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karajeh/Desktop/Analysis Projects/Excel Module/"/>
    </mc:Choice>
  </mc:AlternateContent>
  <xr:revisionPtr revIDLastSave="0" documentId="13_ncr:1_{E176C1E5-34B8-404B-A87A-552A9079C8C5}" xr6:coauthVersionLast="47" xr6:coauthVersionMax="47" xr10:uidLastSave="{00000000-0000-0000-0000-000000000000}"/>
  <bookViews>
    <workbookView xWindow="0" yWindow="460" windowWidth="28800" windowHeight="16240" firstSheet="1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Kickstarter!$D$2924:$D$4115</definedName>
    <definedName name="_xlchart.v1.10" hidden="1">Kickstarter!$E$1</definedName>
    <definedName name="_xlchart.v1.11" hidden="1">Kickstarter!$E$2924:$E$4115</definedName>
    <definedName name="_xlchart.v1.12" hidden="1">Kickstarter!$D$1</definedName>
    <definedName name="_xlchart.v1.13" hidden="1">Kickstarter!$D$2924:$D$4115</definedName>
    <definedName name="_xlchart.v1.14" hidden="1">Kickstarter!$E$1</definedName>
    <definedName name="_xlchart.v1.15" hidden="1">Kickstarter!$E$2924:$E$4115</definedName>
    <definedName name="_xlchart.v1.16" hidden="1">Kickstarter!$D$1</definedName>
    <definedName name="_xlchart.v1.17" hidden="1">Kickstarter!$D$2924:$D$4115</definedName>
    <definedName name="_xlchart.v1.18" hidden="1">Kickstarter!$E$1</definedName>
    <definedName name="_xlchart.v1.19" hidden="1">Kickstarter!$E$2924:$E$4115</definedName>
    <definedName name="_xlchart.v1.2" hidden="1">Kickstarter!$E$1</definedName>
    <definedName name="_xlchart.v1.3" hidden="1">Kickstarter!$E$2924:$E$4115</definedName>
    <definedName name="_xlchart.v1.4" hidden="1">Kickstarter!$D$1</definedName>
    <definedName name="_xlchart.v1.5" hidden="1">Kickstarter!$D$2924:$D$4115</definedName>
    <definedName name="_xlchart.v1.6" hidden="1">Kickstarter!$E$1</definedName>
    <definedName name="_xlchart.v1.7" hidden="1">Kickstarter!$E$2924:$E$4115</definedName>
    <definedName name="_xlchart.v1.8" hidden="1">Kickstarter!$D$1</definedName>
    <definedName name="_xlchart.v1.9" hidden="1">Kickstarter!$D$2924:$D$4115</definedName>
  </definedNames>
  <calcPr calcId="191029"/>
  <pivotCaches>
    <pivotCache cacheId="6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C9" i="9"/>
  <c r="B10" i="9"/>
  <c r="B3" i="9"/>
  <c r="B9" i="9"/>
  <c r="C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<sst xmlns="http://schemas.openxmlformats.org/spreadsheetml/2006/main" count="38390" uniqueCount="8399">
  <si>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</si>
  <si>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</si>
  <si>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</si>
  <si>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</si>
  <si>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</si>
  <si>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</si>
  <si>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</si>
  <si>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</si>
  <si>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</si>
  <si>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</si>
  <si>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</si>
  <si>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</si>
  <si>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</si>
  <si>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</si>
  <si>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</si>
  <si>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</si>
  <si>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</si>
  <si>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</si>
  <si>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</si>
  <si>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</si>
  <si>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</si>
  <si>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</si>
  <si>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</si>
  <si>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</si>
  <si>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</si>
  <si>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</si>
  <si>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</si>
  <si>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</si>
  <si>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</si>
  <si>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</si>
  <si>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</si>
  <si>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</si>
  <si>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</si>
  <si>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</si>
  <si>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</si>
  <si>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</si>
  <si>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</si>
  <si>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</si>
  <si>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</si>
  <si>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</si>
  <si>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</si>
  <si>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</si>
  <si>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</si>
  <si>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</si>
  <si>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</si>
  <si>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</si>
  <si>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</si>
  <si>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</si>
  <si>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</si>
  <si>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</si>
  <si>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</si>
  <si>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</si>
  <si>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</si>
  <si>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</si>
  <si>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</si>
  <si>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</si>
  <si>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</si>
  <si>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</si>
  <si>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</si>
  <si>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</si>
  <si>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</si>
  <si>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</si>
  <si>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</si>
  <si>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</si>
  <si>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</si>
  <si>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</si>
  <si>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</si>
  <si>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</si>
  <si>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</si>
  <si>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</si>
  <si>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</si>
  <si>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</si>
  <si>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</si>
  <si>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</si>
  <si>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</si>
  <si>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</si>
  <si>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</si>
  <si>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</si>
  <si>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</si>
  <si>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</si>
  <si>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</si>
  <si>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</si>
  <si>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</si>
  <si>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</si>
  <si>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</si>
  <si>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</si>
  <si>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</si>
  <si>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</si>
  <si>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</si>
  <si>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</si>
  <si>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</si>
  <si>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</si>
  <si>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</si>
  <si>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</si>
  <si>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</si>
  <si>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</si>
  <si>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</si>
  <si>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</si>
  <si>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</si>
  <si>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</si>
  <si>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</si>
  <si>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</si>
  <si>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</si>
  <si>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</si>
  <si>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</si>
  <si>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</si>
  <si>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</si>
  <si>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</si>
  <si>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</si>
  <si>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</si>
  <si>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</si>
  <si>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</si>
  <si>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</si>
  <si>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</si>
  <si>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</si>
  <si>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</si>
  <si>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</si>
  <si>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</si>
  <si>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</si>
  <si>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</si>
  <si>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</si>
  <si>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</si>
  <si>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</si>
  <si>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</si>
  <si>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</si>
  <si>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</si>
  <si>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</si>
  <si>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</si>
  <si>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</si>
  <si>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</si>
  <si>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</si>
  <si>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</si>
  <si>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</si>
  <si>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</si>
  <si>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</si>
  <si>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</si>
  <si>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</si>
  <si>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</si>
  <si>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</si>
  <si>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</si>
  <si>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</si>
  <si>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</si>
  <si>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</si>
  <si>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</si>
  <si>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</si>
  <si>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</si>
  <si>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</si>
  <si>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</si>
  <si>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</si>
  <si>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</si>
  <si>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</si>
  <si>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</si>
  <si>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</si>
  <si>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</si>
  <si>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</si>
  <si>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</si>
  <si>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</si>
  <si>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</si>
  <si>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</si>
  <si>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</si>
  <si>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</si>
  <si>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</si>
  <si>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</si>
  <si>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</si>
  <si>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</si>
  <si>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</si>
  <si>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</si>
  <si>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</si>
  <si>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</si>
  <si>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</si>
  <si>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</si>
  <si>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</si>
  <si>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</si>
  <si>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</si>
  <si>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</si>
  <si>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</si>
  <si>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</si>
  <si>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</si>
  <si>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</si>
  <si>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</si>
  <si>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</si>
  <si>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</si>
  <si>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</si>
  <si>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</si>
  <si>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</si>
  <si>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</si>
  <si>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</si>
  <si>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</si>
  <si>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</si>
  <si>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</si>
  <si>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</si>
  <si>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</si>
  <si>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</si>
  <si>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</si>
  <si>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</si>
  <si>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</si>
  <si>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</si>
  <si>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</si>
  <si>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</si>
  <si>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</si>
  <si>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</si>
  <si>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</si>
  <si>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</si>
  <si>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</si>
  <si>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</si>
  <si>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</si>
  <si>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</si>
  <si>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</si>
  <si>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</si>
  <si>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</si>
  <si>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</si>
  <si>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</si>
  <si>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</si>
  <si>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</si>
  <si>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</si>
  <si>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</si>
  <si>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</si>
  <si>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</si>
  <si>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</si>
  <si>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</si>
  <si>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</si>
  <si>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</si>
  <si>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</si>
  <si>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</si>
  <si>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</si>
  <si>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</si>
  <si>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</si>
  <si>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</si>
  <si>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</si>
  <si>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</si>
  <si>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</si>
  <si>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</si>
  <si>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</si>
  <si>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</si>
  <si>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</si>
  <si>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</si>
  <si>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</si>
  <si>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</si>
  <si>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</si>
  <si>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</si>
  <si>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</si>
  <si>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</si>
  <si>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</si>
  <si>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</si>
  <si>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</si>
  <si>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</si>
  <si>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</si>
  <si>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</si>
  <si>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</si>
  <si>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</si>
  <si>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</si>
  <si>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</si>
  <si>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</si>
  <si>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</si>
  <si>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</si>
  <si>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</si>
  <si>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</si>
  <si>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</si>
  <si>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</si>
  <si>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</si>
  <si>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</si>
  <si>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</si>
  <si>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</si>
  <si>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</si>
  <si>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</si>
  <si>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</si>
  <si>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</si>
  <si>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</si>
  <si>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</si>
  <si>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</si>
  <si>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</si>
  <si>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</si>
  <si>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</si>
  <si>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</si>
  <si>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</si>
  <si>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</si>
  <si>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</si>
  <si>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</si>
  <si>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</si>
  <si>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</si>
  <si>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</si>
  <si>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</si>
  <si>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</si>
  <si>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</si>
  <si>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</si>
  <si>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</si>
  <si>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</si>
  <si>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</si>
  <si>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</si>
  <si>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</si>
  <si>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</si>
  <si>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</si>
  <si>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</si>
  <si>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</si>
  <si>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</si>
  <si>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</si>
  <si>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</si>
  <si>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</si>
  <si>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</si>
  <si>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</si>
  <si>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</si>
  <si>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</si>
  <si>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</si>
  <si>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</si>
  <si>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</si>
  <si>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</si>
  <si>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</si>
  <si>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</si>
  <si>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</si>
  <si>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</si>
  <si>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</si>
  <si>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</si>
  <si>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</si>
  <si>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</si>
  <si>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</si>
  <si>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</si>
  <si>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</si>
  <si>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</si>
  <si>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</si>
  <si>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</si>
  <si>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</si>
  <si>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</si>
  <si>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</si>
  <si>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</si>
  <si>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</si>
  <si>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</si>
  <si>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</si>
  <si>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</si>
  <si>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</si>
  <si>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</si>
  <si>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</si>
  <si>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</si>
  <si>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</si>
  <si>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</si>
  <si>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</si>
  <si>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</si>
  <si>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</si>
  <si>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</si>
  <si>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</si>
  <si>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</si>
  <si>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</si>
  <si>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</si>
  <si>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</si>
  <si>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</si>
  <si>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</si>
  <si>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</si>
  <si>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</si>
  <si>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</si>
  <si>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</si>
  <si>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</si>
  <si>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</si>
  <si>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</si>
  <si>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</si>
  <si>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</si>
  <si>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</si>
  <si>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</si>
  <si>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</si>
  <si>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</si>
  <si>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</si>
  <si>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</si>
  <si>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</si>
  <si>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</si>
  <si>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</si>
  <si>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</si>
  <si>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</si>
  <si>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</si>
  <si>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</si>
  <si>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</si>
  <si>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</si>
  <si>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</si>
  <si>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</si>
  <si>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</si>
  <si>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</si>
  <si>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</si>
  <si>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</si>
  <si>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</si>
  <si>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</si>
  <si>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</si>
  <si>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</si>
  <si>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</si>
  <si>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</si>
  <si>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</si>
  <si>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</si>
  <si>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</si>
  <si>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</si>
  <si>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</si>
  <si>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</si>
  <si>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</si>
  <si>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</si>
  <si>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</si>
  <si>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</si>
  <si>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</si>
  <si>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</si>
  <si>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</si>
  <si>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</si>
  <si>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</si>
  <si>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</si>
  <si>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</si>
  <si>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</si>
  <si>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</si>
  <si>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</si>
  <si>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</si>
  <si>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</si>
  <si>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</si>
  <si>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</si>
  <si>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</si>
  <si>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</si>
  <si>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</si>
  <si>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</si>
  <si>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</si>
  <si>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</si>
  <si>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</si>
  <si>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</si>
  <si>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</si>
  <si>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</si>
  <si>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</si>
  <si>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</si>
  <si>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</si>
  <si>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</si>
  <si>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</si>
  <si>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</si>
  <si>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</si>
  <si>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</si>
  <si>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</si>
  <si>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</si>
  <si>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</si>
  <si>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</si>
  <si>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</si>
  <si>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</si>
  <si>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</si>
  <si>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</si>
  <si>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</si>
  <si>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</si>
  <si>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</si>
  <si>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</si>
  <si>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</si>
  <si>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</si>
  <si>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</si>
  <si>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</si>
  <si>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</si>
  <si>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</si>
  <si>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</si>
  <si>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</si>
  <si>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</si>
  <si>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</si>
  <si>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</si>
  <si>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</si>
  <si>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</si>
  <si>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</si>
  <si>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</si>
  <si>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</si>
  <si>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</si>
  <si>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</si>
  <si>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</si>
  <si>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</si>
  <si>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</si>
  <si>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</si>
  <si>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</si>
  <si>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</si>
  <si>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</si>
  <si>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</si>
  <si>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</si>
  <si>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</si>
  <si>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</si>
  <si>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</si>
  <si>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</si>
  <si>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</si>
  <si>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</si>
  <si>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</si>
  <si>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</si>
  <si>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</si>
  <si>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</si>
  <si>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</si>
  <si>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</si>
  <si>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</si>
  <si>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</si>
  <si>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</si>
  <si>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</si>
  <si>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</si>
  <si>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</si>
  <si>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</si>
  <si>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</si>
  <si>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</si>
  <si>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</si>
  <si>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</si>
  <si>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</si>
  <si>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</si>
  <si>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</si>
  <si>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</si>
  <si>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</si>
  <si>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</si>
  <si>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</si>
  <si>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</si>
  <si>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</si>
  <si>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</si>
  <si>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</si>
  <si>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</si>
  <si>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</si>
  <si>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</si>
  <si>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</si>
  <si>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</si>
  <si>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</si>
  <si>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</si>
  <si>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</si>
  <si>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</si>
  <si>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</si>
  <si>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</si>
  <si>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</si>
  <si>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</si>
  <si>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</si>
  <si>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</si>
  <si>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</si>
  <si>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</si>
  <si>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</si>
  <si>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</si>
  <si>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</si>
  <si>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</si>
  <si>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</si>
  <si>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</si>
  <si>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</si>
  <si>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</si>
  <si>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</si>
  <si>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</si>
  <si>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</si>
  <si>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</si>
  <si>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</si>
  <si>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</si>
  <si>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</si>
  <si>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</si>
  <si>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</si>
  <si>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</si>
  <si>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</si>
  <si>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</si>
  <si>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</si>
  <si>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</si>
  <si>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</si>
  <si>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</si>
  <si>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</si>
  <si>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</si>
  <si>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</si>
  <si>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</si>
  <si>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</si>
  <si>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</si>
  <si>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</si>
  <si>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</si>
  <si>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</si>
  <si>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</si>
  <si>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</si>
  <si>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</si>
  <si>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</si>
  <si>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</si>
  <si>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</si>
  <si>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</si>
  <si>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</si>
  <si>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</si>
  <si>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</si>
  <si>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</si>
  <si>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</si>
  <si>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</si>
  <si>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</si>
  <si>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</si>
  <si>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</si>
  <si>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</si>
  <si>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</si>
  <si>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</si>
  <si>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</si>
  <si>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</si>
  <si>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</si>
  <si>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</si>
  <si>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</si>
  <si>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</si>
  <si>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</si>
  <si>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</si>
  <si>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</si>
  <si>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</si>
  <si>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</si>
  <si>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</si>
  <si>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</si>
  <si>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</si>
  <si>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</si>
  <si>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</si>
  <si>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</si>
  <si>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</si>
  <si>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</si>
  <si>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</si>
  <si>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</si>
  <si>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</si>
  <si>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</si>
  <si>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</si>
  <si>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</si>
  <si>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</si>
  <si>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</si>
  <si>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</si>
  <si>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</si>
  <si>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</si>
  <si>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</si>
  <si>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</si>
  <si>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</si>
  <si>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</si>
  <si>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</si>
  <si>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</si>
  <si>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</si>
  <si>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</si>
  <si>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</si>
  <si>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</si>
  <si>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</si>
  <si>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</si>
  <si>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</si>
  <si>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</si>
  <si>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</si>
  <si>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</si>
  <si>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</si>
  <si>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</si>
  <si>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</si>
  <si>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</si>
  <si>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</si>
  <si>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</si>
  <si>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</si>
  <si>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</si>
  <si>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</si>
  <si>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</si>
  <si>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</si>
  <si>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</si>
  <si>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</si>
  <si>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</si>
  <si>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</si>
  <si>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</si>
  <si>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</si>
  <si>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</si>
  <si>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</si>
  <si>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</si>
  <si>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</si>
  <si>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</si>
  <si>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</si>
  <si>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</si>
  <si>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</si>
  <si>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</si>
  <si>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</si>
  <si>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</si>
  <si>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</si>
  <si>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</si>
  <si>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</si>
  <si>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</si>
  <si>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</si>
  <si>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</si>
  <si>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</si>
  <si>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</si>
  <si>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</si>
  <si>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</si>
  <si>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</si>
  <si>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</si>
  <si>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</si>
  <si>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</si>
  <si>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</si>
  <si>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</si>
  <si>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</si>
  <si>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</si>
  <si>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</si>
  <si>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</si>
  <si>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</si>
  <si>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</si>
  <si>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</si>
  <si>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</si>
  <si>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</si>
  <si>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</si>
  <si>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</si>
  <si>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</si>
  <si>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</si>
  <si>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</si>
  <si>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</si>
  <si>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</si>
  <si>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</si>
  <si>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</si>
  <si>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</si>
  <si>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</si>
  <si>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</si>
  <si>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</si>
  <si>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</si>
  <si>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</si>
  <si>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</si>
  <si>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</si>
  <si>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</si>
  <si>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</si>
  <si>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</si>
  <si>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</si>
  <si>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</si>
  <si>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</si>
  <si>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</si>
  <si>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</si>
  <si>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</si>
  <si>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</si>
  <si>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</si>
  <si>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</si>
  <si>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</si>
  <si>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</si>
  <si>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</si>
  <si>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</si>
  <si>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</si>
  <si>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</si>
  <si>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</si>
  <si>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</si>
  <si>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</si>
  <si>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</si>
  <si>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</si>
  <si>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</si>
  <si>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</si>
  <si>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</si>
  <si>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</si>
  <si>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</si>
  <si>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</si>
  <si>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</si>
  <si>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</si>
  <si>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</si>
  <si>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</si>
  <si>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</si>
  <si>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</si>
  <si>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</si>
  <si>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</si>
  <si>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</si>
  <si>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</si>
  <si>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</si>
  <si>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</si>
  <si>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</si>
  <si>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</si>
  <si>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</si>
  <si>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</si>
  <si>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</si>
  <si>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</si>
  <si>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</si>
  <si>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</si>
  <si>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</si>
  <si>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</si>
  <si>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</si>
  <si>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</si>
  <si>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</si>
  <si>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</si>
  <si>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</si>
  <si>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</si>
  <si>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</si>
  <si>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</si>
  <si>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</si>
  <si>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</si>
  <si>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</si>
  <si>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</si>
  <si>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</si>
  <si>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</si>
  <si>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</si>
  <si>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</si>
  <si>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</si>
  <si>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</si>
  <si>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</si>
  <si>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</si>
  <si>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</si>
  <si>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</si>
  <si>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</si>
  <si>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</si>
  <si>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</si>
  <si>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</si>
  <si>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</si>
  <si>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</si>
  <si>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</si>
  <si>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</si>
  <si>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</si>
  <si>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</si>
  <si>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</si>
  <si>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</si>
  <si>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</si>
  <si>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</si>
  <si>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</si>
  <si>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</si>
  <si>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</si>
  <si>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</si>
  <si>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</si>
  <si>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</si>
  <si>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</si>
  <si>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</si>
  <si>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</si>
  <si>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</si>
  <si>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</si>
  <si>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</si>
  <si>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</si>
  <si>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</si>
  <si>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</si>
  <si>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</si>
  <si>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</si>
  <si>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</si>
  <si>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</si>
  <si>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</si>
  <si>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</si>
  <si>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</si>
  <si>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</si>
  <si>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</si>
  <si>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</si>
  <si>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</si>
  <si>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</si>
  <si>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</si>
  <si>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</si>
  <si>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</si>
  <si>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</si>
  <si>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</si>
  <si>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</si>
  <si>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</si>
  <si>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</si>
  <si>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</si>
  <si>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</si>
  <si>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</si>
  <si>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</si>
  <si>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</si>
  <si>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</si>
  <si>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</si>
  <si>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</si>
  <si>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</si>
  <si>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</si>
  <si>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</si>
  <si>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</si>
  <si>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</si>
  <si>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</si>
  <si>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</si>
  <si>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</si>
  <si>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</si>
  <si>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</si>
  <si>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</si>
  <si>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</si>
  <si>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</si>
  <si>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</si>
  <si>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</si>
  <si>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</si>
  <si>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</si>
  <si>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</si>
  <si>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</si>
  <si>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</si>
  <si>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</si>
  <si>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</si>
  <si>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</si>
  <si>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</si>
  <si>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</si>
  <si>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</si>
  <si>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</si>
  <si>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</si>
  <si>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</si>
  <si>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</si>
  <si>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</si>
  <si>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</si>
  <si>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</si>
  <si>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</si>
  <si>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</si>
  <si>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</si>
  <si>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</si>
  <si>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</si>
  <si>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</si>
  <si>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</si>
  <si>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</si>
  <si>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</si>
  <si>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</si>
  <si>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</si>
  <si>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</si>
  <si>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</si>
  <si>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</si>
  <si>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</si>
  <si>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</si>
  <si>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</si>
  <si>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</si>
  <si>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</si>
  <si>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</si>
  <si>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</si>
  <si>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</si>
  <si>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</si>
  <si>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</si>
  <si>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</si>
  <si>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</si>
  <si>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</si>
  <si>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</si>
  <si>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</si>
  <si>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</si>
  <si>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</si>
  <si>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</si>
  <si>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</si>
  <si>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</si>
  <si>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</si>
  <si>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</si>
  <si>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</si>
  <si>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</si>
  <si>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</si>
  <si>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</si>
  <si>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</si>
  <si>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</si>
  <si>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</si>
  <si>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</si>
  <si>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</si>
  <si>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</si>
  <si>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</si>
  <si>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</si>
  <si>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</si>
  <si>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</si>
  <si>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</si>
  <si>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</si>
  <si>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</si>
  <si>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</si>
  <si>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</si>
  <si>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</si>
  <si>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</si>
  <si>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</si>
  <si>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</si>
  <si>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</si>
  <si>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</si>
  <si>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</si>
  <si>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</si>
  <si>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</si>
  <si>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</si>
  <si>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</si>
  <si>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</si>
  <si>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</si>
  <si>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</si>
  <si>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</si>
  <si>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</si>
  <si>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</si>
  <si>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</si>
  <si>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</si>
  <si>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</si>
  <si>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</si>
  <si>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</si>
  <si>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</si>
  <si>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</si>
  <si>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</si>
  <si>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</si>
  <si>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</si>
  <si>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</si>
  <si>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</si>
  <si>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</si>
  <si>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</si>
  <si>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</si>
  <si>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</si>
  <si>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</si>
  <si>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</si>
  <si>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</si>
  <si>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</si>
  <si>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</si>
  <si>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</si>
  <si>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</si>
  <si>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</si>
  <si>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</si>
  <si>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</si>
  <si>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</si>
  <si>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</si>
  <si>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</si>
  <si>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</si>
  <si>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</si>
  <si>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</si>
  <si>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</si>
  <si>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</si>
  <si>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</si>
  <si>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</si>
  <si>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</si>
  <si>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</si>
  <si>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</si>
  <si>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</si>
  <si>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</si>
  <si>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</si>
  <si>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</si>
  <si>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</si>
  <si>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</si>
  <si>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</si>
  <si>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</si>
  <si>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</si>
  <si>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</si>
  <si>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</si>
  <si>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</si>
  <si>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</si>
  <si>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</si>
  <si>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</si>
  <si>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</si>
  <si>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</si>
  <si>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</si>
  <si>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</si>
  <si>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</si>
  <si>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</si>
  <si>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</si>
  <si>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</si>
  <si>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</si>
  <si>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</si>
  <si>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</si>
  <si>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</si>
  <si>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</si>
  <si>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</si>
  <si>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</si>
  <si>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</si>
  <si>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</si>
  <si>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</si>
  <si>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</si>
  <si>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</si>
  <si>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</si>
  <si>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</si>
  <si>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</si>
  <si>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</si>
  <si>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</si>
  <si>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</si>
  <si>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</si>
  <si>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</si>
  <si>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</si>
  <si>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</si>
  <si>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</si>
  <si>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</si>
  <si>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</si>
  <si>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</si>
  <si>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</si>
  <si>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</si>
  <si>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</si>
  <si>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</si>
  <si>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</si>
  <si>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</si>
  <si>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</si>
  <si>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</si>
  <si>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</si>
  <si>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</si>
  <si>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</si>
  <si>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</si>
  <si>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</si>
  <si>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</si>
  <si>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</si>
  <si>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</si>
  <si>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</si>
  <si>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</si>
  <si>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</si>
  <si>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</si>
  <si>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</si>
  <si>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</si>
  <si>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</si>
  <si>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</si>
  <si>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</si>
  <si>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</si>
  <si>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</si>
  <si>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</si>
  <si>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</si>
  <si>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</si>
  <si>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</si>
  <si>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</si>
  <si>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</si>
  <si>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</si>
  <si>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</si>
  <si>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</si>
  <si>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</si>
  <si>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</si>
  <si>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</si>
  <si>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</si>
  <si>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</si>
  <si>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</si>
  <si>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</si>
  <si>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</si>
  <si>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</si>
  <si>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</si>
  <si>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</si>
  <si>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</si>
  <si>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</si>
  <si>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</si>
  <si>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</si>
  <si>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</si>
  <si>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</si>
  <si>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</si>
  <si>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</si>
  <si>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</si>
  <si>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</si>
  <si>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</si>
  <si>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</si>
  <si>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</si>
  <si>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</si>
  <si>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</si>
  <si>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</si>
  <si>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</si>
  <si>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</si>
  <si>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</si>
  <si>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</si>
  <si>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</si>
  <si>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</si>
  <si>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</si>
  <si>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</si>
  <si>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</si>
  <si>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</si>
  <si>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</si>
  <si>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</si>
  <si>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</si>
  <si>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</si>
  <si>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</si>
  <si>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</si>
  <si>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</si>
  <si>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</si>
  <si>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</si>
  <si>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</si>
  <si>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</si>
  <si>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</si>
  <si>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</si>
  <si>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</si>
  <si>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</si>
  <si>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</si>
  <si>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</si>
  <si>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</si>
  <si>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</si>
  <si>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</si>
  <si>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</si>
  <si>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</si>
  <si>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</si>
  <si>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</si>
  <si>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</si>
  <si>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</si>
  <si>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</si>
  <si>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</si>
  <si>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</si>
  <si>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</si>
  <si>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</si>
  <si>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</si>
  <si>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</si>
  <si>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</si>
  <si>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</si>
  <si>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</si>
  <si>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</si>
  <si>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</si>
  <si>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</si>
  <si>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</si>
  <si>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</si>
  <si>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</si>
  <si>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</si>
  <si>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</si>
  <si>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</si>
  <si>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</si>
  <si>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</si>
  <si>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</si>
  <si>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</si>
  <si>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</si>
  <si>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</si>
  <si>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</si>
  <si>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</si>
  <si>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</si>
  <si>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</si>
  <si>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</si>
  <si>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</si>
  <si>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</si>
  <si>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</si>
  <si>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</si>
  <si>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</si>
  <si>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</si>
  <si>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</si>
  <si>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</si>
  <si>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</si>
  <si>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</si>
  <si>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</si>
  <si>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</si>
  <si>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</si>
  <si>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</si>
  <si>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</si>
  <si>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</si>
  <si>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</si>
  <si>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</si>
  <si>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</si>
  <si>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</si>
  <si>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</si>
  <si>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</si>
  <si>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</si>
  <si>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</si>
  <si>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</si>
  <si>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</si>
  <si>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</si>
  <si>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</si>
  <si>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</si>
  <si>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</si>
  <si>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</si>
  <si>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</si>
  <si>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</si>
  <si>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</si>
  <si>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</si>
  <si>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</si>
  <si>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</si>
  <si>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</si>
  <si>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</si>
  <si>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</si>
  <si>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</si>
  <si>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</si>
  <si>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</si>
  <si>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</si>
  <si>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</si>
  <si>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</si>
  <si>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</si>
  <si>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</si>
  <si>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</si>
  <si>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</si>
  <si>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</si>
  <si>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</si>
  <si>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</si>
  <si>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</si>
  <si>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</si>
  <si>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</si>
  <si>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</si>
  <si>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</si>
  <si>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</si>
  <si>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</si>
  <si>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</si>
  <si>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</si>
  <si>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</si>
  <si>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</si>
  <si>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</si>
  <si>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</si>
  <si>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</si>
  <si>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</si>
  <si>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</si>
  <si>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</si>
  <si>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</si>
  <si>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</si>
  <si>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</si>
  <si>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</si>
  <si>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</si>
  <si>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</si>
  <si>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</si>
  <si>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</si>
  <si>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</si>
  <si>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</si>
  <si>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</si>
  <si>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</si>
  <si>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</si>
  <si>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</si>
  <si>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</si>
  <si>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</si>
  <si>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</si>
  <si>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</si>
  <si>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</si>
  <si>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</si>
  <si>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</si>
  <si>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</si>
  <si>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</si>
  <si>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</si>
  <si>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</si>
  <si>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</si>
  <si>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</si>
  <si>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</si>
  <si>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</si>
  <si>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</si>
  <si>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</si>
  <si>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</si>
  <si>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</si>
  <si>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</si>
  <si>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</si>
  <si>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</si>
  <si>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</si>
  <si>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</si>
  <si>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</si>
  <si>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</si>
  <si>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</si>
  <si>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</si>
  <si>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</si>
  <si>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</si>
  <si>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</si>
  <si>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</si>
  <si>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</si>
  <si>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</si>
  <si>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</si>
  <si>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</si>
  <si>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</si>
  <si>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</si>
  <si>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</si>
  <si>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</si>
  <si>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</si>
  <si>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</si>
  <si>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</si>
  <si>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</si>
  <si>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</si>
  <si>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</si>
  <si>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</si>
  <si>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</si>
  <si>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</si>
  <si>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</si>
  <si>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</si>
  <si>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</si>
  <si>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</si>
  <si>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</si>
  <si>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</si>
  <si>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</si>
  <si>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</si>
  <si>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</si>
  <si>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</si>
  <si>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</si>
  <si>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</si>
  <si>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</si>
  <si>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</si>
  <si>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</si>
  <si>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</si>
  <si>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</si>
  <si>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</si>
  <si>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</si>
  <si>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</si>
  <si>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</si>
  <si>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</si>
  <si>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</si>
  <si>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</si>
  <si>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</si>
  <si>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</si>
  <si>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</si>
  <si>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</si>
  <si>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</si>
  <si>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</si>
  <si>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</si>
  <si>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</si>
  <si>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</si>
  <si>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</si>
  <si>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</si>
  <si>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</si>
  <si>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</si>
  <si>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</si>
  <si>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</si>
  <si>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</si>
  <si>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</si>
  <si>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</si>
  <si>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</si>
  <si>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</si>
  <si>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</si>
  <si>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</si>
  <si>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</si>
  <si>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</si>
  <si>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</si>
  <si>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</si>
  <si>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</si>
  <si>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</si>
  <si>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</si>
  <si>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</si>
  <si>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</si>
  <si>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</si>
  <si>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</si>
  <si>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</si>
  <si>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</si>
  <si>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</si>
  <si>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</si>
  <si>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</si>
  <si>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</si>
  <si>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</si>
  <si>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</si>
  <si>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</si>
  <si>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</si>
  <si>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</si>
  <si>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</si>
  <si>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</si>
  <si>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</si>
  <si>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</si>
  <si>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</si>
  <si>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</si>
  <si>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</si>
  <si>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</si>
  <si>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</si>
  <si>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</si>
  <si>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</si>
  <si>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</si>
  <si>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</si>
  <si>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</si>
  <si>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</si>
  <si>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</si>
  <si>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</si>
  <si>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</si>
  <si>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</si>
  <si>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</si>
  <si>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</si>
  <si>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</si>
  <si>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</si>
  <si>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</si>
  <si>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</si>
  <si>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</si>
  <si>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</si>
  <si>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</si>
  <si>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</si>
  <si>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</si>
  <si>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</si>
  <si>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</si>
  <si>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</si>
  <si>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</si>
  <si>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</si>
  <si>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</si>
  <si>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</si>
  <si>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</si>
  <si>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</si>
  <si>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</si>
  <si>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</si>
  <si>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</si>
  <si>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</si>
  <si>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</si>
  <si>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</si>
  <si>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</si>
  <si>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</si>
  <si>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</si>
  <si>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</si>
  <si>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</si>
  <si>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</si>
  <si>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</si>
  <si>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</si>
  <si>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</si>
  <si>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</si>
  <si>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</si>
  <si>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</si>
  <si>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</si>
  <si>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</si>
  <si>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</si>
  <si>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</si>
  <si>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</si>
  <si>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</si>
  <si>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</si>
  <si>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</si>
  <si>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</si>
  <si>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</si>
  <si>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</si>
  <si>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</si>
  <si>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</si>
  <si>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</si>
  <si>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</si>
  <si>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</si>
  <si>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</si>
  <si>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</si>
  <si>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</si>
  <si>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</si>
  <si>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</si>
  <si>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</si>
  <si>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</si>
  <si>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</si>
  <si>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</si>
  <si>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</si>
  <si>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</si>
  <si>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</si>
  <si>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</si>
  <si>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</si>
  <si>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</si>
  <si>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</si>
  <si>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</si>
  <si>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</si>
  <si>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</si>
  <si>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</si>
  <si>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</si>
  <si>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</si>
  <si>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</si>
  <si>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</si>
  <si>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</si>
  <si>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</si>
  <si>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</si>
  <si>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</si>
  <si>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</si>
  <si>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</si>
  <si>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</si>
  <si>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</si>
  <si>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</si>
  <si>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</si>
  <si>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</si>
  <si>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</si>
  <si>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</si>
  <si>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</si>
  <si>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</si>
  <si>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</si>
  <si>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</si>
  <si>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</si>
  <si>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</si>
  <si>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</si>
  <si>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</si>
  <si>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</si>
  <si>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</si>
  <si>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</si>
  <si>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</si>
  <si>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</si>
  <si>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</si>
  <si>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</si>
  <si>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</si>
  <si>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</si>
  <si>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</si>
  <si>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</si>
  <si>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</si>
  <si>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</si>
  <si>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</si>
  <si>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</si>
  <si>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</si>
  <si>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</si>
  <si>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</si>
  <si>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</si>
  <si>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</si>
  <si>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</si>
  <si>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</si>
  <si>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</si>
  <si>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</si>
  <si>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</si>
  <si>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</si>
  <si>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</si>
  <si>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</si>
  <si>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</si>
  <si>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</si>
  <si>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</si>
  <si>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</si>
  <si>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</si>
  <si>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</si>
  <si>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</si>
  <si>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</si>
  <si>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</si>
  <si>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</si>
  <si>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</si>
  <si>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</si>
  <si>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</si>
  <si>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</si>
  <si>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</si>
  <si>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</si>
  <si>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</si>
  <si>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</si>
  <si>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</si>
  <si>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</si>
  <si>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</si>
  <si>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</si>
  <si>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</si>
  <si>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</si>
  <si>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</si>
  <si>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</si>
  <si>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</si>
  <si>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</si>
  <si>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</si>
  <si>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</si>
  <si>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</si>
  <si>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</si>
  <si>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</si>
  <si>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</si>
  <si>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</si>
  <si>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</si>
  <si>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</si>
  <si>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</si>
  <si>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</si>
  <si>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</si>
  <si>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</si>
  <si>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</si>
  <si>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</si>
  <si>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</si>
  <si>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</si>
  <si>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</si>
  <si>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</si>
  <si>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</si>
  <si>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</si>
  <si>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</si>
  <si>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</si>
  <si>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</si>
  <si>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</si>
  <si>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</si>
  <si>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</si>
  <si>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</si>
  <si>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</si>
  <si>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</si>
  <si>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</si>
  <si>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</si>
  <si>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</si>
  <si>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</si>
  <si>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</si>
  <si>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</si>
  <si>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</si>
  <si>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</si>
  <si>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</si>
  <si>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</si>
  <si>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</si>
  <si>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</si>
  <si>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</si>
  <si>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</si>
  <si>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</si>
  <si>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</si>
  <si>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</si>
  <si>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</si>
  <si>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</si>
  <si>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</si>
  <si>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</si>
  <si>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</si>
  <si>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</si>
  <si>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</si>
  <si>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</si>
  <si>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</si>
  <si>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</si>
  <si>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</si>
  <si>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</si>
  <si>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</si>
  <si>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</si>
  <si>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</si>
  <si>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</si>
  <si>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</si>
  <si>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</si>
  <si>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</si>
  <si>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</si>
  <si>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</si>
  <si>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</si>
  <si>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</si>
  <si>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</si>
  <si>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</si>
  <si>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</si>
  <si>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</si>
  <si>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</si>
  <si>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</si>
  <si>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</si>
  <si>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</si>
  <si>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</si>
  <si>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</si>
  <si>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</si>
  <si>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</si>
  <si>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</si>
  <si>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</si>
  <si>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</si>
  <si>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</si>
  <si>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</si>
  <si>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</si>
  <si>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</si>
  <si>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</si>
  <si>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</si>
  <si>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</si>
  <si>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</si>
  <si>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</si>
  <si>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</si>
  <si>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</si>
  <si>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</si>
  <si>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</si>
  <si>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</si>
  <si>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</si>
  <si>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</si>
  <si>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</si>
  <si>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</si>
  <si>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</si>
  <si>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</si>
  <si>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</si>
  <si>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</si>
  <si>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</si>
  <si>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</si>
  <si>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</si>
  <si>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</si>
  <si>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</si>
  <si>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</si>
  <si>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</si>
  <si>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</si>
  <si>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</si>
  <si>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</si>
  <si>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</si>
  <si>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</si>
  <si>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</si>
  <si>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</si>
  <si>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</si>
  <si>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</si>
  <si>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</si>
  <si>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</si>
  <si>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</si>
  <si>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</si>
  <si>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</si>
  <si>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</si>
  <si>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</si>
  <si>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</si>
  <si>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</si>
  <si>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</si>
  <si>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</si>
  <si>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</si>
  <si>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</si>
  <si>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</si>
  <si>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</si>
  <si>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</si>
  <si>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</si>
  <si>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</si>
  <si>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</si>
  <si>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</si>
  <si>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</si>
  <si>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</si>
  <si>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</si>
  <si>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</si>
  <si>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</si>
  <si>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</si>
  <si>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</si>
  <si>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</si>
  <si>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</si>
  <si>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</si>
  <si>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</si>
  <si>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</si>
  <si>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</si>
  <si>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</si>
  <si>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</si>
  <si>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</si>
  <si>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</si>
  <si>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</si>
  <si>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</si>
  <si>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</si>
  <si>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</si>
  <si>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</si>
  <si>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</si>
  <si>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</si>
  <si>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</si>
  <si>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</si>
  <si>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</si>
  <si>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</si>
  <si>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</si>
  <si>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</si>
  <si>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</si>
  <si>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</si>
  <si>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</si>
  <si>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</si>
  <si>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</si>
  <si>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</si>
  <si>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</si>
  <si>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</si>
  <si>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</si>
  <si>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</si>
  <si>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</si>
  <si>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</si>
  <si>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</si>
  <si>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</si>
  <si>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</si>
  <si>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</si>
  <si>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</si>
  <si>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</si>
  <si>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</si>
  <si>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</si>
  <si>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</si>
  <si>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</si>
  <si>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</si>
  <si>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</si>
  <si>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</si>
  <si>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</si>
  <si>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</si>
  <si>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</si>
  <si>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</si>
  <si>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</si>
  <si>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</si>
  <si>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</si>
  <si>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</si>
  <si>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</si>
  <si>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</si>
  <si>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</si>
  <si>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</si>
  <si>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</si>
  <si>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</si>
  <si>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</si>
  <si>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</si>
  <si>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</si>
  <si>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</si>
  <si>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</si>
  <si>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</si>
  <si>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</si>
  <si>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</si>
  <si>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</si>
  <si>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</si>
  <si>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</si>
  <si>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</si>
  <si>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</si>
  <si>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</si>
  <si>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</si>
  <si>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</si>
  <si>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</si>
  <si>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</si>
  <si>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</si>
  <si>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</si>
  <si>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</si>
  <si>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</si>
  <si>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</si>
  <si>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</si>
  <si>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</si>
  <si>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</si>
  <si>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</si>
  <si>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</si>
  <si>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</si>
  <si>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</si>
  <si>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</si>
  <si>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</si>
  <si>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</si>
  <si>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</si>
  <si>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</si>
  <si>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</si>
  <si>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</si>
  <si>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</si>
  <si>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</si>
  <si>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</si>
  <si>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</si>
  <si>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</si>
  <si>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</si>
  <si>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</si>
  <si>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</si>
  <si>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</si>
  <si>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</si>
  <si>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</si>
  <si>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</si>
  <si>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</si>
  <si>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</si>
  <si>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</si>
  <si>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</si>
  <si>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</si>
  <si>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</si>
  <si>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</si>
  <si>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</si>
  <si>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</si>
  <si>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</si>
  <si>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</si>
  <si>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</si>
  <si>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</si>
  <si>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</si>
  <si>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</si>
  <si>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</si>
  <si>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</si>
  <si>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</si>
  <si>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</si>
  <si>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</si>
  <si>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</si>
  <si>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</si>
  <si>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</si>
  <si>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</si>
  <si>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</si>
  <si>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</si>
  <si>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</si>
  <si>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</si>
  <si>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</si>
  <si>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</si>
  <si>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</si>
  <si>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</si>
  <si>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</si>
  <si>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</si>
  <si>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</si>
  <si>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</si>
  <si>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</si>
  <si>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</si>
  <si>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</si>
  <si>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</si>
  <si>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</si>
  <si>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</si>
  <si>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</si>
  <si>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</si>
  <si>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</si>
  <si>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</si>
  <si>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</si>
  <si>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</si>
  <si>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</si>
  <si>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</si>
  <si>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</si>
  <si>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</si>
  <si>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</si>
  <si>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</si>
  <si>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</si>
  <si>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</si>
  <si>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</si>
  <si>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</si>
  <si>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</si>
  <si>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</si>
  <si>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</si>
  <si>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</si>
  <si>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</si>
  <si>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</si>
  <si>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</si>
  <si>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</si>
  <si>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</si>
  <si>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</si>
  <si>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</si>
  <si>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</si>
  <si>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</si>
  <si>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</si>
  <si>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</si>
  <si>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</si>
  <si>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</si>
  <si>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</si>
  <si>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</si>
  <si>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</si>
  <si>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</si>
  <si>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</si>
  <si>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</si>
  <si>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</si>
  <si>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</si>
  <si>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</si>
  <si>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</si>
  <si>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</si>
  <si>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</si>
  <si>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</si>
  <si>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</si>
  <si>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</si>
  <si>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</si>
  <si>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</si>
  <si>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</si>
  <si>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</si>
  <si>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</si>
  <si>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</si>
  <si>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</si>
  <si>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</si>
  <si>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</si>
  <si>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</si>
  <si>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</si>
  <si>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</si>
  <si>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</si>
  <si>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</si>
  <si>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</si>
  <si>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</si>
  <si>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</si>
  <si>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</si>
  <si>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</si>
  <si>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</si>
  <si>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</si>
  <si>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</si>
  <si>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</si>
  <si>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</si>
  <si>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</si>
  <si>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</si>
  <si>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</si>
  <si>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</si>
  <si>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</si>
  <si>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</si>
  <si>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</si>
  <si>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</si>
  <si>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</si>
  <si>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</si>
  <si>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</si>
  <si>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</si>
  <si>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</si>
  <si>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</si>
  <si>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</si>
  <si>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</si>
  <si>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</si>
  <si>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</si>
  <si>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</si>
  <si>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</si>
  <si>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</si>
  <si>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</si>
  <si>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</si>
  <si>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</si>
  <si>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</si>
  <si>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</si>
  <si>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</si>
  <si>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</si>
  <si>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</si>
  <si>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</si>
  <si>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</si>
  <si>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</si>
  <si>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</si>
  <si>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</si>
  <si>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</si>
  <si>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</si>
  <si>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</si>
  <si>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</si>
  <si>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</si>
  <si>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</si>
  <si>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</si>
  <si>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</si>
  <si>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</si>
  <si>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</si>
  <si>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</si>
  <si>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</si>
  <si>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</si>
  <si>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</si>
  <si>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</si>
  <si>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</si>
  <si>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</si>
  <si>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</si>
  <si>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</si>
  <si>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</si>
  <si>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</si>
  <si>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</si>
  <si>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</si>
  <si>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</si>
  <si>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</si>
  <si>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</si>
  <si>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</si>
  <si>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</si>
  <si>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</si>
  <si>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</si>
  <si>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</si>
  <si>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</si>
  <si>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</si>
  <si>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</si>
  <si>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</si>
  <si>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</si>
  <si>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</si>
  <si>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</si>
  <si>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</si>
  <si>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</si>
  <si>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</si>
  <si>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</si>
  <si>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</si>
  <si>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</si>
  <si>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</si>
  <si>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</si>
  <si>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</si>
  <si>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</si>
  <si>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</si>
  <si>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</si>
  <si>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</si>
  <si>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</si>
  <si>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</si>
  <si>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</si>
  <si>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</si>
  <si>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</si>
  <si>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</si>
  <si>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</si>
  <si>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</si>
  <si>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</si>
  <si>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</si>
  <si>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</si>
  <si>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</si>
  <si>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</si>
  <si>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</si>
  <si>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</si>
  <si>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</si>
  <si>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</si>
  <si>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</si>
  <si>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</si>
  <si>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</si>
  <si>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</si>
  <si>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</si>
  <si>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</si>
  <si>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</si>
  <si>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</si>
  <si>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</si>
  <si>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</si>
  <si>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</si>
  <si>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</si>
  <si>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</si>
  <si>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</si>
  <si>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</si>
  <si>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</si>
  <si>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</si>
  <si>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</si>
  <si>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</si>
  <si>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</si>
  <si>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</si>
  <si>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</si>
  <si>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</si>
  <si>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</si>
  <si>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</si>
  <si>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</si>
  <si>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</si>
  <si>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</si>
  <si>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</si>
  <si>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</si>
  <si>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</si>
  <si>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</si>
  <si>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</si>
  <si>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</si>
  <si>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</si>
  <si>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</si>
  <si>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</si>
  <si>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</si>
  <si>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</si>
  <si>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</si>
  <si>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</si>
  <si>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</si>
  <si>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</si>
  <si>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</si>
  <si>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</si>
  <si>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</si>
  <si>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</si>
  <si>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</si>
  <si>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</si>
  <si>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</si>
  <si>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</si>
  <si>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</si>
  <si>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</si>
  <si>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</si>
  <si>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</si>
  <si>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</si>
  <si>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</si>
  <si>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</si>
  <si>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</si>
  <si>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</si>
  <si>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</si>
  <si>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</si>
  <si>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</si>
  <si>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</si>
  <si>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</si>
  <si>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</si>
  <si>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</si>
  <si>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</si>
  <si>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</si>
  <si>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</si>
  <si>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</si>
  <si>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</si>
  <si>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</si>
  <si>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</si>
  <si>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</si>
  <si>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</si>
  <si>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</si>
  <si>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</si>
  <si>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</si>
  <si>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</si>
  <si>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</si>
  <si>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</si>
  <si>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</si>
  <si>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</si>
  <si>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</si>
  <si>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</si>
  <si>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</si>
  <si>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</si>
  <si>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</si>
  <si>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</si>
  <si>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</si>
  <si>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</si>
  <si>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</si>
  <si>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</si>
  <si>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</si>
  <si>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</si>
  <si>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</si>
  <si>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</si>
  <si>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</si>
  <si>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</si>
  <si>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</si>
  <si>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</si>
  <si>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</si>
  <si>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</si>
  <si>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</si>
  <si>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</si>
  <si>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</si>
  <si>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</si>
  <si>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</si>
  <si>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</si>
  <si>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</si>
  <si>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</si>
  <si>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</si>
  <si>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</si>
  <si>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</si>
  <si>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</si>
  <si>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</si>
  <si>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</si>
  <si>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</si>
  <si>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</si>
  <si>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</si>
  <si>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</si>
  <si>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</si>
  <si>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</si>
  <si>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</si>
  <si>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</si>
  <si>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</si>
  <si>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</si>
  <si>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</si>
  <si>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</si>
  <si>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</si>
  <si>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</si>
  <si>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</si>
  <si>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</si>
  <si>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</si>
  <si>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</si>
  <si>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</si>
  <si>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</si>
  <si>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</si>
  <si>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</si>
  <si>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</si>
  <si>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</si>
  <si>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</si>
  <si>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</si>
  <si>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</si>
  <si>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</si>
  <si>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</si>
  <si>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</si>
  <si>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</si>
  <si>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</si>
  <si>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</si>
  <si>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</si>
  <si>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</si>
  <si>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</si>
  <si>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</si>
  <si>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</si>
  <si>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</si>
  <si>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</si>
  <si>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</si>
  <si>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</si>
  <si>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</si>
  <si>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</si>
  <si>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</si>
  <si>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</si>
  <si>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</si>
  <si>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</si>
  <si>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</si>
  <si>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</si>
  <si>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</si>
  <si>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</si>
  <si>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</si>
  <si>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</si>
  <si>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</si>
  <si>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</si>
  <si>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</si>
  <si>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</si>
  <si>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</si>
  <si>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</si>
  <si>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</si>
  <si>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</si>
  <si>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</si>
  <si>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</si>
  <si>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</si>
  <si>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</si>
  <si>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</si>
  <si>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</si>
  <si>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</si>
  <si>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</si>
  <si>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</si>
  <si>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</si>
  <si>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</si>
  <si>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</si>
  <si>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</si>
  <si>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</si>
  <si>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</si>
  <si>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</si>
  <si>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</si>
  <si>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</si>
  <si>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</si>
  <si>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</si>
  <si>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</si>
  <si>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</si>
  <si>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</si>
  <si>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</si>
  <si>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</si>
  <si>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</si>
  <si>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</si>
  <si>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</si>
  <si>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</si>
  <si>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</si>
  <si>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</si>
  <si>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</si>
  <si>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</si>
  <si>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</si>
  <si>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</si>
  <si>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</si>
  <si>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</si>
  <si>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</si>
  <si>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</si>
  <si>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</si>
  <si>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</si>
  <si>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</si>
  <si>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</si>
  <si>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</si>
  <si>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</si>
  <si>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</si>
  <si>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</si>
  <si>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</si>
  <si>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</si>
  <si>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</si>
  <si>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</si>
  <si>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</si>
  <si>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</si>
  <si>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</si>
  <si>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</si>
  <si>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</si>
  <si>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</si>
  <si>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</si>
  <si>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</si>
  <si>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</si>
  <si>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</si>
  <si>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</si>
  <si>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</si>
  <si>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</si>
  <si>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</si>
  <si>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</si>
  <si>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</si>
  <si>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</si>
  <si>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</si>
  <si>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</si>
  <si>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</si>
  <si>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</si>
  <si>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</si>
  <si>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</si>
  <si>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</si>
  <si>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</si>
  <si>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</si>
  <si>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</si>
  <si>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</si>
  <si>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</si>
  <si>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</si>
  <si>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</si>
  <si>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</si>
  <si>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</si>
  <si>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</si>
  <si>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</si>
  <si>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</si>
  <si>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</si>
  <si>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</si>
  <si>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</si>
  <si>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</si>
  <si>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</si>
  <si>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</si>
  <si>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</si>
  <si>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</si>
  <si>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</si>
  <si>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</si>
  <si>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</si>
  <si>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</si>
  <si>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</si>
  <si>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</si>
  <si>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</si>
  <si>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</si>
  <si>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</si>
  <si>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</si>
  <si>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</si>
  <si>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</si>
  <si>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</si>
  <si>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</si>
  <si>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</si>
  <si>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</si>
  <si>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</si>
  <si>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</si>
  <si>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</si>
  <si>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</si>
  <si>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</si>
  <si>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</si>
  <si>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</si>
  <si>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</si>
  <si>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</si>
  <si>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</si>
  <si>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</si>
  <si>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</si>
  <si>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</si>
  <si>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</si>
  <si>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</si>
  <si>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</si>
  <si>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</si>
  <si>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</si>
  <si>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</si>
  <si>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</si>
  <si>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</si>
  <si>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</si>
  <si>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</si>
  <si>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</si>
  <si>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</si>
  <si>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</si>
  <si>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</si>
  <si>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</si>
  <si>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</si>
  <si>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</si>
  <si>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</si>
  <si>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</si>
  <si>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</si>
  <si>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</si>
  <si>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</si>
  <si>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</si>
  <si>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</si>
  <si>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</si>
  <si>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</si>
  <si>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</si>
  <si>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</si>
  <si>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</si>
  <si>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</si>
  <si>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</si>
  <si>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</si>
  <si>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</si>
  <si>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</si>
  <si>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</si>
  <si>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</si>
  <si>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</si>
  <si>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</si>
  <si>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</si>
  <si>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</si>
  <si>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</si>
  <si>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</si>
  <si>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</si>
  <si>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</si>
  <si>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</si>
  <si>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</si>
  <si>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</si>
  <si>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</si>
  <si>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</si>
  <si>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</si>
  <si>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</si>
  <si>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</si>
  <si>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</si>
  <si>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</si>
  <si>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</si>
  <si>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</si>
  <si>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</si>
  <si>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</si>
  <si>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</si>
  <si>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</si>
  <si>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</si>
  <si>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</si>
  <si>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</si>
  <si>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</si>
  <si>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</si>
  <si>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</si>
  <si>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</si>
  <si>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</si>
  <si>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</si>
  <si>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</si>
  <si>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</si>
  <si>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</si>
  <si>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</si>
  <si>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</si>
  <si>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</si>
  <si>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</si>
  <si>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</si>
  <si>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</si>
  <si>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</si>
  <si>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</si>
  <si>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</si>
  <si>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</si>
  <si>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</si>
  <si>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</si>
  <si>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</si>
  <si>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</si>
  <si>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</si>
  <si>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</si>
  <si>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</si>
  <si>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</si>
  <si>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</si>
  <si>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</si>
  <si>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</si>
  <si>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</si>
  <si>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</si>
  <si>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</si>
  <si>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</si>
  <si>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</si>
  <si>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</si>
  <si>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</si>
  <si>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</si>
  <si>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</si>
  <si>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</si>
  <si>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</si>
  <si>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</si>
  <si>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</si>
  <si>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</si>
  <si>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</si>
  <si>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</si>
  <si>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</si>
  <si>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</si>
  <si>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</si>
  <si>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</si>
  <si>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</si>
  <si>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</si>
  <si>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</si>
  <si>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</si>
  <si>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</si>
  <si>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</si>
  <si>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</si>
  <si>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</si>
  <si>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</si>
  <si>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</si>
  <si>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</si>
  <si>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</si>
  <si>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</si>
  <si>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</si>
  <si>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</si>
  <si>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</si>
  <si>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</si>
  <si>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</si>
  <si>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</si>
  <si>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</si>
  <si>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</si>
  <si>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</si>
  <si>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</si>
  <si>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</si>
  <si>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</si>
  <si>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</si>
  <si>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</si>
  <si>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</si>
  <si>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</si>
  <si>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</si>
  <si>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</si>
  <si>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</si>
  <si>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</si>
  <si>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</si>
  <si>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</si>
  <si>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</si>
  <si>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</si>
  <si>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</si>
  <si>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</si>
  <si>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</si>
  <si>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</si>
  <si>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</si>
  <si>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</si>
  <si>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</si>
  <si>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</si>
  <si>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</si>
  <si>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</si>
  <si>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</si>
  <si>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</si>
  <si>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</si>
  <si>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</si>
  <si>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</si>
  <si>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</si>
  <si>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</si>
  <si>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</si>
  <si>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</si>
  <si>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</si>
  <si>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</si>
  <si>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</si>
  <si>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</si>
  <si>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</si>
  <si>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</si>
  <si>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</si>
  <si>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</si>
  <si>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</si>
  <si>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</si>
  <si>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</si>
  <si>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</si>
  <si>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</si>
  <si>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</si>
  <si>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</si>
  <si>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</si>
  <si>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</si>
  <si>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</si>
  <si>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</si>
  <si>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</si>
  <si>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</si>
  <si>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</si>
  <si>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</si>
  <si>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</si>
  <si>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</si>
  <si>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</si>
  <si>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</si>
  <si>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</si>
  <si>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</si>
  <si>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</si>
  <si>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</si>
  <si>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</si>
  <si>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</si>
  <si>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</si>
  <si>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</si>
  <si>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</si>
  <si>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</si>
  <si>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</si>
  <si>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</si>
  <si>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</si>
  <si>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</si>
  <si>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</si>
  <si>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</si>
  <si>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</si>
  <si>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</si>
  <si>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</si>
  <si>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</si>
  <si>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</si>
  <si>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</si>
  <si>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</si>
  <si>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</si>
  <si>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</si>
  <si>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</si>
  <si>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</si>
  <si>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</si>
  <si>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</si>
  <si>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</si>
  <si>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</si>
  <si>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</si>
  <si>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</si>
  <si>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</si>
  <si>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</si>
  <si>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</si>
  <si>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</si>
  <si>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</si>
  <si>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</si>
  <si>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</si>
  <si>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</si>
  <si>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</si>
  <si>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</si>
  <si>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</si>
  <si>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</si>
  <si>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</si>
  <si>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</si>
  <si>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</si>
  <si>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</si>
  <si>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</si>
  <si>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</si>
  <si>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</si>
  <si>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</si>
  <si>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</si>
  <si>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</si>
  <si>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</si>
  <si>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</si>
  <si>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</si>
  <si>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</si>
  <si>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</si>
  <si>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</si>
  <si>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</si>
  <si>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</si>
  <si>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</si>
  <si>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</si>
  <si>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</si>
  <si>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</si>
  <si>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</si>
  <si>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</si>
  <si>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</si>
  <si>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</si>
  <si>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</si>
  <si>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</si>
  <si>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</si>
  <si>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</si>
  <si>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</si>
  <si>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</si>
  <si>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</si>
  <si>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</si>
  <si>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</si>
  <si>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</si>
  <si>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</si>
  <si>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</si>
  <si>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</si>
  <si>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</si>
  <si>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</si>
  <si>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</si>
  <si>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</si>
  <si>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</si>
  <si>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</si>
  <si>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</si>
  <si>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</si>
  <si>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</si>
  <si>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</si>
  <si>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</si>
  <si>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</si>
  <si>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</si>
  <si>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</si>
  <si>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</si>
  <si>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</si>
  <si>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</si>
  <si>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</si>
  <si>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</si>
  <si>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</si>
  <si>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</si>
  <si>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</si>
  <si>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</si>
  <si>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</si>
  <si>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</si>
  <si>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</si>
  <si>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</si>
  <si>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</si>
  <si>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</si>
  <si>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</si>
  <si>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</si>
  <si>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</si>
  <si>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</si>
  <si>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</si>
  <si>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</si>
  <si>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</si>
  <si>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</si>
  <si>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</si>
  <si>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</si>
  <si>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</si>
  <si>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</si>
  <si>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</si>
  <si>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</si>
  <si>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</si>
  <si>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</si>
  <si>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</si>
  <si>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</si>
  <si>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</si>
  <si>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</si>
  <si>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</si>
  <si>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</si>
  <si>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</si>
  <si>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</si>
  <si>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</si>
  <si>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</si>
  <si>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</si>
  <si>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</si>
  <si>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</si>
  <si>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</si>
  <si>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</si>
  <si>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</si>
  <si>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</si>
  <si>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</si>
  <si>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</si>
  <si>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</si>
  <si>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</si>
  <si>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</si>
  <si>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</si>
  <si>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</si>
  <si>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</si>
  <si>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</si>
  <si>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</si>
  <si>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</si>
  <si>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</si>
  <si>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</si>
  <si>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</si>
  <si>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</si>
  <si>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</si>
  <si>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</si>
  <si>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</si>
  <si>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</si>
  <si>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</si>
  <si>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</si>
  <si>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</si>
  <si>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</si>
  <si>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</si>
  <si>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</si>
  <si>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</si>
  <si>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</si>
  <si>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</si>
  <si>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</si>
  <si>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</si>
  <si>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</si>
  <si>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</si>
  <si>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</si>
  <si>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</si>
  <si>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</si>
  <si>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</si>
  <si>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</si>
  <si>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</si>
  <si>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</si>
  <si>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</si>
  <si>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</si>
  <si>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</si>
  <si>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</si>
  <si>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</si>
  <si>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</si>
  <si>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</si>
  <si>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</si>
  <si>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</si>
  <si>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</si>
  <si>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</si>
  <si>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</si>
  <si>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</si>
  <si>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</si>
  <si>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</si>
  <si>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</si>
  <si>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</si>
  <si>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</si>
  <si>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</si>
  <si>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</si>
  <si>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</si>
  <si>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</si>
  <si>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</si>
  <si>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</si>
  <si>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</si>
  <si>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</si>
  <si>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</si>
  <si>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</si>
  <si>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</si>
  <si>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</si>
  <si>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</si>
  <si>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</si>
  <si>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</si>
  <si>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</si>
  <si>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</si>
  <si>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</si>
  <si>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</si>
  <si>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</si>
  <si>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</si>
  <si>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</si>
  <si>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</si>
  <si>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</si>
  <si>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</si>
  <si>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</si>
  <si>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</si>
  <si>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</si>
  <si>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</si>
  <si>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</si>
  <si>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</si>
  <si>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</si>
  <si>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</si>
  <si>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</si>
  <si>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</si>
  <si>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</si>
  <si>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</si>
  <si>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</si>
  <si>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</si>
  <si>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</si>
  <si>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</si>
  <si>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</si>
  <si>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</si>
  <si>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</si>
  <si>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</si>
  <si>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</si>
  <si>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</si>
  <si>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</si>
  <si>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</si>
  <si>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</si>
  <si>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</si>
  <si>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</si>
  <si>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</si>
  <si>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</si>
  <si>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</si>
  <si>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</si>
  <si>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</si>
  <si>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</si>
  <si>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</si>
  <si>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</si>
  <si>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</si>
  <si>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</si>
  <si>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</si>
  <si>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</si>
  <si>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</si>
  <si>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</si>
  <si>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</si>
  <si>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</si>
  <si>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</si>
  <si>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</si>
  <si>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</si>
  <si>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</si>
  <si>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</si>
  <si>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</si>
  <si>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</si>
  <si>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</si>
  <si>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</si>
  <si>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</si>
  <si>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</si>
  <si>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</si>
  <si>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</si>
  <si>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</si>
  <si>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</si>
  <si>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</si>
  <si>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</si>
  <si>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</si>
  <si>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</si>
  <si>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</si>
  <si>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</si>
  <si>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</si>
  <si>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</si>
  <si>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</si>
  <si>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</si>
  <si>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</si>
  <si>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</si>
  <si>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</si>
  <si>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</si>
  <si>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</si>
  <si>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</si>
  <si>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</si>
  <si>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</si>
  <si>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</si>
  <si>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</si>
  <si>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</si>
  <si>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</si>
  <si>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</si>
  <si>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</si>
  <si>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</si>
  <si>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</si>
  <si>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</si>
  <si>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</si>
  <si>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</si>
  <si>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</si>
  <si>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</si>
  <si>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</si>
  <si>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</si>
  <si>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</si>
  <si>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</si>
  <si>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</si>
  <si>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</si>
  <si>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</si>
  <si>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</si>
  <si>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</si>
  <si>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</si>
  <si>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</si>
  <si>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</si>
  <si>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</si>
  <si>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</si>
  <si>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</si>
  <si>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</si>
  <si>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</si>
  <si>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</si>
  <si>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</si>
  <si>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</si>
  <si>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</si>
  <si>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</si>
  <si>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</si>
  <si>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</si>
  <si>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</si>
  <si>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</si>
  <si>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</si>
  <si>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</si>
  <si>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</si>
  <si>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</si>
  <si>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</si>
  <si>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</si>
  <si>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</si>
  <si>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</si>
  <si>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</si>
  <si>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</si>
  <si>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</si>
  <si>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</si>
  <si>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</si>
  <si>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</si>
  <si>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</si>
  <si>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</si>
  <si>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</si>
  <si>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</si>
  <si>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</si>
  <si>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</si>
  <si>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</si>
  <si>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</si>
  <si>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</si>
  <si>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</si>
  <si>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</si>
  <si>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</si>
  <si>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</si>
  <si>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</si>
  <si>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</si>
  <si>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</si>
  <si>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</si>
  <si>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</si>
  <si>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</si>
  <si>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</si>
  <si>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</si>
  <si>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</si>
  <si>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</si>
  <si>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</si>
  <si>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</si>
  <si>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</si>
  <si>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</si>
  <si>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</si>
  <si>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</si>
  <si>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</si>
  <si>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</si>
  <si>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</si>
  <si>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</si>
  <si>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</si>
  <si>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</si>
  <si>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</si>
  <si>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</si>
  <si>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</si>
  <si>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</si>
  <si>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</si>
  <si>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</si>
  <si>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</si>
  <si>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</si>
  <si>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</si>
  <si>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</si>
  <si>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</si>
  <si>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</si>
  <si>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</si>
  <si>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</si>
  <si>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</si>
  <si>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</si>
  <si>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</si>
  <si>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</si>
  <si>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</si>
  <si>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</si>
  <si>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</si>
  <si>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</si>
  <si>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</si>
  <si>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</si>
  <si>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</si>
  <si>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</si>
  <si>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</si>
  <si>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</si>
  <si>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</si>
  <si>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</si>
  <si>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</si>
  <si>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</si>
  <si>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</si>
  <si>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</si>
  <si>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</si>
  <si>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</si>
  <si>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</si>
  <si>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</si>
  <si>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</si>
  <si>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</si>
  <si>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</si>
  <si>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</si>
  <si>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</si>
  <si>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</si>
  <si>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</si>
  <si>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</si>
  <si>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</si>
  <si>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</si>
  <si>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</si>
  <si>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</si>
  <si>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</si>
  <si>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</si>
  <si>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</si>
  <si>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</si>
  <si>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</si>
  <si>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</si>
  <si>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</si>
  <si>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</si>
  <si>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</si>
  <si>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</si>
  <si>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</si>
  <si>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</si>
  <si>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</si>
  <si>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</si>
  <si>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</si>
  <si>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</si>
  <si>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</si>
  <si>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</si>
  <si>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</si>
  <si>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</si>
  <si>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</si>
  <si>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</si>
  <si>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</si>
  <si>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</si>
  <si>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</si>
  <si>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</si>
  <si>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</si>
  <si>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</si>
  <si>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</si>
  <si>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</si>
  <si>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</si>
  <si>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</si>
  <si>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</si>
  <si>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</si>
  <si>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</si>
  <si>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</si>
  <si>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</si>
  <si>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</si>
  <si>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</si>
  <si>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</si>
  <si>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</si>
  <si>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</si>
  <si>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</si>
  <si>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</si>
  <si>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</si>
  <si>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</si>
  <si>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</si>
  <si>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</si>
  <si>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</si>
  <si>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</si>
  <si>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</si>
  <si>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</si>
  <si>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</si>
  <si>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</si>
  <si>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</si>
  <si>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</si>
  <si>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</si>
  <si>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</si>
  <si>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</si>
  <si>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</si>
  <si>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</si>
  <si>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</si>
  <si>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</si>
  <si>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</si>
  <si>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</si>
  <si>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</si>
  <si>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</si>
  <si>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</si>
  <si>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</si>
  <si>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</si>
  <si>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</si>
  <si>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</si>
  <si>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</si>
  <si>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</si>
  <si>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</si>
  <si>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</si>
  <si>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</si>
  <si>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</si>
  <si>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</si>
  <si>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</si>
  <si>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</si>
  <si>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</si>
  <si>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</si>
  <si>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</si>
  <si>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</si>
  <si>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</si>
  <si>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</si>
  <si>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</si>
  <si>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</si>
  <si>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</si>
  <si>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</si>
  <si>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</si>
  <si>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</si>
  <si>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</si>
  <si>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</si>
  <si>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</si>
  <si>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</si>
  <si>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</si>
  <si>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</si>
  <si>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</si>
  <si>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</si>
  <si>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</si>
  <si>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</si>
  <si>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</si>
  <si>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</si>
  <si>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</si>
  <si>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</si>
  <si>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</si>
  <si>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</si>
  <si>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</si>
  <si>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</si>
  <si>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</si>
  <si>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</si>
  <si>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</si>
  <si>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</si>
  <si>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</si>
  <si>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</si>
  <si>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</si>
  <si>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</si>
  <si>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</si>
  <si>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</si>
  <si>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</si>
  <si>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</si>
  <si>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</si>
  <si>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</si>
  <si>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</si>
  <si>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</si>
  <si>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</si>
  <si>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</si>
  <si>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</si>
  <si>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</si>
  <si>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</si>
  <si>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</si>
  <si>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</si>
  <si>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</si>
  <si>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</si>
  <si>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</si>
  <si>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</si>
  <si>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</si>
  <si>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</si>
  <si>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</si>
  <si>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</si>
  <si>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</si>
  <si>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</si>
  <si>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</si>
  <si>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</si>
  <si>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</si>
  <si>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</si>
  <si>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</si>
  <si>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</si>
  <si>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</si>
  <si>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</si>
  <si>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</si>
  <si>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</si>
  <si>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</si>
  <si>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</si>
  <si>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</si>
  <si>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</si>
  <si>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</si>
  <si>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</si>
  <si>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</si>
  <si>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</si>
  <si>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</si>
  <si>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</si>
  <si>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</si>
  <si>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</si>
  <si>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</si>
  <si>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</si>
  <si>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</si>
  <si>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</si>
  <si>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</si>
  <si>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</si>
  <si>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</si>
  <si>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</si>
  <si>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</si>
  <si>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</si>
  <si>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</si>
  <si>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</si>
  <si>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</si>
  <si>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</si>
  <si>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</si>
  <si>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</si>
  <si>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</si>
  <si>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</si>
  <si>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</si>
  <si>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</si>
  <si>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</si>
  <si>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</si>
  <si>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</si>
  <si>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</si>
  <si>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</si>
  <si>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</si>
  <si>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</si>
  <si>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</si>
  <si>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</si>
  <si>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</si>
  <si>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</si>
  <si>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</si>
  <si>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</si>
  <si>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</si>
  <si>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</si>
  <si>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</si>
  <si>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</si>
  <si>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</si>
  <si>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</si>
  <si>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</si>
  <si>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</si>
  <si>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</si>
  <si>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</si>
  <si>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</si>
  <si>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</si>
  <si>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</si>
  <si>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</si>
  <si>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</si>
  <si>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</si>
  <si>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</si>
  <si>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</si>
  <si>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</si>
  <si>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</si>
  <si>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</si>
  <si>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</si>
  <si>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</si>
  <si>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</si>
  <si>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</si>
  <si>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</si>
  <si>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</si>
  <si>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</si>
  <si>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</si>
  <si>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</si>
  <si>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</si>
  <si>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</si>
  <si>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</si>
  <si>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</si>
  <si>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</si>
  <si>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</si>
  <si>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</si>
  <si>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</si>
  <si>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</si>
  <si>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</si>
  <si>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</si>
  <si>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</si>
  <si>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</si>
  <si>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</si>
  <si>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</si>
  <si>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</si>
  <si>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</si>
  <si>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</si>
  <si>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</si>
  <si>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</si>
  <si>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</si>
  <si>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</si>
  <si>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</si>
  <si>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</si>
  <si>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</si>
  <si>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</si>
  <si>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</si>
  <si>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</si>
  <si>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</si>
  <si>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</si>
  <si>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</si>
  <si>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</si>
  <si>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</si>
  <si>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</si>
  <si>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</si>
  <si>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</si>
  <si>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</si>
  <si>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</si>
  <si>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</si>
  <si>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</si>
  <si>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</si>
  <si>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</si>
  <si>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</si>
  <si>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</si>
  <si>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</si>
  <si>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</si>
  <si>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</si>
  <si>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</si>
  <si>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</si>
  <si>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</si>
  <si>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</si>
  <si>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</si>
  <si>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</si>
  <si>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</si>
  <si>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</si>
  <si>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</si>
  <si>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</si>
  <si>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</si>
  <si>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</si>
  <si>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</si>
  <si>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</si>
  <si>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</si>
  <si>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</si>
  <si>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</si>
  <si>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</si>
  <si>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</si>
  <si>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</si>
  <si>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</si>
  <si>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</si>
  <si>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</si>
  <si>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</si>
  <si>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</si>
  <si>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</si>
  <si>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</si>
  <si>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</si>
  <si>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</si>
  <si>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</si>
  <si>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</si>
  <si>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</si>
  <si>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</si>
  <si>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</si>
  <si>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</si>
  <si>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</si>
  <si>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</si>
  <si>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</si>
  <si>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</si>
  <si>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</si>
  <si>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</si>
  <si>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</si>
  <si>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</si>
  <si>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</si>
  <si>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</si>
  <si>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</si>
  <si>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</si>
  <si>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</si>
  <si>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</si>
  <si>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</si>
  <si>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</si>
  <si>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</si>
  <si>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</si>
  <si>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</si>
  <si>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</si>
  <si>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</si>
  <si>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</si>
  <si>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</si>
  <si>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</si>
  <si>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</si>
  <si>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</si>
  <si>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</si>
  <si>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</si>
  <si>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</si>
  <si>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</si>
  <si>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</si>
  <si>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</si>
  <si>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</si>
  <si>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</si>
  <si>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</si>
  <si>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</si>
  <si>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</si>
  <si>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</si>
  <si>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</si>
  <si>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</si>
  <si>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</si>
  <si>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</si>
  <si>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</si>
  <si>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</si>
  <si>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</si>
  <si>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</si>
  <si>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</si>
  <si>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</si>
  <si>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</si>
  <si>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</si>
  <si>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</si>
  <si>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</si>
  <si>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</si>
  <si>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</si>
  <si>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</si>
  <si>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</si>
  <si>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</si>
  <si>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</si>
  <si>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</si>
  <si>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</si>
  <si>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</si>
  <si>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</si>
  <si>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</si>
  <si>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</si>
  <si>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</si>
  <si>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</si>
  <si>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</si>
  <si>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</si>
  <si>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</si>
  <si>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</si>
  <si>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</si>
  <si>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</si>
  <si>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</si>
  <si>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</si>
  <si>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</si>
  <si>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</si>
  <si>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</si>
  <si>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</si>
  <si>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</si>
  <si>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</si>
  <si>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</si>
  <si>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</si>
  <si>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</si>
  <si>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</si>
  <si>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</si>
  <si>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</si>
  <si>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</si>
  <si>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</si>
  <si>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</si>
  <si>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</si>
  <si>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</si>
  <si>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</si>
  <si>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</si>
  <si>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</si>
  <si>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</si>
  <si>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</si>
  <si>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</si>
  <si>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</si>
  <si>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</si>
  <si>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</si>
  <si>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</si>
  <si>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</si>
  <si>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</si>
  <si>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</si>
  <si>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</si>
  <si>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</si>
  <si>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</si>
  <si>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</si>
  <si>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</si>
  <si>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</si>
  <si>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</si>
  <si>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</si>
  <si>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</si>
  <si>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</si>
  <si>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</si>
  <si>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</si>
  <si>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</si>
  <si>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</si>
  <si>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</si>
  <si>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</si>
  <si>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</si>
  <si>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</si>
  <si>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</si>
  <si>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</si>
  <si>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</si>
  <si>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</si>
  <si>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</si>
  <si>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</si>
  <si>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</si>
  <si>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</si>
  <si>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</si>
  <si>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</si>
  <si>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</si>
  <si>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</si>
  <si>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</si>
  <si>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</si>
  <si>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</si>
  <si>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</si>
  <si>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</si>
  <si>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</si>
  <si>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</si>
  <si>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</si>
  <si>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</si>
  <si>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</si>
  <si>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</si>
  <si>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</si>
  <si>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</si>
  <si>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</si>
  <si>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</si>
  <si>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</si>
  <si>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</si>
  <si>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</si>
  <si>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</si>
  <si>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</si>
  <si>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</si>
  <si>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</si>
  <si>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</si>
  <si>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</si>
  <si>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</si>
  <si>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</si>
  <si>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</si>
  <si>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</si>
  <si>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</si>
  <si>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</si>
  <si>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</si>
  <si>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</si>
  <si>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</si>
  <si>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</si>
  <si>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</si>
  <si>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</si>
  <si>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</si>
  <si>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</si>
  <si>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</si>
  <si>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</si>
  <si>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</si>
  <si>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</si>
  <si>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</si>
  <si>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</si>
  <si>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</si>
  <si>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</si>
  <si>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</si>
  <si>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</si>
  <si>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</si>
  <si>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</si>
  <si>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</si>
  <si>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</si>
  <si>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</si>
  <si>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</si>
  <si>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</si>
  <si>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</si>
  <si>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</si>
  <si>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</si>
  <si>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</si>
  <si>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</si>
  <si>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</si>
  <si>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</si>
  <si>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</si>
  <si>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</si>
  <si>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</si>
  <si>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</si>
  <si>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</si>
  <si>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</si>
  <si>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</si>
  <si>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</si>
  <si>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</si>
  <si>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</si>
  <si>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</si>
  <si>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</si>
  <si>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</si>
  <si>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</si>
  <si>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</si>
  <si>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</si>
  <si>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</si>
  <si>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</si>
  <si>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</si>
  <si>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</si>
  <si>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</si>
  <si>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</si>
  <si>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</si>
  <si>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</si>
  <si>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</si>
  <si>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</si>
  <si>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</si>
  <si>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</si>
  <si>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</si>
  <si>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</si>
  <si>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</si>
  <si>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</si>
  <si>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</si>
  <si>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</si>
  <si>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</si>
  <si>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</si>
  <si>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</si>
  <si>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</si>
  <si>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</si>
  <si>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</si>
  <si>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</si>
  <si>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</si>
  <si>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</si>
  <si>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</si>
  <si>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</si>
  <si>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</si>
  <si>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</si>
  <si>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</si>
  <si>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</si>
  <si>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</si>
  <si>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</si>
  <si>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</si>
  <si>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</si>
  <si>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</si>
  <si>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</si>
  <si>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</si>
  <si>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</si>
  <si>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</si>
  <si>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</si>
  <si>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</si>
  <si>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</si>
  <si>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</si>
  <si>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</si>
  <si>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</si>
  <si>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</si>
  <si>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</si>
  <si>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</si>
  <si>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</si>
  <si>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</si>
  <si>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</si>
  <si>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</si>
  <si>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</si>
  <si>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</si>
  <si>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</si>
  <si>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</si>
  <si>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</si>
  <si>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</si>
  <si>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</si>
  <si>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</si>
  <si>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</si>
  <si>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</si>
  <si>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</si>
  <si>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</si>
  <si>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</si>
  <si>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</si>
  <si>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</si>
  <si>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</si>
  <si>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</si>
  <si>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</si>
  <si>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</si>
  <si>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</si>
  <si>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</si>
  <si>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</si>
  <si>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</si>
  <si>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</si>
  <si>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</si>
  <si>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</si>
  <si>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</si>
  <si>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</si>
  <si>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</si>
  <si>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</si>
  <si>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</si>
  <si>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</si>
  <si>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</si>
  <si>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</si>
  <si>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</si>
  <si>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</si>
  <si>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</si>
  <si>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</si>
  <si>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</si>
  <si>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</si>
  <si>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</si>
  <si>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</si>
  <si>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</si>
  <si>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</si>
  <si>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</si>
  <si>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</si>
  <si>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</si>
  <si>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</si>
  <si>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</si>
  <si>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</si>
  <si>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</si>
  <si>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</si>
  <si>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</si>
  <si>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</si>
  <si>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</si>
  <si>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</si>
  <si>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</si>
  <si>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</si>
  <si>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</si>
  <si>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</si>
  <si>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</si>
  <si>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</si>
  <si>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</si>
  <si>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</si>
  <si>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</si>
  <si>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</si>
  <si>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</si>
  <si>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</si>
  <si>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</si>
  <si>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</si>
  <si>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</si>
  <si>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</si>
  <si>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</si>
  <si>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</si>
  <si>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</si>
  <si>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</si>
  <si>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</si>
  <si>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</si>
  <si>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</si>
  <si>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</si>
  <si>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</si>
  <si>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</si>
  <si>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</si>
  <si>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</si>
  <si>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</si>
  <si>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</si>
  <si>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</si>
  <si>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</si>
  <si>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</si>
  <si>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</si>
  <si>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</si>
  <si>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</si>
  <si>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</si>
  <si>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</si>
  <si>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</si>
  <si>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</si>
  <si>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</si>
  <si>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</si>
  <si>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</si>
  <si>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</si>
  <si>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</si>
  <si>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</si>
  <si>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</si>
  <si>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</si>
  <si>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</si>
  <si>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</si>
  <si>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</si>
  <si>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</si>
  <si>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</si>
  <si>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</si>
  <si>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</si>
  <si>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</si>
  <si>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</si>
  <si>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</si>
  <si>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</si>
  <si>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</si>
  <si>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</si>
  <si>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</si>
  <si>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</si>
  <si>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</si>
  <si>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</si>
  <si>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</si>
  <si>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</si>
  <si>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</si>
  <si>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</si>
  <si>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</si>
  <si>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</si>
  <si>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</si>
  <si>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</si>
  <si>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</si>
  <si>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</si>
  <si>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</si>
  <si>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</si>
  <si>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</si>
  <si>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</si>
  <si>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</si>
  <si>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</si>
  <si>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</si>
  <si>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</si>
  <si>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</si>
  <si>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</si>
  <si>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</si>
  <si>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</si>
  <si>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</si>
  <si>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</si>
  <si>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</si>
  <si>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</si>
  <si>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</si>
  <si>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</si>
  <si>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</si>
  <si>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</si>
  <si>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</si>
  <si>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</si>
  <si>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</si>
  <si>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</si>
  <si>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</si>
  <si>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</si>
  <si>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</si>
  <si>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</si>
  <si>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</si>
  <si>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</si>
  <si>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</si>
  <si>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</si>
  <si>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</si>
  <si>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</si>
  <si>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</si>
  <si>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</si>
  <si>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</si>
  <si>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</si>
  <si>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</si>
  <si>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</si>
  <si>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</si>
  <si>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</si>
  <si>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</si>
  <si>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</si>
  <si>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</si>
  <si>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</si>
  <si>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</si>
  <si>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</si>
  <si>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</si>
  <si>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</si>
  <si>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</si>
  <si>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</si>
  <si>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</si>
  <si>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</si>
  <si>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</si>
  <si>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</si>
  <si>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</si>
  <si>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</si>
  <si>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</si>
  <si>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</si>
  <si>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</si>
  <si>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</si>
  <si>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</si>
  <si>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</si>
  <si>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</si>
  <si>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</si>
  <si>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</si>
  <si>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</si>
  <si>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</si>
  <si>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</si>
  <si>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</si>
  <si>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</si>
  <si>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</si>
  <si>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</si>
  <si>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</si>
  <si>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</si>
  <si>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</si>
  <si>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</si>
  <si>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</si>
  <si>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</si>
  <si>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</si>
  <si>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</si>
  <si>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</si>
  <si>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</si>
  <si>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</si>
  <si>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</si>
  <si>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</si>
  <si>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</si>
  <si>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</si>
  <si>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</si>
  <si>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</si>
  <si>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</si>
  <si>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</si>
  <si>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</si>
  <si>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</si>
  <si>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</si>
  <si>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</si>
  <si>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</si>
  <si>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</si>
  <si>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</si>
  <si>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</si>
  <si>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</si>
  <si>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</si>
  <si>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</si>
  <si>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</si>
  <si>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</si>
  <si>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</si>
  <si>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</si>
  <si>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</si>
  <si>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</si>
  <si>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</si>
  <si>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</si>
  <si>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</si>
  <si>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</si>
  <si>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</si>
  <si>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</si>
  <si>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</si>
  <si>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</si>
  <si>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</si>
  <si>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</si>
  <si>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</si>
  <si>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</si>
  <si>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</si>
  <si>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</si>
  <si>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</si>
  <si>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</si>
  <si>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</si>
  <si>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</si>
  <si>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</si>
  <si>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</si>
  <si>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</si>
  <si>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</si>
  <si>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</si>
  <si>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</si>
  <si>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</si>
  <si>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</si>
  <si>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</si>
  <si>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</si>
  <si>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</si>
  <si>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</si>
  <si>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</si>
  <si>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</si>
  <si>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</si>
  <si>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</si>
  <si>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</si>
  <si>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</si>
  <si>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</si>
  <si>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</si>
  <si>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</si>
  <si>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</si>
  <si>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</si>
  <si>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</si>
  <si>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</si>
  <si>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</si>
  <si>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</si>
  <si>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</si>
  <si>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</si>
  <si>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</si>
  <si>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</si>
  <si>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</si>
  <si>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</si>
  <si>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</si>
  <si>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</si>
  <si>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</si>
  <si>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</si>
  <si>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</si>
  <si>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</si>
  <si>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</si>
  <si>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</si>
  <si>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</si>
  <si>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</si>
  <si>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</si>
  <si>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</si>
  <si>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</si>
  <si>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</si>
  <si>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</si>
  <si>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</si>
  <si>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</si>
  <si>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</si>
  <si>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</si>
  <si>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</si>
  <si>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</si>
  <si>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</si>
  <si>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</si>
  <si>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</si>
  <si>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</si>
  <si>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</si>
  <si>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</si>
  <si>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</si>
  <si>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</si>
  <si>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</si>
  <si>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</si>
  <si>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</si>
  <si>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</si>
  <si>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</si>
  <si>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</si>
  <si>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</si>
  <si>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</si>
  <si>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</si>
  <si>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</si>
  <si>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</si>
  <si>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</si>
  <si>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</si>
  <si>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</si>
  <si>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</si>
  <si>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</si>
  <si>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</si>
  <si>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</si>
  <si>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</si>
  <si>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</si>
  <si>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</si>
  <si>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</si>
  <si>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</si>
  <si>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</si>
  <si>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</si>
  <si>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</si>
  <si>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</si>
  <si>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</si>
  <si>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</si>
  <si>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</si>
  <si>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</si>
  <si>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</si>
  <si>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</si>
  <si>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</si>
  <si>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</si>
  <si>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</si>
  <si>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</si>
  <si>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</si>
  <si>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</si>
  <si>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</si>
  <si>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</si>
  <si>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</si>
  <si>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</si>
  <si>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</si>
  <si>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</si>
  <si>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</si>
  <si>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</si>
  <si>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</si>
  <si>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</si>
  <si>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</si>
  <si>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</si>
  <si>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</si>
  <si>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</si>
  <si>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</si>
  <si>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</si>
  <si>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</si>
  <si>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</si>
  <si>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</si>
  <si>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</si>
  <si>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</si>
  <si>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</si>
  <si>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</si>
  <si>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</si>
  <si>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</si>
  <si>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</si>
  <si>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</si>
  <si>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</si>
  <si>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</si>
  <si>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</si>
  <si>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</si>
  <si>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</si>
  <si>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</si>
  <si>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</si>
  <si>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</si>
  <si>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</si>
  <si>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</si>
  <si>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</si>
  <si>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</si>
  <si>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</si>
  <si>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</si>
  <si>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</si>
  <si>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</si>
  <si>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</si>
  <si>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</si>
  <si>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</si>
  <si>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</si>
  <si>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</si>
  <si>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</si>
  <si>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</si>
  <si>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</si>
  <si>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</si>
  <si>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</si>
  <si>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</si>
  <si>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</si>
  <si>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</si>
  <si>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</si>
  <si>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</si>
  <si>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</si>
  <si>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</si>
  <si>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</si>
  <si>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</si>
  <si>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</si>
  <si>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</si>
  <si>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</si>
  <si>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</si>
  <si>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</si>
  <si>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</si>
  <si>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</si>
  <si>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</si>
  <si>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</si>
  <si>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</si>
  <si>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</si>
  <si>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</si>
  <si>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</si>
  <si>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</si>
  <si>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</si>
  <si>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</si>
  <si>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</si>
  <si>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</si>
  <si>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</si>
  <si>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</si>
  <si>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</si>
  <si>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</si>
  <si>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</si>
  <si>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</si>
  <si>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</si>
  <si>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</si>
  <si>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</si>
  <si>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</si>
  <si>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</si>
  <si>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</si>
  <si>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</si>
  <si>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</si>
  <si>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</si>
  <si>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</si>
  <si>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</si>
  <si>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</si>
  <si>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</si>
  <si>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</si>
  <si>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</si>
  <si>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</si>
  <si>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</si>
  <si>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</si>
  <si>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</si>
  <si>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</si>
  <si>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</si>
  <si>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</si>
  <si>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</si>
  <si>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</si>
  <si>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</si>
  <si>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</si>
  <si>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</si>
  <si>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</si>
  <si>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</si>
  <si>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</si>
  <si>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</si>
  <si>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</si>
  <si>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</si>
  <si>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</si>
  <si>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</si>
  <si>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</si>
  <si>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</si>
  <si>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</si>
  <si>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</si>
  <si>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</si>
  <si>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</si>
  <si>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</si>
  <si>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</si>
  <si>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</si>
  <si>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</si>
  <si>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</si>
  <si>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</si>
  <si>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</si>
  <si>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</si>
  <si>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</si>
  <si>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</si>
  <si>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</si>
  <si>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</si>
  <si>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</si>
  <si>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</si>
  <si>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</si>
  <si>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</si>
  <si>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</si>
  <si>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</si>
  <si>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</si>
  <si>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</si>
  <si>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</si>
  <si>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</si>
  <si>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</si>
  <si>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</si>
  <si>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</si>
  <si>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</si>
  <si>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</si>
  <si>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</si>
  <si>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</si>
  <si>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</si>
  <si>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</si>
  <si>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</si>
  <si>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</si>
  <si>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</si>
  <si>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</si>
  <si>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</si>
  <si>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</si>
  <si>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</si>
  <si>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</si>
  <si>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</si>
  <si>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</si>
  <si>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</si>
  <si>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</si>
  <si>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</si>
  <si>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</si>
  <si>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</si>
  <si>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</si>
  <si>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</si>
  <si>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</si>
  <si>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</si>
  <si>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</si>
  <si>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</si>
  <si>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</si>
  <si>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</si>
  <si>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</si>
  <si>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</si>
  <si>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</si>
  <si>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</si>
  <si>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</si>
  <si>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</si>
  <si>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</si>
  <si>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</si>
  <si>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</si>
  <si>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</si>
  <si>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</si>
  <si>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</si>
  <si>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</si>
  <si>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</si>
  <si>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</si>
  <si>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</si>
  <si>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</si>
  <si>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</si>
  <si>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</si>
  <si>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</si>
  <si>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</si>
  <si>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</si>
  <si>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</si>
  <si>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</si>
  <si>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</si>
  <si>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</si>
  <si>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</si>
  <si>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</si>
  <si>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</si>
  <si>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</si>
  <si>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</si>
  <si>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</si>
  <si>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</si>
  <si>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</si>
  <si>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</si>
  <si>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</si>
  <si>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</si>
  <si>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</si>
  <si>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</si>
  <si>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</si>
  <si>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</si>
  <si>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</si>
  <si>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</si>
  <si>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</si>
  <si>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</si>
  <si>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</si>
  <si>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</si>
  <si>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</si>
  <si>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</si>
  <si>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</si>
  <si>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</si>
  <si>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</si>
  <si>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</si>
  <si>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</si>
  <si>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</si>
  <si>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</si>
  <si>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</si>
  <si>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</si>
  <si>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</si>
  <si>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</si>
  <si>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</si>
  <si>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</si>
  <si>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</si>
  <si>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</si>
  <si>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</si>
  <si>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</si>
  <si>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</si>
  <si>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</si>
  <si>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</si>
  <si>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</si>
  <si>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</si>
  <si>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</si>
  <si>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</si>
  <si>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</si>
  <si>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</si>
  <si>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</si>
  <si>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</si>
  <si>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</si>
  <si>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</si>
  <si>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</si>
  <si>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</si>
  <si>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</si>
  <si>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</si>
  <si>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</si>
  <si>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</si>
  <si>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</si>
  <si>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</si>
  <si>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</si>
  <si>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</si>
  <si>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</si>
  <si>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</si>
  <si>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</si>
  <si>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</si>
  <si>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</si>
  <si>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</si>
  <si>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</si>
  <si>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</si>
  <si>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</si>
  <si>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</si>
  <si>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</si>
  <si>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</si>
  <si>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</si>
  <si>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</si>
  <si>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</si>
  <si>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</si>
  <si>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</si>
  <si>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</si>
  <si>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</si>
  <si>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</si>
  <si>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</si>
  <si>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</si>
  <si>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</si>
  <si>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</si>
  <si>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</si>
  <si>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</si>
  <si>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</si>
  <si>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</si>
  <si>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</si>
  <si>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</si>
  <si>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</si>
  <si>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</si>
  <si>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</si>
  <si>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</si>
  <si>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</si>
  <si>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</si>
  <si>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</si>
  <si>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</si>
  <si>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</si>
  <si>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</si>
  <si>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</si>
  <si>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</si>
  <si>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</si>
  <si>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</si>
  <si>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</si>
  <si>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</si>
  <si>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</si>
  <si>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</si>
  <si>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</si>
  <si>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</si>
  <si>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</si>
  <si>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</si>
  <si>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</si>
  <si>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</si>
  <si>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</si>
  <si>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</si>
  <si>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</si>
  <si>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</si>
  <si>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</si>
  <si>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</si>
  <si>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</si>
  <si>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</si>
  <si>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</si>
  <si>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</si>
  <si>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</si>
  <si>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</si>
  <si>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</si>
  <si>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</si>
  <si>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</si>
  <si>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</si>
  <si>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</si>
  <si>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</si>
  <si>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</si>
  <si>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</si>
  <si>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</si>
  <si>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</si>
  <si>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</si>
  <si>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</si>
  <si>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</si>
  <si>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</si>
  <si>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</si>
  <si>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</si>
  <si>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</si>
  <si>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</si>
  <si>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</si>
  <si>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</si>
  <si>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</si>
  <si>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</si>
  <si>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</si>
  <si>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</si>
  <si>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</si>
  <si>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</si>
  <si>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</si>
  <si>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</si>
  <si>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</si>
  <si>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</si>
  <si>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</si>
  <si>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</si>
  <si>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</si>
  <si>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</si>
  <si>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</si>
  <si>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</si>
  <si>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</si>
  <si>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</si>
  <si>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</si>
  <si>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</si>
  <si>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</si>
  <si>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</si>
  <si>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</si>
  <si>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</si>
  <si>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</si>
  <si>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</si>
  <si>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</si>
  <si>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</si>
  <si>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</si>
  <si>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</si>
  <si>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</si>
  <si>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</si>
  <si>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</si>
  <si>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</si>
  <si>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</si>
  <si>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</si>
  <si>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</si>
  <si>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</si>
  <si>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</si>
  <si>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</si>
  <si>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</si>
  <si>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</si>
  <si>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</si>
  <si>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</si>
  <si>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</si>
  <si>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</si>
  <si>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</si>
  <si>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</si>
  <si>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</si>
  <si>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</si>
  <si>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</si>
  <si>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</si>
  <si>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</si>
  <si>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</si>
  <si>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</si>
  <si>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</si>
  <si>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</si>
  <si>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</si>
  <si>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</si>
  <si>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</si>
  <si>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</si>
  <si>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</si>
  <si>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</si>
  <si>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</si>
  <si>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</si>
  <si>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</si>
  <si>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</si>
  <si>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</si>
  <si>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</si>
  <si>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</si>
  <si>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</si>
  <si>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</si>
  <si>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</si>
  <si>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</si>
  <si>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</si>
  <si>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</si>
  <si>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</si>
  <si>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</si>
  <si>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</si>
  <si>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</si>
  <si>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</si>
  <si>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</si>
  <si>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</si>
  <si>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</si>
  <si>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</si>
  <si>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</si>
  <si>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</si>
  <si>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</si>
  <si>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</si>
  <si>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</si>
  <si>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</si>
  <si>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</si>
  <si>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</si>
  <si>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</si>
  <si>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</si>
  <si>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</si>
  <si>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</si>
  <si>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</si>
  <si>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</si>
  <si>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</si>
  <si>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</si>
  <si>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</si>
  <si>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</si>
  <si>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</si>
  <si>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</si>
  <si>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</si>
  <si>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</si>
  <si>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</si>
  <si>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</si>
  <si>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</si>
  <si>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</si>
  <si>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</si>
  <si>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</si>
  <si>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</si>
  <si>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</si>
  <si>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</si>
  <si>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</si>
  <si>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</si>
  <si>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</si>
  <si>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</si>
  <si>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</si>
  <si>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</si>
  <si>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</si>
  <si>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</si>
  <si>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</si>
  <si>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</si>
  <si>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</si>
  <si>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</si>
  <si>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</si>
  <si>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</si>
  <si>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</si>
  <si>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</si>
  <si>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</si>
  <si>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</si>
  <si>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</si>
  <si>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</si>
  <si>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</si>
  <si>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</si>
  <si>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</si>
  <si>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</si>
  <si>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</si>
  <si>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</si>
  <si>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</si>
  <si>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</si>
  <si>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</si>
  <si>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</si>
  <si>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</si>
  <si>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</si>
  <si>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</si>
  <si>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</si>
  <si>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</si>
  <si>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</si>
  <si>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</si>
  <si>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</si>
  <si>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</si>
  <si>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</si>
  <si>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</si>
  <si>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</si>
  <si>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</si>
  <si>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</si>
  <si>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</si>
  <si>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</si>
  <si>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</si>
  <si>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</si>
  <si>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</si>
  <si>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</si>
  <si>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</si>
  <si>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</si>
  <si>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</si>
  <si>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</si>
  <si>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</si>
  <si>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</si>
  <si>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</si>
  <si>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</si>
  <si>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</si>
  <si>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</si>
  <si>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</si>
  <si>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</si>
  <si>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</si>
  <si>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</si>
  <si>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</si>
  <si>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</si>
  <si>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</si>
  <si>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</si>
  <si>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</si>
  <si>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</si>
  <si>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</si>
  <si>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</si>
  <si>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</si>
  <si>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</si>
  <si>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</si>
  <si>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</si>
  <si>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</si>
  <si>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</si>
  <si>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</si>
  <si>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</si>
  <si>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</si>
  <si>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</si>
  <si>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</si>
  <si>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</si>
  <si>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</si>
  <si>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</si>
  <si>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</si>
  <si>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</si>
  <si>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</si>
  <si>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</si>
  <si>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</si>
  <si>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</si>
  <si>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</si>
  <si>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</si>
  <si>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</si>
  <si>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</si>
  <si>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</si>
  <si>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</si>
  <si>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</si>
  <si>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</si>
  <si>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</si>
  <si>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</si>
  <si>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</si>
  <si>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</si>
  <si>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</si>
  <si>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</si>
  <si>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</si>
  <si>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</si>
  <si>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</si>
  <si>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</si>
  <si>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</si>
  <si>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</si>
  <si>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</si>
  <si>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</si>
  <si>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</si>
  <si>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</si>
  <si>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</si>
  <si>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</si>
  <si>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</si>
  <si>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</si>
  <si>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</si>
  <si>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</si>
  <si>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</si>
  <si>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</si>
  <si>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</si>
  <si>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</si>
  <si>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</si>
  <si>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</si>
  <si>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</si>
  <si>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</si>
  <si>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</si>
  <si>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</si>
  <si>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</si>
  <si>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</si>
  <si>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</si>
  <si>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</si>
  <si>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</si>
  <si>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</si>
  <si>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</si>
  <si>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</si>
  <si>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</si>
  <si>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</si>
  <si>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</si>
  <si>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</si>
  <si>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</si>
  <si>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</si>
  <si>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</si>
  <si>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</si>
  <si>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</si>
  <si>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</si>
  <si>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</si>
  <si>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</si>
  <si>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</si>
  <si>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</si>
  <si>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</si>
  <si>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</si>
  <si>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</si>
  <si>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</si>
  <si>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</si>
  <si>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</si>
  <si>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</si>
  <si>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</si>
  <si>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</si>
  <si>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</si>
  <si>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</si>
  <si>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</si>
  <si>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</si>
  <si>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</si>
  <si>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</si>
  <si>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</si>
  <si>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</si>
  <si>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</si>
  <si>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</si>
  <si>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</si>
  <si>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</si>
  <si>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</si>
  <si>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</si>
  <si>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</si>
  <si>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</si>
  <si>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</si>
  <si>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</si>
  <si>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</si>
  <si>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</si>
  <si>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</si>
  <si>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</si>
  <si>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</si>
  <si>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</si>
  <si>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</si>
  <si>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</si>
  <si>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</si>
  <si>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</si>
  <si>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</si>
  <si>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</si>
  <si>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</si>
  <si>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</si>
  <si>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</si>
  <si>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</si>
  <si>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</si>
  <si>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</si>
  <si>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</si>
  <si>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</si>
  <si>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</si>
  <si>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</si>
  <si>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</si>
  <si>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</si>
  <si>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</si>
  <si>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</si>
  <si>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</si>
  <si>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</si>
  <si>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</si>
  <si>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</si>
  <si>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</si>
  <si>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</si>
  <si>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</si>
  <si>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</si>
  <si>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</si>
  <si>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</si>
  <si>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</si>
  <si>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</si>
  <si>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</si>
  <si>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</si>
  <si>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</si>
  <si>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</si>
  <si>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</si>
  <si>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</si>
  <si>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</si>
  <si>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</si>
  <si>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</si>
  <si>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</si>
  <si>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</si>
  <si>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</si>
  <si>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</si>
  <si>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</si>
  <si>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</si>
  <si>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</si>
  <si>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</si>
  <si>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</si>
  <si>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</si>
  <si>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</si>
  <si>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</si>
  <si>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</si>
  <si>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</si>
  <si>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</si>
  <si>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</si>
  <si>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</si>
  <si>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</si>
  <si>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</si>
  <si>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</si>
  <si>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</si>
  <si>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</si>
  <si>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</si>
  <si>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</si>
  <si>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</si>
  <si>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</si>
  <si>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</si>
  <si>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</si>
  <si>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</si>
  <si>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</si>
  <si>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</si>
  <si>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</si>
  <si>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</si>
  <si>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</si>
  <si>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</si>
  <si>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</si>
  <si>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</si>
  <si>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</si>
  <si>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</si>
  <si>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</si>
  <si>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</si>
  <si>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</si>
  <si>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</si>
  <si>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</si>
  <si>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</si>
  <si>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</si>
  <si>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</si>
  <si>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</si>
  <si>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</si>
  <si>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</si>
  <si>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</si>
  <si>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</si>
  <si>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</si>
  <si>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</si>
  <si>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</si>
  <si>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</si>
  <si>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</si>
  <si>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</si>
  <si>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</si>
  <si>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</si>
  <si>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</si>
  <si>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</si>
  <si>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</si>
  <si>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</si>
  <si>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</si>
  <si>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</si>
  <si>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</si>
  <si>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</si>
  <si>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</si>
  <si>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</si>
  <si>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</si>
  <si>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</si>
  <si>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</si>
  <si>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</si>
  <si>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</si>
  <si>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</si>
  <si>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</si>
  <si>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</si>
  <si>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</si>
  <si>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</si>
  <si>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</si>
  <si>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</si>
  <si>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</si>
  <si>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</si>
  <si>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</si>
  <si>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</si>
  <si>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</si>
  <si>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</si>
  <si>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</si>
  <si>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</si>
  <si>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</si>
  <si>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</si>
  <si>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</si>
  <si>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</si>
  <si>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</si>
  <si>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</si>
  <si>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</si>
  <si>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</si>
  <si>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</si>
  <si>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</si>
  <si>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</si>
  <si>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</si>
  <si>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</si>
  <si>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</si>
  <si>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</si>
  <si>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</si>
  <si>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</si>
  <si>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</si>
  <si>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</si>
  <si>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</si>
  <si>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</si>
  <si>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</si>
  <si>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</si>
  <si>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</si>
  <si>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</si>
  <si>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</si>
  <si>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</si>
  <si>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</si>
  <si>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</si>
  <si>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</si>
  <si>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</si>
  <si>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</si>
  <si>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</si>
  <si>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</si>
  <si>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</si>
  <si>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</si>
  <si>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</si>
  <si>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</si>
  <si>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</si>
  <si>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</si>
  <si>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</si>
  <si>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</si>
  <si>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</si>
  <si>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</si>
  <si>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</si>
  <si>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</si>
  <si>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</si>
  <si>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</si>
  <si>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</si>
  <si>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</si>
  <si>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</si>
  <si>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</si>
  <si>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</si>
  <si>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</si>
  <si>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</si>
  <si>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</si>
  <si>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</si>
  <si>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</si>
  <si>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</si>
  <si>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</si>
  <si>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</si>
  <si>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</si>
  <si>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</si>
  <si>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</si>
  <si>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</si>
  <si>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</si>
  <si>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</si>
  <si>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</si>
  <si>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</si>
  <si>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</si>
  <si>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</si>
  <si>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</si>
  <si>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</si>
  <si>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</si>
  <si>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</si>
  <si>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</si>
  <si>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</si>
  <si>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</si>
  <si>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</si>
  <si>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</si>
  <si>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</si>
  <si>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</si>
  <si>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</si>
  <si>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</si>
  <si>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</si>
  <si>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</si>
  <si>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</si>
  <si>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</si>
  <si>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</si>
  <si>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</si>
  <si>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</si>
  <si>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</si>
  <si>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</si>
  <si>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</si>
  <si>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</si>
  <si>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</si>
  <si>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</si>
  <si>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</si>
  <si>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</si>
  <si>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</si>
  <si>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</si>
  <si>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</si>
  <si>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</si>
  <si>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</si>
  <si>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</si>
  <si>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</si>
  <si>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</si>
  <si>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</si>
  <si>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</si>
  <si>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</si>
  <si>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</si>
  <si>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</si>
  <si>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</si>
  <si>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</si>
  <si>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</si>
  <si>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</si>
  <si>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</si>
  <si>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</si>
  <si>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</si>
  <si>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</si>
  <si>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</si>
  <si>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</si>
  <si>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</si>
  <si>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</si>
  <si>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</si>
  <si>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</si>
  <si>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</si>
  <si>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</si>
  <si>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</si>
  <si>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</si>
  <si>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</si>
  <si>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</si>
  <si>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</si>
  <si>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</si>
  <si>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</si>
  <si>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</si>
  <si>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</si>
  <si>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</si>
  <si>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</si>
  <si>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</si>
  <si>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</si>
  <si>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</si>
  <si>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</si>
  <si>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</si>
  <si>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</si>
  <si>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</si>
  <si>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</si>
  <si>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</si>
  <si>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</si>
  <si>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</si>
  <si>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</si>
  <si>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</si>
  <si>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</si>
  <si>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</si>
  <si>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</si>
  <si>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</si>
  <si>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</si>
  <si>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</si>
  <si>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</si>
  <si>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</si>
  <si>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</si>
  <si>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</si>
  <si>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</si>
  <si>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</si>
  <si>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</si>
  <si>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</si>
  <si>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</si>
  <si>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</si>
  <si>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</si>
  <si>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</si>
  <si>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</si>
  <si>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</si>
  <si>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</si>
  <si>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</si>
  <si>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</si>
  <si>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</si>
  <si>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</si>
  <si>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</si>
  <si>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</si>
  <si>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</si>
  <si>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</si>
  <si>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</si>
  <si>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</si>
  <si>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</si>
  <si>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</si>
  <si>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</si>
  <si>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</si>
  <si>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</si>
  <si>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</si>
  <si>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</si>
  <si>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</si>
  <si>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</si>
  <si>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</si>
  <si>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</si>
  <si>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</si>
  <si>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</si>
  <si>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</si>
  <si>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</si>
  <si>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</si>
  <si>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</si>
  <si>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</si>
  <si>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</si>
  <si>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</si>
  <si>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</si>
  <si>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</si>
  <si>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</si>
  <si>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</si>
  <si>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</si>
  <si>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</si>
  <si>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</si>
  <si>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</si>
  <si>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</si>
  <si>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</si>
  <si>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</si>
  <si>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</si>
  <si>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</si>
  <si>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</si>
  <si>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</si>
  <si>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</si>
  <si>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</si>
  <si>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</si>
  <si>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</si>
  <si>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</si>
  <si>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</si>
  <si>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</si>
  <si>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</si>
  <si>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</si>
  <si>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</si>
  <si>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</si>
  <si>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</si>
  <si>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</si>
  <si>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</si>
  <si>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</si>
  <si>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</si>
  <si>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</si>
  <si>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</si>
  <si>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</si>
  <si>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</si>
  <si>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</si>
  <si>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</si>
  <si>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</si>
  <si>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</si>
  <si>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</si>
  <si>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</si>
  <si>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</si>
  <si>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</si>
  <si>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</si>
  <si>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</si>
  <si>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</si>
  <si>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</si>
  <si>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</si>
  <si>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</si>
  <si>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</si>
  <si>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</si>
  <si>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</si>
  <si>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</si>
  <si>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</si>
  <si>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</si>
  <si>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</si>
  <si>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</si>
  <si>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</si>
  <si>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</si>
  <si>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</si>
  <si>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</si>
  <si>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</si>
  <si>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</si>
  <si>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</si>
  <si>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</si>
  <si>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</si>
  <si>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</si>
  <si>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</si>
  <si>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</si>
  <si>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</si>
  <si>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</si>
  <si>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</si>
  <si>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</si>
  <si>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</si>
  <si>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</si>
  <si>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</si>
  <si>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</si>
  <si>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</si>
  <si>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</si>
  <si>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</si>
  <si>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</si>
  <si>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</si>
  <si>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</si>
  <si>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</si>
  <si>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</si>
  <si>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</si>
  <si>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</si>
  <si>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</si>
  <si>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</si>
  <si>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</si>
  <si>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</si>
  <si>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</si>
  <si>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</si>
  <si>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</si>
  <si>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</si>
  <si>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</si>
  <si>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</si>
  <si>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</si>
  <si>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</si>
  <si>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</si>
  <si>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</si>
  <si>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</si>
  <si>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</si>
  <si>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</si>
  <si>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</si>
  <si>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</si>
  <si>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</si>
  <si>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</si>
  <si>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</si>
  <si>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</si>
  <si>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</si>
  <si>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</si>
  <si>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</si>
  <si>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</si>
  <si>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</si>
  <si>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</si>
  <si>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</si>
  <si>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</si>
  <si>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</si>
  <si>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</si>
  <si>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</si>
  <si>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</si>
  <si>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</si>
  <si>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</si>
  <si>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</si>
  <si>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</si>
  <si>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</si>
  <si>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</si>
  <si>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</si>
  <si>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</si>
  <si>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</si>
  <si>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</si>
  <si>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</si>
  <si>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</si>
  <si>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</si>
  <si>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</si>
  <si>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</si>
  <si>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</si>
  <si>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</si>
  <si>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</si>
  <si>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</si>
  <si>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</si>
  <si>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</si>
  <si>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</si>
  <si>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</si>
  <si>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</si>
  <si>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</si>
  <si>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</si>
  <si>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</si>
  <si>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</si>
  <si>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</si>
  <si>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</si>
  <si>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</si>
  <si>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</si>
  <si>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</si>
  <si>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</si>
  <si>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</si>
  <si>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</si>
  <si>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</si>
  <si>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</si>
  <si>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</si>
  <si>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</si>
  <si>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</si>
  <si>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</si>
  <si>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</si>
  <si>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</si>
  <si>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</si>
  <si>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</si>
  <si>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</si>
  <si>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</si>
  <si>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</si>
  <si>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</si>
  <si>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</si>
  <si>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</si>
  <si>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</si>
  <si>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</si>
  <si>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</si>
  <si>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</si>
  <si>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</si>
  <si>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</si>
  <si>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</si>
  <si>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</si>
  <si>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</si>
  <si>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</si>
  <si>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</si>
  <si>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</si>
  <si>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</si>
  <si>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</si>
  <si>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</si>
  <si>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</si>
  <si>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</si>
  <si>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</si>
  <si>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</si>
  <si>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</si>
  <si>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</si>
  <si>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</si>
  <si>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</si>
  <si>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</si>
  <si>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</si>
  <si>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</si>
  <si>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</si>
  <si>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</si>
  <si>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</si>
  <si>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</si>
  <si>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</si>
  <si>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</si>
  <si>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</si>
  <si>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</si>
  <si>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</si>
  <si>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</si>
  <si>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</si>
  <si>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</si>
  <si>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</si>
  <si>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</si>
  <si>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</si>
  <si>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</si>
  <si>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</si>
  <si>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</si>
  <si>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</si>
  <si>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</si>
  <si>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</si>
  <si>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</si>
  <si>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</si>
  <si>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</si>
  <si>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</si>
  <si>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</si>
  <si>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</si>
  <si>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</si>
  <si>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</si>
  <si>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</si>
  <si>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</si>
  <si>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</si>
  <si>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</si>
  <si>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</si>
  <si>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</si>
  <si>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</si>
  <si>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</si>
  <si>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</si>
  <si>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</si>
  <si>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</si>
  <si>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</si>
  <si>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</si>
  <si>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</si>
  <si>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</si>
  <si>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</si>
  <si>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</si>
  <si>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</si>
  <si>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</si>
  <si>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</si>
  <si>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</si>
  <si>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</si>
  <si>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</si>
  <si>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</si>
  <si>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</si>
  <si>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</si>
  <si>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</si>
  <si>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</si>
  <si>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</si>
  <si>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</si>
  <si>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</si>
  <si>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</si>
  <si>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</si>
  <si>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</si>
  <si>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</si>
  <si>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</si>
  <si>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</si>
  <si>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</si>
  <si>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</si>
  <si>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</si>
  <si>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</si>
  <si>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</si>
  <si>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</si>
  <si>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</si>
  <si>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</si>
  <si>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</si>
  <si>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</si>
  <si>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</si>
  <si>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</si>
  <si>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</si>
  <si>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</si>
  <si>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</si>
  <si>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</si>
  <si>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</si>
  <si>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</si>
  <si>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</si>
  <si>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</si>
  <si>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</si>
  <si>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</si>
  <si>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</si>
  <si>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</si>
  <si>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</si>
  <si>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</si>
  <si>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</si>
  <si>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</si>
  <si>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</si>
  <si>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</si>
  <si>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</si>
  <si>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</si>
  <si>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</si>
  <si>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</si>
  <si>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</si>
  <si>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</si>
  <si>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</si>
  <si>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</si>
  <si>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</si>
  <si>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</si>
  <si>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</si>
  <si>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</si>
  <si>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</si>
  <si>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</si>
  <si>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</si>
  <si>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</si>
  <si>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</si>
  <si>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</si>
  <si>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</si>
  <si>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</si>
  <si>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</si>
  <si>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</si>
  <si>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</si>
  <si>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</si>
  <si>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</si>
  <si>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</si>
  <si>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</si>
  <si>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</si>
  <si>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</si>
  <si>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</si>
  <si>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</si>
  <si>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</si>
  <si>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</si>
  <si>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</si>
  <si>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</si>
  <si>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</si>
  <si>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</si>
  <si>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</si>
  <si>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</si>
  <si>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</si>
  <si>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</si>
  <si>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</si>
  <si>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</si>
  <si>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</si>
  <si>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</si>
  <si>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</si>
  <si>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</si>
  <si>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</si>
  <si>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</si>
  <si>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</si>
  <si>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</si>
  <si>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</si>
  <si>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</si>
  <si>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</si>
  <si>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</si>
  <si>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</si>
  <si>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</si>
  <si>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</si>
  <si>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</si>
  <si>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</si>
  <si>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</si>
  <si>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</si>
  <si>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</si>
  <si>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</si>
  <si>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</si>
  <si>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</si>
  <si>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</si>
  <si>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</si>
  <si>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</si>
  <si>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</si>
  <si>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</si>
  <si>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</si>
  <si>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</si>
  <si>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</si>
  <si>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</si>
  <si>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</si>
  <si>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</si>
  <si>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</si>
  <si>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</si>
  <si>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</si>
  <si>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</si>
  <si>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</si>
  <si>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</si>
  <si>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</si>
  <si>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</si>
  <si>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</si>
  <si>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</si>
  <si>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</si>
  <si>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</si>
  <si>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</si>
  <si>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</si>
  <si>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</si>
  <si>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</si>
  <si>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</si>
  <si>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</si>
  <si>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</si>
  <si>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</si>
  <si>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</si>
  <si>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</si>
  <si>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</si>
  <si>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</si>
  <si>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</si>
  <si>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</si>
  <si>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</si>
  <si>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</si>
  <si>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</si>
  <si>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</si>
  <si>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</si>
  <si>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</si>
  <si>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</si>
  <si>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</si>
  <si>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</si>
  <si>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</si>
  <si>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</si>
  <si>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</si>
  <si>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</si>
  <si>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</si>
  <si>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</si>
  <si>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</si>
  <si>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</si>
  <si>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</si>
  <si>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</si>
  <si>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</si>
  <si>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</si>
  <si>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</si>
  <si>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</si>
  <si>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</si>
  <si>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</si>
  <si>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</si>
  <si>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</si>
  <si>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</si>
  <si>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</si>
  <si>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</si>
  <si>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</si>
  <si>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</si>
  <si>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</si>
  <si>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</si>
  <si>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</si>
  <si>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</si>
  <si>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</si>
  <si>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</si>
  <si>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</si>
  <si>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</si>
  <si>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</si>
  <si>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</si>
  <si>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</si>
  <si>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</si>
  <si>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</si>
  <si>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</si>
  <si>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</si>
  <si>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</si>
  <si>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</si>
  <si>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</si>
  <si>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</si>
  <si>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</si>
  <si>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</si>
  <si>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</si>
  <si>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</si>
  <si>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</si>
  <si>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</si>
  <si>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</si>
  <si>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</si>
  <si>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</si>
  <si>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</si>
  <si>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</si>
  <si>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</si>
  <si>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</si>
  <si>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</si>
  <si>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</si>
  <si>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</si>
  <si>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</si>
  <si>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</si>
  <si>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</si>
  <si>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</si>
  <si>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</si>
  <si>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</si>
  <si>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</si>
  <si>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</si>
  <si>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</si>
  <si>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</si>
  <si>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</si>
  <si>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</si>
  <si>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</si>
  <si>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</si>
  <si>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</si>
  <si>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</si>
  <si>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</si>
  <si>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</si>
  <si>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</si>
  <si>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</si>
  <si>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</si>
  <si>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</si>
  <si>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</si>
  <si>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</si>
  <si>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</si>
  <si>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</si>
  <si>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</si>
  <si>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</si>
  <si>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</si>
  <si>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</si>
  <si>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</si>
  <si>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</si>
  <si>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</si>
  <si>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</si>
  <si>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</si>
  <si>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</si>
  <si>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</si>
  <si>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</si>
  <si>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</si>
  <si>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</si>
  <si>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</si>
  <si>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</si>
  <si>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</si>
  <si>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</si>
  <si>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</si>
  <si>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</si>
  <si>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</si>
  <si>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</si>
  <si>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</si>
  <si>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</si>
  <si>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</si>
  <si>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</si>
  <si>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</si>
  <si>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</si>
  <si>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</si>
  <si>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</si>
  <si>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</si>
  <si>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</si>
  <si>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</si>
  <si>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</si>
  <si>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</si>
  <si>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</si>
  <si>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</si>
  <si>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</si>
  <si>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</si>
  <si>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</si>
  <si>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</si>
  <si>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</si>
  <si>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</si>
  <si>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</si>
  <si>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</si>
  <si>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</si>
  <si>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</si>
  <si>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</si>
  <si>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</si>
  <si>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</si>
  <si>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</si>
  <si>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</si>
  <si>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</si>
  <si>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</si>
  <si>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</si>
  <si>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</si>
  <si>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</si>
  <si>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</si>
  <si>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</si>
  <si>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</si>
  <si>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</si>
  <si>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</si>
  <si>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</si>
  <si>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</si>
  <si>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</si>
  <si>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</si>
  <si>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</si>
  <si>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</si>
  <si>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</si>
  <si>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</si>
  <si>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</si>
  <si>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</si>
  <si>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</si>
  <si>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</si>
  <si>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</si>
  <si>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</si>
  <si>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</si>
  <si>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</si>
  <si>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</si>
  <si>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</si>
  <si>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</si>
  <si>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</si>
  <si>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</si>
  <si>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</si>
  <si>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</si>
  <si>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</si>
  <si>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</si>
  <si>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</si>
  <si>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</si>
  <si>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</si>
  <si>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</si>
  <si>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</si>
  <si>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</si>
  <si>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</si>
  <si>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</si>
  <si>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</si>
  <si>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</si>
  <si>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</si>
  <si>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</si>
  <si>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</si>
  <si>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</si>
  <si>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</si>
  <si>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</si>
  <si>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</si>
  <si>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</si>
  <si>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</si>
  <si>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</si>
  <si>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</si>
  <si>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</si>
  <si>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</si>
  <si>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</si>
  <si>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</si>
  <si>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</si>
  <si>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</si>
  <si>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</si>
  <si>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</si>
  <si>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</si>
  <si>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</si>
  <si>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</si>
  <si>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</si>
  <si>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</si>
  <si>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</si>
  <si>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</si>
  <si>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</si>
  <si>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</si>
  <si>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</si>
  <si>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</si>
  <si>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</si>
  <si>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</si>
  <si>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</si>
  <si>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</si>
  <si>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</si>
  <si>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</si>
  <si>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</si>
  <si>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</si>
  <si>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</si>
  <si>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</si>
  <si>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</si>
  <si>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</si>
  <si>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</si>
  <si>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</si>
  <si>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</si>
  <si>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</si>
  <si>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</si>
  <si>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</si>
  <si>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</si>
  <si>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</si>
  <si>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</si>
  <si>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</si>
  <si>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</si>
  <si>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</si>
  <si>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</si>
  <si>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</si>
  <si>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</si>
  <si>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</si>
  <si>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</si>
  <si>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</si>
  <si>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</si>
  <si>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</si>
  <si>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</si>
  <si>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</si>
  <si>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</si>
  <si>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</si>
  <si>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</si>
  <si>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</si>
  <si>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</si>
  <si>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</si>
  <si>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</si>
  <si>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</si>
  <si>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</si>
  <si>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</si>
  <si>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</si>
  <si>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</si>
  <si>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</si>
  <si>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</si>
  <si>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</si>
  <si>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</si>
  <si>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</si>
  <si>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</si>
  <si>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</si>
  <si>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</si>
  <si>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</si>
  <si>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</si>
  <si>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</si>
  <si>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</si>
  <si>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</si>
  <si>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</si>
  <si>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</si>
  <si>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</si>
  <si>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</si>
  <si>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</si>
  <si>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</si>
  <si>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</si>
  <si>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</si>
  <si>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</si>
  <si>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</si>
  <si>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</si>
  <si>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</si>
  <si>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</si>
  <si>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</si>
  <si>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</si>
  <si>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</si>
  <si>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</si>
  <si>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</si>
  <si>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</si>
  <si>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</si>
  <si>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</si>
  <si>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</si>
  <si>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</si>
  <si>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</si>
  <si>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</si>
  <si>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</si>
  <si>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</si>
  <si>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</si>
  <si>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</si>
  <si>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</si>
  <si>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</si>
  <si>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</si>
  <si>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</si>
  <si>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</si>
  <si>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</si>
  <si>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</si>
  <si>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</si>
  <si>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</si>
  <si>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</si>
  <si>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</si>
  <si>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</si>
  <si>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</si>
  <si>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</si>
  <si>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</si>
  <si>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</si>
  <si>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</si>
  <si>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</si>
  <si>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</si>
  <si>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</si>
  <si>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</si>
  <si>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</si>
  <si>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</si>
  <si>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</si>
  <si>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</si>
  <si>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</si>
  <si>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</si>
  <si>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</si>
  <si>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</si>
  <si>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</si>
  <si>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</si>
  <si>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</si>
  <si>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</si>
  <si>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</si>
  <si>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</si>
  <si>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</si>
  <si>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</si>
  <si>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</si>
  <si>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</si>
  <si>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</si>
  <si>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</si>
  <si>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</si>
  <si>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</si>
  <si>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</si>
  <si>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</si>
  <si>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</si>
  <si>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</si>
  <si>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</si>
  <si>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</si>
  <si>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</si>
  <si>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</si>
  <si>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</si>
  <si>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</si>
  <si>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</si>
  <si>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</si>
  <si>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</si>
  <si>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</si>
  <si>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</si>
  <si>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</si>
  <si>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</si>
  <si>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</si>
  <si>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</si>
  <si>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</si>
  <si>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</si>
  <si>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</si>
  <si>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</si>
  <si>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</si>
  <si>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</si>
  <si>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</si>
  <si>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</si>
  <si>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</si>
  <si>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</si>
  <si>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</si>
  <si>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</si>
  <si>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</si>
  <si>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</si>
  <si>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</si>
  <si>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</si>
  <si>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</si>
  <si>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</si>
  <si>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</si>
  <si>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</si>
  <si>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</si>
  <si>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</si>
  <si>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</si>
  <si>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</si>
  <si>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</si>
  <si>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</si>
  <si>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</si>
  <si>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</si>
  <si>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</si>
  <si>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</si>
  <si>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</si>
  <si>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</si>
  <si>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</si>
  <si>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</si>
  <si>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</si>
  <si>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</si>
  <si>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</si>
  <si>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</si>
  <si>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</si>
  <si>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</si>
  <si>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</si>
  <si>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</si>
  <si>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</si>
  <si>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</si>
  <si>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</si>
  <si>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</si>
  <si>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</si>
  <si>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</si>
  <si>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</si>
  <si>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</si>
  <si>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</si>
  <si>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</si>
  <si>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</si>
  <si>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</si>
  <si>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</si>
  <si>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</si>
  <si>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</si>
  <si>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</si>
  <si>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</si>
  <si>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</si>
  <si>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</si>
  <si>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</si>
  <si>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</si>
  <si>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</si>
  <si>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</si>
  <si>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</si>
  <si>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</si>
  <si>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</si>
  <si>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</si>
  <si>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</si>
  <si>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</si>
  <si>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</si>
  <si>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</si>
  <si>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</si>
  <si>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</si>
  <si>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</si>
  <si>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</si>
  <si>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</si>
  <si>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</si>
  <si>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</si>
  <si>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</si>
  <si>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</si>
  <si>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</si>
  <si>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</si>
  <si>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</si>
  <si>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</si>
  <si>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</si>
  <si>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</si>
  <si>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</si>
  <si>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</si>
  <si>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</si>
  <si>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</si>
  <si>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</si>
  <si>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</si>
  <si>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</si>
  <si>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</si>
  <si>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</si>
  <si>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</si>
  <si>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</si>
  <si>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</si>
  <si>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</si>
  <si>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</si>
  <si>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</si>
  <si>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</si>
  <si>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</si>
  <si>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</si>
  <si>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</si>
  <si>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</si>
  <si>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</si>
  <si>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</si>
  <si>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</si>
  <si>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</si>
  <si>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</si>
  <si>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</si>
  <si>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</si>
  <si>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</si>
  <si>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</si>
  <si>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</si>
  <si>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</si>
  <si>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</si>
  <si>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</si>
  <si>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</si>
  <si>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</si>
  <si>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</si>
  <si>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</si>
  <si>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</si>
  <si>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</si>
  <si>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</si>
  <si>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</si>
  <si>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</si>
  <si>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</si>
  <si>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</si>
  <si>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</si>
  <si>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</si>
  <si>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</si>
  <si>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</si>
  <si>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</si>
  <si>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</si>
  <si>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</si>
  <si>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</si>
  <si>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</si>
  <si>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</si>
  <si>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</si>
  <si>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</si>
  <si>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</si>
  <si>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</si>
  <si>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</si>
  <si>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</si>
  <si>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</si>
  <si>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</si>
  <si>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</si>
  <si>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</si>
  <si>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</si>
  <si>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</si>
  <si>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</si>
  <si>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</si>
  <si>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</si>
  <si>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</si>
  <si>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</si>
  <si>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</si>
  <si>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</si>
  <si>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</si>
  <si>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</si>
  <si>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</si>
  <si>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</si>
  <si>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</si>
  <si>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</si>
  <si>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</si>
  <si>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</si>
  <si>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</si>
  <si>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</si>
  <si>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</si>
  <si>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</si>
  <si>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</si>
  <si>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</si>
  <si>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</si>
  <si>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</si>
  <si>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</si>
  <si>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</si>
  <si>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</si>
  <si>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</si>
  <si>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</si>
  <si>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</si>
  <si>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</si>
  <si>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</si>
  <si>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</si>
  <si>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</si>
  <si>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</si>
  <si>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</si>
  <si>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</si>
  <si>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</si>
  <si>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</si>
  <si>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</si>
  <si>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</si>
  <si>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</si>
  <si>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</si>
  <si>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</si>
  <si>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</si>
  <si>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</si>
  <si>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</si>
  <si>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</si>
  <si>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</si>
  <si>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</si>
  <si>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</si>
  <si>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</si>
  <si>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</si>
  <si>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</si>
  <si>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</si>
  <si>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</si>
  <si>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</si>
  <si>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</si>
  <si>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</si>
  <si>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</si>
  <si>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</si>
  <si>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</si>
  <si>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</si>
  <si>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</si>
  <si>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</si>
  <si>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</si>
  <si>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</si>
  <si>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</si>
  <si>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</si>
  <si>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</si>
  <si>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</si>
  <si>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</si>
  <si>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</si>
  <si>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</si>
  <si>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</si>
  <si>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</si>
  <si>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</si>
  <si>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</si>
  <si>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</si>
  <si>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</si>
  <si>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</si>
  <si>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</si>
  <si>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</si>
  <si>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</si>
  <si>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</si>
  <si>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</si>
  <si>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</si>
  <si>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</si>
  <si>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</si>
  <si>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</si>
  <si>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</si>
  <si>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</si>
  <si>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</si>
  <si>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</si>
  <si>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</si>
  <si>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</si>
  <si>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</si>
  <si>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</si>
  <si>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</si>
  <si>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</si>
  <si>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</si>
  <si>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</si>
  <si>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</si>
  <si>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</si>
  <si>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</si>
  <si>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</si>
  <si>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</si>
  <si>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</si>
  <si>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</si>
  <si>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</si>
  <si>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</si>
  <si>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</si>
  <si>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</si>
  <si>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</si>
  <si>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</si>
  <si>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</si>
  <si>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</si>
  <si>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</si>
  <si>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</si>
  <si>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</si>
  <si>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</si>
  <si>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</si>
  <si>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</si>
  <si>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</si>
  <si>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</si>
  <si>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</si>
  <si>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</si>
  <si>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</si>
  <si>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</si>
  <si>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</si>
  <si>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</si>
  <si>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</si>
  <si>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</si>
  <si>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</si>
  <si>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</si>
  <si>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</si>
  <si>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</si>
  <si>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</si>
  <si>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</si>
  <si>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</si>
  <si>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</si>
  <si>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</si>
  <si>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</si>
  <si>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</si>
  <si>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</si>
  <si>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</si>
  <si>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</si>
  <si>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</si>
  <si>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</si>
  <si>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</si>
  <si>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</si>
  <si>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</si>
  <si>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</si>
  <si>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</si>
  <si>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</si>
  <si>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</si>
  <si>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</si>
  <si>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</si>
  <si>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</si>
  <si>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</si>
  <si>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</si>
  <si>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</si>
  <si>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</si>
  <si>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</si>
  <si>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</si>
  <si>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</si>
  <si>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</si>
  <si>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</si>
  <si>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</si>
  <si>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</si>
  <si>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</si>
  <si>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</si>
  <si>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</si>
  <si>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</si>
  <si>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</si>
  <si>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</si>
  <si>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</si>
  <si>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</si>
  <si>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</si>
  <si>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</si>
  <si>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</si>
  <si>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</si>
  <si>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</si>
  <si>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</si>
  <si>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</si>
  <si>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</si>
  <si>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</si>
  <si>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</si>
  <si>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</si>
  <si>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</si>
  <si>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</si>
  <si>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</si>
  <si>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</si>
  <si>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</si>
  <si>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</si>
  <si>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</si>
  <si>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</si>
  <si>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</si>
  <si>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</si>
  <si>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</si>
  <si>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</si>
  <si>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</si>
  <si>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</si>
  <si>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</si>
  <si>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</si>
  <si>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</si>
  <si>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</si>
  <si>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</si>
  <si>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</si>
  <si>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</si>
  <si>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</si>
  <si>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</si>
  <si>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</si>
  <si>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</si>
  <si>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</si>
  <si>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</si>
  <si>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</si>
  <si>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</si>
  <si>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</si>
  <si>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</si>
  <si>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</si>
  <si>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</si>
  <si>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</si>
  <si>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</si>
  <si>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</si>
  <si>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</si>
  <si>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</si>
  <si>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</si>
  <si>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</si>
  <si>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</si>
  <si>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</si>
  <si>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</si>
  <si>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</si>
  <si>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</si>
  <si>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</si>
  <si>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</si>
  <si>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</si>
  <si>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</si>
  <si>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</si>
  <si>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</si>
  <si>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</si>
  <si>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</si>
  <si>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</si>
  <si>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</si>
  <si>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</si>
  <si>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</si>
  <si>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</si>
  <si>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</si>
  <si>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</si>
  <si>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</si>
  <si>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</si>
  <si>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</si>
  <si>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</si>
  <si>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</si>
  <si>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</si>
  <si>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</si>
  <si>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</si>
  <si>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</si>
  <si>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</si>
  <si>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</si>
  <si>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</si>
  <si>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</si>
  <si>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</si>
  <si>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</si>
  <si>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</si>
  <si>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</si>
  <si>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</si>
  <si>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</si>
  <si>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</si>
  <si>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</si>
  <si>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</si>
  <si>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</si>
  <si>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</si>
  <si>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</si>
  <si>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</si>
  <si>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</si>
  <si>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</si>
  <si>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</si>
  <si>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</si>
  <si>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</si>
  <si>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</si>
  <si>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</si>
  <si>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</si>
  <si>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</si>
  <si>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</si>
  <si>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</si>
  <si>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</si>
  <si>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</si>
  <si>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</si>
  <si>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</si>
  <si>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</si>
  <si>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</si>
  <si>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</si>
  <si>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</si>
  <si>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</si>
  <si>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</si>
  <si>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</si>
  <si>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</si>
  <si>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</si>
  <si>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</si>
  <si>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</si>
  <si>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</si>
  <si>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</si>
  <si>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</si>
  <si>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</si>
  <si>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</si>
  <si>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</si>
  <si>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</si>
  <si>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</si>
  <si>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</si>
  <si>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</si>
  <si>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</si>
  <si>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</si>
  <si>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</si>
  <si>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</si>
  <si>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</si>
  <si>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</si>
  <si>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</si>
  <si>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</si>
  <si>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</si>
  <si>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</si>
  <si>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</si>
  <si>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</si>
  <si>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</si>
  <si>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</si>
  <si>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</si>
  <si>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</si>
  <si>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</si>
  <si>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</si>
  <si>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</si>
  <si>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</si>
  <si>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</si>
  <si>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</si>
  <si>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</si>
  <si>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</si>
  <si>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</si>
  <si>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</si>
  <si>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</si>
  <si>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</si>
  <si>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</si>
  <si>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</si>
  <si>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</si>
  <si>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</si>
  <si>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</si>
  <si>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</si>
  <si>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</si>
  <si>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</si>
  <si>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</si>
  <si>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</si>
  <si>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</si>
  <si>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</si>
  <si>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</si>
  <si>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</si>
  <si>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</si>
  <si>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</si>
  <si>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</si>
  <si>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</si>
  <si>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</si>
  <si>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</si>
  <si>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</si>
  <si>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</si>
  <si>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</si>
  <si>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</si>
  <si>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</si>
  <si>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</si>
  <si>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</si>
  <si>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</si>
  <si>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</si>
  <si>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</si>
  <si>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</si>
  <si>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</si>
  <si>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</si>
  <si>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</si>
  <si>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</si>
  <si>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</si>
  <si>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</si>
  <si>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</si>
  <si>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</si>
  <si>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</si>
  <si>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</si>
  <si>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</si>
  <si>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</si>
  <si>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</si>
  <si>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</si>
  <si>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</si>
  <si>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</si>
  <si>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</si>
  <si>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</si>
  <si>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</si>
  <si>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</si>
  <si>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</si>
  <si>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</si>
  <si>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</si>
  <si>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</si>
  <si>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</si>
  <si>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</si>
  <si>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</si>
  <si>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</si>
  <si>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</si>
  <si>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</si>
  <si>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</si>
  <si>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</si>
  <si>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</si>
  <si>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</si>
  <si>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</si>
  <si>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</si>
  <si>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</si>
  <si>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</si>
  <si>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</si>
  <si>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</si>
  <si>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</si>
  <si>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</si>
  <si>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</si>
  <si>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</si>
  <si>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</si>
  <si>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</si>
  <si>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</si>
  <si>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</si>
  <si>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</si>
  <si>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</si>
  <si>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</si>
  <si>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</si>
  <si>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</si>
  <si>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</si>
  <si>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</si>
  <si>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</si>
  <si>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</si>
  <si>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</si>
  <si>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</si>
  <si>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</si>
  <si>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</si>
  <si>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</si>
  <si>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</si>
  <si>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</si>
  <si>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</si>
  <si>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</si>
  <si>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</si>
  <si>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</si>
  <si>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</si>
  <si>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</si>
  <si>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</si>
  <si>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</si>
  <si>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</si>
  <si>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</si>
  <si>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</si>
  <si>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</si>
  <si>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</si>
  <si>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</si>
  <si>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</si>
  <si>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</si>
  <si>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</si>
  <si>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</si>
  <si>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</si>
  <si>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</si>
  <si>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</si>
  <si>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</si>
  <si>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</si>
  <si>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</si>
  <si>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</si>
  <si>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</si>
  <si>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</si>
  <si>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</si>
  <si>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</si>
  <si>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</si>
  <si>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</si>
  <si>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</si>
  <si>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</si>
  <si>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</si>
  <si>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</si>
  <si>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</si>
  <si>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</si>
  <si>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</si>
  <si>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</si>
  <si>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</si>
  <si>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</si>
  <si>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</si>
  <si>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</si>
  <si>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</si>
  <si>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</si>
  <si>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</si>
  <si>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</si>
  <si>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</si>
  <si>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</si>
  <si>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</si>
  <si>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</si>
  <si>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</si>
  <si>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</si>
  <si>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</si>
  <si>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</si>
  <si>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</si>
  <si>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</si>
  <si>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</si>
  <si>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</si>
  <si>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</si>
  <si>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</si>
  <si>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</si>
  <si>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</si>
  <si>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</si>
  <si>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</si>
  <si>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</si>
  <si>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</si>
  <si>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</si>
  <si>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</si>
  <si>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</si>
  <si>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</si>
  <si>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</si>
  <si>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</si>
  <si>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</si>
  <si>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</si>
  <si>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</si>
  <si>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</si>
  <si>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</si>
  <si>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</si>
  <si>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</si>
  <si>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</si>
  <si>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</si>
  <si>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</si>
  <si>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</si>
  <si>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</si>
  <si>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</si>
  <si>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</si>
  <si>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</si>
  <si>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</si>
  <si>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</si>
  <si>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</si>
  <si>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</si>
  <si>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</si>
  <si>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</si>
  <si>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</si>
  <si>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</si>
  <si>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</si>
  <si>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</si>
  <si>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</si>
  <si>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</si>
  <si>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</si>
  <si>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</si>
  <si>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</si>
  <si>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</si>
  <si>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</si>
  <si>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</si>
  <si>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</si>
  <si>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</si>
  <si>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</si>
  <si>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</si>
  <si>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</si>
  <si>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</si>
  <si>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</si>
  <si>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</si>
  <si>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</si>
  <si>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</si>
  <si>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</si>
  <si>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</si>
  <si>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</si>
  <si>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</si>
  <si>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</si>
  <si>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</si>
  <si>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</si>
  <si>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</si>
  <si>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</si>
  <si>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</si>
  <si>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</si>
  <si>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</si>
  <si>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</si>
  <si>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</si>
  <si>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</si>
  <si>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</si>
  <si>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</si>
  <si>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</si>
  <si>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</si>
  <si>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</si>
  <si>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</si>
  <si>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</si>
  <si>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</si>
  <si>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</si>
  <si>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</si>
  <si>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</si>
  <si>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</si>
  <si>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</si>
  <si>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</si>
  <si>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</si>
  <si>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</si>
  <si>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</si>
  <si>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</si>
  <si>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</si>
  <si>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</si>
  <si>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</si>
  <si>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</si>
  <si>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</si>
  <si>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</si>
  <si>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</si>
  <si>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</si>
  <si>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</si>
  <si>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</si>
  <si>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</si>
  <si>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</si>
  <si>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</si>
  <si>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</si>
  <si>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</si>
  <si>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</si>
  <si>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</si>
  <si>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</si>
  <si>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</si>
  <si>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</si>
  <si>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</si>
  <si>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</si>
  <si>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</si>
  <si>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</si>
  <si>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</si>
  <si>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</si>
  <si>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</si>
  <si>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</si>
  <si>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</si>
  <si>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</si>
  <si>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</si>
  <si>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</si>
  <si>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</si>
  <si>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</si>
  <si>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</si>
  <si>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</si>
  <si>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</si>
  <si>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</si>
  <si>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</si>
  <si>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</si>
  <si>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</si>
  <si>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</si>
  <si>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</si>
  <si>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</si>
  <si>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</si>
  <si>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</si>
  <si>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</si>
  <si>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</si>
  <si>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</si>
  <si>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</si>
  <si>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</si>
  <si>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</si>
  <si>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</si>
  <si>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</si>
  <si>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</si>
  <si>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</si>
  <si>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</si>
  <si>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</si>
  <si>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</si>
  <si>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</si>
  <si>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</si>
  <si>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</si>
  <si>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</si>
  <si>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</si>
  <si>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</si>
  <si>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</si>
  <si>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</si>
  <si>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</si>
  <si>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</si>
  <si>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</si>
  <si>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</si>
  <si>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</si>
  <si>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</si>
  <si>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</si>
  <si>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</si>
  <si>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</si>
  <si>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</si>
  <si>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</si>
  <si>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</si>
  <si>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</si>
  <si>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</si>
  <si>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</si>
  <si>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</si>
  <si>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</si>
  <si>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</si>
  <si>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</si>
  <si>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</si>
  <si>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</si>
  <si>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</si>
  <si>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</si>
  <si>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</si>
  <si>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</si>
  <si>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</si>
  <si>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</si>
  <si>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</si>
  <si>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</si>
  <si>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</si>
  <si>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</si>
  <si>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</si>
  <si>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</si>
  <si>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</si>
  <si>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</si>
  <si>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</si>
  <si>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</si>
  <si>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</si>
  <si>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</si>
  <si>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</si>
  <si>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</si>
  <si>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</si>
  <si>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</si>
  <si>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</si>
  <si>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</si>
  <si>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</si>
  <si>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</si>
  <si>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</si>
  <si>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</si>
  <si>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</si>
  <si>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</si>
  <si>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</si>
  <si>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</si>
  <si>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</si>
  <si>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</si>
  <si>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</si>
  <si>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</si>
  <si>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</si>
  <si>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</si>
  <si>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</si>
  <si>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</si>
  <si>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</si>
  <si>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</si>
  <si>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</si>
  <si>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</si>
  <si>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</si>
  <si>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</si>
  <si>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</si>
  <si>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</si>
  <si>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</si>
  <si>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</si>
  <si>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</si>
  <si>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</si>
  <si>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</si>
  <si>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</si>
  <si>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</si>
  <si>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</si>
  <si>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</si>
  <si>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</si>
  <si>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</si>
  <si>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</si>
  <si>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</si>
  <si>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</si>
  <si>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</si>
  <si>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</si>
  <si>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</si>
  <si>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</si>
  <si>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</si>
  <si>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</si>
  <si>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</si>
  <si>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</si>
  <si>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</si>
  <si>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</si>
  <si>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</si>
  <si>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</si>
  <si>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</si>
  <si>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</si>
  <si>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</si>
  <si>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</si>
  <si>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</si>
  <si>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</si>
  <si>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</si>
  <si>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</si>
  <si>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</si>
  <si>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</si>
  <si>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</si>
  <si>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</si>
  <si>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</si>
  <si>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</si>
  <si>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</si>
  <si>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</si>
  <si>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</si>
  <si>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</si>
  <si>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</si>
  <si>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</si>
  <si>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</si>
  <si>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</si>
  <si>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</si>
  <si>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</si>
  <si>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</si>
  <si>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</si>
  <si>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</si>
  <si>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</si>
  <si>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</si>
  <si>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</si>
  <si>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</si>
  <si>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</si>
  <si>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</si>
  <si>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</si>
  <si>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</si>
  <si>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</si>
  <si>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</si>
  <si>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</si>
  <si>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</si>
  <si>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</si>
  <si>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</si>
  <si>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</si>
  <si>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</si>
  <si>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</si>
  <si>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</si>
  <si>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</si>
  <si>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</si>
  <si>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</si>
  <si>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</si>
  <si>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</si>
  <si>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</si>
  <si>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</si>
  <si>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</si>
  <si>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</si>
  <si>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</si>
  <si>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</si>
  <si>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</si>
  <si>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</si>
  <si>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</si>
  <si>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</si>
  <si>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</si>
  <si>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</si>
  <si>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</si>
  <si>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</si>
  <si>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</si>
  <si>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</si>
  <si>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</si>
  <si>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</si>
  <si>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</si>
  <si>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</si>
  <si>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</si>
  <si>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</si>
  <si>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</si>
  <si>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</si>
  <si>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</si>
  <si>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</si>
  <si>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</si>
  <si>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</si>
  <si>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</si>
  <si>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</si>
  <si>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</si>
  <si>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</si>
  <si>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</si>
  <si>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</si>
  <si>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</si>
  <si>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</si>
  <si>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</si>
  <si>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</si>
  <si>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</si>
  <si>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</si>
  <si>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</si>
  <si>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</si>
  <si>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</si>
  <si>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</si>
  <si>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</si>
  <si>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</si>
  <si>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</si>
  <si>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</si>
  <si>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</si>
  <si>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</si>
  <si>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</si>
  <si>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</si>
  <si>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</si>
  <si>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</si>
  <si>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</si>
  <si>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</si>
  <si>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</si>
  <si>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</si>
  <si>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</si>
  <si>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</si>
  <si>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</si>
  <si>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</si>
  <si>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</si>
  <si>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</si>
  <si>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</si>
  <si>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</si>
  <si>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</si>
  <si>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</si>
  <si>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</si>
  <si>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</si>
  <si>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</si>
  <si>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</si>
  <si>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</si>
  <si>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</si>
  <si>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</si>
  <si>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</si>
  <si>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</si>
  <si>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</si>
  <si>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</si>
  <si>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</si>
  <si>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</si>
  <si>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</si>
  <si>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</si>
  <si>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</si>
  <si>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</si>
  <si>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</si>
  <si>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</si>
  <si>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</si>
  <si>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</si>
  <si>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</si>
  <si>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</si>
  <si>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</si>
  <si>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</si>
  <si>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</si>
  <si>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</si>
  <si>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</si>
  <si>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</si>
  <si>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</si>
  <si>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</si>
  <si>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</si>
  <si>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</si>
  <si>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</si>
  <si>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</si>
  <si>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</si>
  <si>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</si>
  <si>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</si>
  <si>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</si>
  <si>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</si>
  <si>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</si>
  <si>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</si>
  <si>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</si>
  <si>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</si>
  <si>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</si>
  <si>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</si>
  <si>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</si>
  <si>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</si>
  <si>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</si>
  <si>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</si>
  <si>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</si>
  <si>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</si>
  <si>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</si>
  <si>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</si>
  <si>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</si>
  <si>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</si>
  <si>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</si>
  <si>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</si>
  <si>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</si>
  <si>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</si>
  <si>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</si>
  <si>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</si>
  <si>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</si>
  <si>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</si>
  <si>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</si>
  <si>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</si>
  <si>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</si>
  <si>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</si>
  <si>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</si>
  <si>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</si>
  <si>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</si>
  <si>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</si>
  <si>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</si>
  <si>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</si>
  <si>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</si>
  <si>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</si>
  <si>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</si>
  <si>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</si>
  <si>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</si>
  <si>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</si>
  <si>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</si>
  <si>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</si>
  <si>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</si>
  <si>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</si>
  <si>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</si>
  <si>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</si>
  <si>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</si>
  <si>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</si>
  <si>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</si>
  <si>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</si>
  <si>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</si>
  <si>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</si>
  <si>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</si>
  <si>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</si>
  <si>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</si>
  <si>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</si>
  <si>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</si>
  <si>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</si>
  <si>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</si>
  <si>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</si>
  <si>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</si>
  <si>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</si>
  <si>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</si>
  <si>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</si>
  <si>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</si>
  <si>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</si>
  <si>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</si>
  <si>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</si>
  <si>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</si>
  <si>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</si>
  <si>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</si>
  <si>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</si>
  <si>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</si>
  <si>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</si>
  <si>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</si>
  <si>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</si>
  <si>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</si>
  <si>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</si>
  <si>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</si>
  <si>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</si>
  <si>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</si>
  <si>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</si>
  <si>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</si>
  <si>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</si>
  <si>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</si>
  <si>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</si>
  <si>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</si>
  <si>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</si>
  <si>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</si>
  <si>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</si>
  <si>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</si>
  <si>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</si>
  <si>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</si>
  <si>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</si>
  <si>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</si>
  <si>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</si>
  <si>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</si>
  <si>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</si>
  <si>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</si>
  <si>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</si>
  <si>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</si>
  <si>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</si>
  <si>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</si>
  <si>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</si>
  <si>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</si>
  <si>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</si>
  <si>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</si>
  <si>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</si>
  <si>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</si>
  <si>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</si>
  <si>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</si>
  <si>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</si>
  <si>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</si>
  <si>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</si>
  <si>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</si>
  <si>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</si>
  <si>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</si>
  <si>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</si>
  <si>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</si>
  <si>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</si>
  <si>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</si>
  <si>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</si>
  <si>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</si>
  <si>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</si>
  <si>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</si>
  <si>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</si>
  <si>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</si>
  <si>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</si>
  <si>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</si>
  <si>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</si>
  <si>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</si>
  <si>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</si>
  <si>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</si>
  <si>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</si>
  <si>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</si>
  <si>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</si>
  <si>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</si>
  <si>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</si>
  <si>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</si>
  <si>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</si>
  <si>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</si>
  <si>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</si>
  <si>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</si>
  <si>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</si>
  <si>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</si>
  <si>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</si>
  <si>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</si>
  <si>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</si>
  <si>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</si>
  <si>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</si>
  <si>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</si>
  <si>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</si>
  <si>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</si>
  <si>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</si>
  <si>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</si>
  <si>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</si>
  <si>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</si>
  <si>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</si>
  <si>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</si>
  <si>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</si>
  <si>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</si>
  <si>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</si>
  <si>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</si>
  <si>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</si>
  <si>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</si>
  <si>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</si>
  <si>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</si>
  <si>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</si>
  <si>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</si>
  <si>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</si>
  <si>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</si>
  <si>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</si>
  <si>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</si>
  <si>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</si>
  <si>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</si>
  <si>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</si>
  <si>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</si>
  <si>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</si>
  <si>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</si>
  <si>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</si>
  <si>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</si>
  <si>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</si>
  <si>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</si>
  <si>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</si>
  <si>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</si>
  <si>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</si>
  <si>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</si>
  <si>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</si>
  <si>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</si>
  <si>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</si>
  <si>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</si>
  <si>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</si>
  <si>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</si>
  <si>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</si>
  <si>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</si>
  <si>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</si>
  <si>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</si>
  <si>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</si>
  <si>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</si>
  <si>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</si>
  <si>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</si>
  <si>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</si>
  <si>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</si>
  <si>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</si>
  <si>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</si>
  <si>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</si>
  <si>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</si>
  <si>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</si>
  <si>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</si>
  <si>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</si>
  <si>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</si>
  <si>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</si>
  <si>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</si>
  <si>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</si>
  <si>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</si>
  <si>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</si>
  <si>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</si>
  <si>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</si>
  <si>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</si>
  <si>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</si>
  <si>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</si>
  <si>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</si>
  <si>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</si>
  <si>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</si>
  <si>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</si>
  <si>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</si>
  <si>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</si>
  <si>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</si>
  <si>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</si>
  <si>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</si>
  <si>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</si>
  <si>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</si>
  <si>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</si>
  <si>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</si>
  <si>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</si>
  <si>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</si>
  <si>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</si>
  <si>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</si>
  <si>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</si>
  <si>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</si>
  <si>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</si>
  <si>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</si>
  <si>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</si>
  <si>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</si>
  <si>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</si>
  <si>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</si>
  <si>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</si>
  <si>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</si>
  <si>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</si>
  <si>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</si>
  <si>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</si>
  <si>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</si>
  <si>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</si>
  <si>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</si>
  <si>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</si>
  <si>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</si>
  <si>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</si>
  <si>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</si>
  <si>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</si>
  <si>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</si>
  <si>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</si>
  <si>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</si>
  <si>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</si>
  <si>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</si>
  <si>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</si>
  <si>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</si>
  <si>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</si>
  <si>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</si>
  <si>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</si>
  <si>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</si>
  <si>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</si>
  <si>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</si>
  <si>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</si>
  <si>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</si>
  <si>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</si>
  <si>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</si>
  <si>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</si>
  <si>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</si>
  <si>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</si>
  <si>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</si>
  <si>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</si>
  <si>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</si>
  <si>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</si>
  <si>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</si>
  <si>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</si>
  <si>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</si>
  <si>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</si>
  <si>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</si>
  <si>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</si>
  <si>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</si>
  <si>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</si>
  <si>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</si>
  <si>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</si>
  <si>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</si>
  <si>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</si>
  <si>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</si>
  <si>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</si>
  <si>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</si>
  <si>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</si>
  <si>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</si>
  <si>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</si>
  <si>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</si>
  <si>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</si>
  <si>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</si>
  <si>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</si>
  <si>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</si>
  <si>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</si>
  <si>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</si>
  <si>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</si>
  <si>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</si>
  <si>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</si>
  <si>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</si>
  <si>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</si>
  <si>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</si>
  <si>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</si>
  <si>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</si>
  <si>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</si>
  <si>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</si>
  <si>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</si>
  <si>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</si>
  <si>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</si>
  <si>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</si>
  <si>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</si>
  <si>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</si>
  <si>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</si>
  <si>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</si>
  <si>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</si>
  <si>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</si>
  <si>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</si>
  <si>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</si>
  <si>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</si>
  <si>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</si>
  <si>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</si>
  <si>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</si>
  <si>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</si>
  <si>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</si>
  <si>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</si>
  <si>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</si>
  <si>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</si>
  <si>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</si>
  <si>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</si>
  <si>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</si>
  <si>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</si>
  <si>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</si>
  <si>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</si>
  <si>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</si>
  <si>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</si>
  <si>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</si>
  <si>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</si>
  <si>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</si>
  <si>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</si>
  <si>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</si>
  <si>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</si>
  <si>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</si>
  <si>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</si>
  <si>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</si>
  <si>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</si>
  <si>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</si>
  <si>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</si>
  <si>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</si>
  <si>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</si>
  <si>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</si>
  <si>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</si>
  <si>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</si>
  <si>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</si>
  <si>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</si>
  <si>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</si>
  <si>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</si>
  <si>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</si>
  <si>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</si>
  <si>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</si>
  <si>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</si>
  <si>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</si>
  <si>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</si>
  <si>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</si>
  <si>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</si>
  <si>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</si>
  <si>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</si>
  <si>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</si>
  <si>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</si>
  <si>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</si>
  <si>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</si>
  <si>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</si>
  <si>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</si>
  <si>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</si>
  <si>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</si>
  <si>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</si>
  <si>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</si>
  <si>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</si>
  <si>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</si>
  <si>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</si>
  <si>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</si>
  <si>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</si>
  <si>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</si>
  <si>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</si>
  <si>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</si>
  <si>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</si>
  <si>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</si>
  <si>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</si>
  <si>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</si>
  <si>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</si>
  <si>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</si>
  <si>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</si>
  <si>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</si>
  <si>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</si>
  <si>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</si>
  <si>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</si>
  <si>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</si>
  <si>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</si>
  <si>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</si>
  <si>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</si>
  <si>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</si>
  <si>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</si>
  <si>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</si>
  <si>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</si>
  <si>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</si>
  <si>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</si>
  <si>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</si>
  <si>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</si>
  <si>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</si>
  <si>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</si>
  <si>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</si>
  <si>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</si>
  <si>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</si>
  <si>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</si>
  <si>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</si>
  <si>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</si>
  <si>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</si>
  <si>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</si>
  <si>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</si>
  <si>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</si>
  <si>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</si>
  <si>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</si>
  <si>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</si>
  <si>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</si>
  <si>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</si>
  <si>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</si>
  <si>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</si>
  <si>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</si>
  <si>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</si>
  <si>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</si>
  <si>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</si>
  <si>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</si>
  <si>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</si>
  <si>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</si>
  <si>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</si>
  <si>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</si>
  <si>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</si>
  <si>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</si>
  <si>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</si>
  <si>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</si>
  <si>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</si>
  <si>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</si>
  <si>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</si>
  <si>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</si>
  <si>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</si>
  <si>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</si>
  <si>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</si>
  <si>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</si>
  <si>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</si>
  <si>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</si>
  <si>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</si>
  <si>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</si>
  <si>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</si>
  <si>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</si>
  <si>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</si>
  <si>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</si>
  <si>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</si>
  <si>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</si>
  <si>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</si>
  <si>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</si>
  <si>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</si>
  <si>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</si>
  <si>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</si>
  <si>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</si>
  <si>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</si>
  <si>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</si>
  <si>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</si>
  <si>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</si>
  <si>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</si>
  <si>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</si>
  <si>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</si>
  <si>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</si>
  <si>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</si>
  <si>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</si>
  <si>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</si>
  <si>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</si>
  <si>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</si>
  <si>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</si>
  <si>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</si>
  <si>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</si>
  <si>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</si>
  <si>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</si>
  <si>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</si>
  <si>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</si>
  <si>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</si>
  <si>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</si>
  <si>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</si>
  <si>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</si>
  <si>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</si>
  <si>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</si>
  <si>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</si>
  <si>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</si>
  <si>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</si>
  <si>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</si>
  <si>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</si>
  <si>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</si>
  <si>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</si>
  <si>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</si>
  <si>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</si>
  <si>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</si>
  <si>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</si>
  <si>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</si>
  <si>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</si>
  <si>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</si>
  <si>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</si>
  <si>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</si>
  <si>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</si>
  <si>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</si>
  <si>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</si>
  <si>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</si>
  <si>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</si>
  <si>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</si>
  <si>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</si>
  <si>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</si>
  <si>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</si>
  <si>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</si>
  <si>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</si>
  <si>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</si>
  <si>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</si>
  <si>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</si>
  <si>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</si>
  <si>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</si>
  <si>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</si>
  <si>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</si>
  <si>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</si>
  <si>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</si>
  <si>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</si>
  <si>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</si>
  <si>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</si>
  <si>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</si>
  <si>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</si>
  <si>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</si>
  <si>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</si>
  <si>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</si>
  <si>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</si>
  <si>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</si>
  <si>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</si>
  <si>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</si>
  <si>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</si>
  <si>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</si>
  <si>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</si>
  <si>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</si>
  <si>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</si>
  <si>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</si>
  <si>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</si>
  <si>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</si>
  <si>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</si>
  <si>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</si>
  <si>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</si>
  <si>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</si>
  <si>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</si>
  <si>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</si>
  <si>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</si>
  <si>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</si>
  <si>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</si>
  <si>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</si>
  <si>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</si>
  <si>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</si>
  <si>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</si>
  <si>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</si>
  <si>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</si>
  <si>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</si>
  <si>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</si>
  <si>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</si>
  <si>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</si>
  <si>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</si>
  <si>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</si>
  <si>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</si>
  <si>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</si>
  <si>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</si>
  <si>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</si>
  <si>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</si>
  <si>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</si>
  <si>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</si>
  <si>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</si>
  <si>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</si>
  <si>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</si>
  <si>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</si>
  <si>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</si>
  <si>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</si>
  <si>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</si>
  <si>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</si>
  <si>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</si>
  <si>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</si>
  <si>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</si>
  <si>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</si>
  <si>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</si>
  <si>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</si>
  <si>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</si>
  <si>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</si>
  <si>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</si>
  <si>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</si>
  <si>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</si>
  <si>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</si>
  <si>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</si>
  <si>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</si>
  <si>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</si>
  <si>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</si>
  <si>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</si>
  <si>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</si>
  <si>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</si>
  <si>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</si>
  <si>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</si>
  <si>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</si>
  <si>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</si>
  <si>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</si>
  <si>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</si>
  <si>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</si>
  <si>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</si>
  <si>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</si>
  <si>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</si>
  <si>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</si>
  <si>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</si>
  <si>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</si>
  <si>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</si>
  <si>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</si>
  <si>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</si>
  <si>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</si>
  <si>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</si>
  <si>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</si>
  <si>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</si>
  <si>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</si>
  <si>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</si>
  <si>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</si>
  <si>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</si>
  <si>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</si>
  <si>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</si>
  <si>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</si>
  <si>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</si>
  <si>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</si>
  <si>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</si>
  <si>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</si>
  <si>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</si>
  <si>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</si>
  <si>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</si>
  <si>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</si>
  <si>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</si>
  <si>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</si>
  <si>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</si>
  <si>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</si>
  <si>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</si>
  <si>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</si>
  <si>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</si>
  <si>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</si>
  <si>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</si>
  <si>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</si>
  <si>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</si>
  <si>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</si>
  <si>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</si>
  <si>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</si>
  <si>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</si>
  <si>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</si>
  <si>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</si>
  <si>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</si>
  <si>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</si>
  <si>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</si>
  <si>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</si>
  <si>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</si>
  <si>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</si>
  <si>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</si>
  <si>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</si>
  <si>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</si>
  <si>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</si>
  <si>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</si>
  <si>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</si>
  <si>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</si>
  <si>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</si>
  <si>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</si>
  <si>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</si>
  <si>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</si>
  <si>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</si>
  <si>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</si>
  <si>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</si>
  <si>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</si>
  <si>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</si>
  <si>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</si>
  <si>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</si>
  <si>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</si>
  <si>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</si>
  <si>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</si>
  <si>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</si>
  <si>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</si>
  <si>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</si>
  <si>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</si>
  <si>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</si>
  <si>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</si>
  <si>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</si>
  <si>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</si>
  <si>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</si>
  <si>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</si>
  <si>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</si>
  <si>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</si>
  <si>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</si>
  <si>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</si>
  <si>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</si>
  <si>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</si>
  <si>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</si>
  <si>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</si>
  <si>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</si>
  <si>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</si>
  <si>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</si>
  <si>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</si>
  <si>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</si>
  <si>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</si>
  <si>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</si>
  <si>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</si>
  <si>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</si>
  <si>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</si>
  <si>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</si>
  <si>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</si>
  <si>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</si>
  <si>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</si>
  <si>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</si>
  <si>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</si>
  <si>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</si>
  <si>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</si>
  <si>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</si>
  <si>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</si>
  <si>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</si>
  <si>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</si>
  <si>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</si>
  <si>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</si>
  <si>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</si>
  <si>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</si>
  <si>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</si>
  <si>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</si>
  <si>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</si>
  <si>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</si>
  <si>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</si>
  <si>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</si>
  <si>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</si>
  <si>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</si>
  <si>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</si>
  <si>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</si>
  <si>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</si>
  <si>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</si>
  <si>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</si>
  <si>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</si>
  <si>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</si>
  <si>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</si>
  <si>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</si>
  <si>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</si>
  <si>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</si>
  <si>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</si>
  <si>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</si>
  <si>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</si>
  <si>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</si>
  <si>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</si>
  <si>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</si>
  <si>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</si>
  <si>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</si>
  <si>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</si>
  <si>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</si>
  <si>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</si>
  <si>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</si>
  <si>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</si>
  <si>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</si>
  <si>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</si>
  <si>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</si>
  <si>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</si>
  <si>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</si>
  <si>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</si>
  <si>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</si>
  <si>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</si>
  <si>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</si>
  <si>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</si>
  <si>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</si>
  <si>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</si>
  <si>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</si>
  <si>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</si>
  <si>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</si>
  <si>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</si>
  <si>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</si>
  <si>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</si>
  <si>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</si>
  <si>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</si>
  <si>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</si>
  <si>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</si>
  <si>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</si>
  <si>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</si>
  <si>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</si>
  <si>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</si>
  <si>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</si>
  <si>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</si>
  <si>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</si>
  <si>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</si>
  <si>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</si>
  <si>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</si>
  <si>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</si>
  <si>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</si>
  <si>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</si>
  <si>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</si>
  <si>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</si>
  <si>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</si>
  <si>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</si>
  <si>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</si>
  <si>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</si>
  <si>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</si>
  <si>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</si>
  <si>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</si>
  <si>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</si>
  <si>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</si>
  <si>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</si>
  <si>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</si>
  <si>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</si>
  <si>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</si>
  <si>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</si>
  <si>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</si>
  <si>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</si>
  <si>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</si>
  <si>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</si>
  <si>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</si>
  <si>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</si>
  <si>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</si>
  <si>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</si>
  <si>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</si>
  <si>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</si>
  <si>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</si>
  <si>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</si>
  <si>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</si>
  <si>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</si>
  <si>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</si>
  <si>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</si>
  <si>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</si>
  <si>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</si>
  <si>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</si>
  <si>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</si>
  <si>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</si>
  <si>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</si>
  <si>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</si>
  <si>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</si>
  <si>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</si>
  <si>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</si>
  <si>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</si>
  <si>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</si>
  <si>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</si>
  <si>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</si>
  <si>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</si>
  <si>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</si>
  <si>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</si>
  <si>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</si>
  <si>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</si>
  <si>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</si>
  <si>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</si>
  <si>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</si>
  <si>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</si>
  <si>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</si>
  <si>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</si>
  <si>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</si>
  <si>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</si>
  <si>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</si>
  <si>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</si>
  <si>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</si>
  <si>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</si>
  <si>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</si>
  <si>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</si>
  <si>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</si>
  <si>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</si>
  <si>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</si>
  <si>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</si>
  <si>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</si>
  <si>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</si>
  <si>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</si>
  <si>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</si>
  <si>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</si>
  <si>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</si>
  <si>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</si>
  <si>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</si>
  <si>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</si>
  <si>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</si>
  <si>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</si>
  <si>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</si>
  <si>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</si>
  <si>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</si>
  <si>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</si>
  <si>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</si>
  <si>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</si>
  <si>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</si>
  <si>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</si>
  <si>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</si>
  <si>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</si>
  <si>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</si>
  <si>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</si>
  <si>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</si>
  <si>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</si>
  <si>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</si>
  <si>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</si>
  <si>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</si>
  <si>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</si>
  <si>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</si>
  <si>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</si>
  <si>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</si>
  <si>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</si>
  <si>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</si>
  <si>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</si>
  <si>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</si>
  <si>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</si>
  <si>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</si>
  <si>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</si>
  <si>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</si>
  <si>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</si>
  <si>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</si>
  <si>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</si>
  <si>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</si>
  <si>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</si>
  <si>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</si>
  <si>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</si>
  <si>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</si>
  <si>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</si>
  <si>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</si>
  <si>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</si>
  <si>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</si>
  <si>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</si>
  <si>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</si>
  <si>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</si>
  <si>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</si>
  <si>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</si>
  <si>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</si>
  <si>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</si>
  <si>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</si>
  <si>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</si>
  <si>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</si>
  <si>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</si>
  <si>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</si>
  <si>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</si>
  <si>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</si>
  <si>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</si>
  <si>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</si>
  <si>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</si>
  <si>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</si>
  <si>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</si>
  <si>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</si>
  <si>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</si>
  <si>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</si>
  <si>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</si>
  <si>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</si>
  <si>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</si>
  <si>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</si>
  <si>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</si>
  <si>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</si>
  <si>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</si>
  <si>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</si>
  <si>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</si>
  <si>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</si>
  <si>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</si>
  <si>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</si>
  <si>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</si>
  <si>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</si>
  <si>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</si>
  <si>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</si>
  <si>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</si>
  <si>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</si>
  <si>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</si>
  <si>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</si>
  <si>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</si>
  <si>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</si>
  <si>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</si>
  <si>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</si>
  <si>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</si>
  <si>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</si>
  <si>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</si>
  <si>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</si>
  <si>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</si>
  <si>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</si>
  <si>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</si>
  <si>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</si>
  <si>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</si>
  <si>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</si>
  <si>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</si>
  <si>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</si>
  <si>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</si>
  <si>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</si>
  <si>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</si>
  <si>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</si>
  <si>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</si>
  <si>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</si>
  <si>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</si>
  <si>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</si>
  <si>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</si>
  <si>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</si>
  <si>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</si>
  <si>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</si>
  <si>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</si>
  <si>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</si>
  <si>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</si>
  <si>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</si>
  <si>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</si>
  <si>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</si>
  <si>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</si>
  <si>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</si>
  <si>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</si>
  <si>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</si>
  <si>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</si>
  <si>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</si>
  <si>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</si>
  <si>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</si>
  <si>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</si>
  <si>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</si>
  <si>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</si>
  <si>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</si>
  <si>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</si>
  <si>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</si>
  <si>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</si>
  <si>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</si>
  <si>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</si>
  <si>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</si>
  <si>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</si>
  <si>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</si>
  <si>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</si>
  <si>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</si>
  <si>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</si>
  <si>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</si>
  <si>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</si>
  <si>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</si>
  <si>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</si>
  <si>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</si>
  <si>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</si>
  <si>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</si>
  <si>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</si>
  <si>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</si>
  <si>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</si>
  <si>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</si>
  <si>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</si>
  <si>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</si>
  <si>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</si>
  <si>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</si>
  <si>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</si>
  <si>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</si>
  <si>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</si>
  <si>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</si>
  <si>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</si>
  <si>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</si>
  <si>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</si>
  <si>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</si>
  <si>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</si>
  <si>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</si>
  <si>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</si>
  <si>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</si>
  <si>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</si>
  <si>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</si>
  <si>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</si>
  <si>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</si>
  <si>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</si>
  <si>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</si>
  <si>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</si>
  <si>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</si>
  <si>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</si>
  <si>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</si>
  <si>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</si>
  <si>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</si>
  <si>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</si>
  <si>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</si>
  <si>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</si>
  <si>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</si>
  <si>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</si>
  <si>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</si>
  <si>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</si>
  <si>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</si>
  <si>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</si>
  <si>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</si>
  <si>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</si>
  <si>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</si>
  <si>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</si>
  <si>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</si>
  <si>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</si>
  <si>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</si>
  <si>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</si>
  <si>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</si>
  <si>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</si>
  <si>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</si>
  <si>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</si>
  <si>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</si>
  <si>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</si>
  <si>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</si>
  <si>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</si>
  <si>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</si>
  <si>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</si>
  <si>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</si>
  <si>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</si>
  <si>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</si>
  <si>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</si>
  <si>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</si>
  <si>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</si>
  <si>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</si>
  <si>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</si>
  <si>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</si>
  <si>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</si>
  <si>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</si>
  <si>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</si>
  <si>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</si>
  <si>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</si>
  <si>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</si>
  <si>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</si>
  <si>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</si>
  <si>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</si>
  <si>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</si>
  <si>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</si>
  <si>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</si>
  <si>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</si>
  <si>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</si>
  <si>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</si>
  <si>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</si>
  <si>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</si>
  <si>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</si>
  <si>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</si>
  <si>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</si>
  <si>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</si>
  <si>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</si>
  <si>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</si>
  <si>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</si>
  <si>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</si>
  <si>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</si>
  <si>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</si>
  <si>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</si>
  <si>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</si>
  <si>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</si>
  <si>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</si>
  <si>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</si>
  <si>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</si>
  <si>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</si>
  <si>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</si>
  <si>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</si>
  <si>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</si>
  <si>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</si>
  <si>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</si>
  <si>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</si>
  <si>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</si>
  <si>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</si>
  <si>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</si>
  <si>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</si>
  <si>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</si>
  <si>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</si>
  <si>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</si>
  <si>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</si>
  <si>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</si>
  <si>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</si>
  <si>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</si>
  <si>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</si>
  <si>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</si>
  <si>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</si>
  <si>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</si>
  <si>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</si>
  <si>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</si>
  <si>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</si>
  <si>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</si>
  <si>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</si>
  <si>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</si>
  <si>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</si>
  <si>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</si>
  <si>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</si>
  <si>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</si>
  <si>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</si>
  <si>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</si>
  <si>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</si>
  <si>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</si>
  <si>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</si>
  <si>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</si>
  <si>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</si>
  <si>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</si>
  <si>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</si>
  <si>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</si>
  <si>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</si>
  <si>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</si>
  <si>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</si>
  <si>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</si>
  <si>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</si>
  <si>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</si>
  <si>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</si>
  <si>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</si>
  <si>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</si>
  <si>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</si>
  <si>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</si>
  <si>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</si>
  <si>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</si>
  <si>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</si>
  <si>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</si>
  <si>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</si>
  <si>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</si>
  <si>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</si>
  <si>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</si>
  <si>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</si>
  <si>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</si>
  <si>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</si>
  <si>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</si>
  <si>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</si>
  <si>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</si>
  <si>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</si>
  <si>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</si>
  <si>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</si>
  <si>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</si>
  <si>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</si>
  <si>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</si>
  <si>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</si>
  <si>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</si>
  <si>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</si>
  <si>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</si>
  <si>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</si>
  <si>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</si>
  <si>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</si>
  <si>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</si>
  <si>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</si>
  <si>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</si>
  <si>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</si>
  <si>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</si>
  <si>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</si>
  <si>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</si>
  <si>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</si>
  <si>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</si>
  <si>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</si>
  <si>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</si>
  <si>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</si>
  <si>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</si>
  <si>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</si>
  <si>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</si>
  <si>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</si>
  <si>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</si>
  <si>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</si>
  <si>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</si>
  <si>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</si>
  <si>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</si>
  <si>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</si>
  <si>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</si>
  <si>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</si>
  <si>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</si>
  <si>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</si>
  <si>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</si>
  <si>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</si>
  <si>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</si>
  <si>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</si>
  <si>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</si>
  <si>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</si>
  <si>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</si>
  <si>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</si>
  <si>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</si>
  <si>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</si>
  <si>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</si>
  <si>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</si>
  <si>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</si>
  <si>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</si>
  <si>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</si>
  <si>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</si>
  <si>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</si>
  <si>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</si>
  <si>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</si>
  <si>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</si>
  <si>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</si>
  <si>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</si>
  <si>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</si>
  <si>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</si>
  <si>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</si>
  <si>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</si>
  <si>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</si>
  <si>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</si>
  <si>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</si>
  <si>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</si>
  <si>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</si>
  <si>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</si>
  <si>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</si>
  <si>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</si>
  <si>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</si>
  <si>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</si>
  <si>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</si>
  <si>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</si>
  <si>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</si>
  <si>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</si>
  <si>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</si>
  <si>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</si>
  <si>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</si>
  <si>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</si>
  <si>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</si>
  <si>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</si>
  <si>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</si>
  <si>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</si>
  <si>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</si>
  <si>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</si>
  <si>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</si>
  <si>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</si>
  <si>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</si>
  <si>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</si>
  <si>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</si>
  <si>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</si>
  <si>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</si>
  <si>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</si>
  <si>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</si>
  <si>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</si>
  <si>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</si>
  <si>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</si>
  <si>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</si>
  <si>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</si>
  <si>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</si>
  <si>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</si>
  <si>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</si>
  <si>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</si>
  <si>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</si>
  <si>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</si>
  <si>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</si>
  <si>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</si>
  <si>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</si>
  <si>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</si>
  <si>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</si>
  <si>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</si>
  <si>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</si>
  <si>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</si>
  <si>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</si>
  <si>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</si>
  <si>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</si>
  <si>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</si>
  <si>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</si>
  <si>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</si>
  <si>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</si>
  <si>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</si>
  <si>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</si>
  <si>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</si>
  <si>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</si>
  <si>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</si>
  <si>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</si>
  <si>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</si>
  <si>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</si>
  <si>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</si>
  <si>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</si>
  <si>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</si>
  <si>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</si>
  <si>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</si>
  <si>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</si>
  <si>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</si>
  <si>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</si>
  <si>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</si>
  <si>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</si>
  <si>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</si>
  <si>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</si>
  <si>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</si>
  <si>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</si>
  <si>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</si>
  <si>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</si>
  <si>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</si>
  <si>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</si>
  <si>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</si>
  <si>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</si>
  <si>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</si>
  <si>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</si>
  <si>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</si>
  <si>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</si>
  <si>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</si>
  <si>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</si>
  <si>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</si>
  <si>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</si>
  <si>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</si>
  <si>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</si>
  <si>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</si>
  <si>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</si>
  <si>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</si>
  <si>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</si>
  <si>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</si>
  <si>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</si>
  <si>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</si>
  <si>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</si>
  <si>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</si>
  <si>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</si>
  <si>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</si>
  <si>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</si>
  <si>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</si>
  <si>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</si>
  <si>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</si>
  <si>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</si>
  <si>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</si>
  <si>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</si>
  <si>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</si>
  <si>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</si>
  <si>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</si>
  <si>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</si>
  <si>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</si>
  <si>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</si>
  <si>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</si>
  <si>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</si>
  <si>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</si>
  <si>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</si>
  <si>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</si>
  <si>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</si>
  <si>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</si>
  <si>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</si>
  <si>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</si>
  <si>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</si>
  <si>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</si>
  <si>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</si>
  <si>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</si>
  <si>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</si>
  <si>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</si>
  <si>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</si>
  <si>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</si>
  <si>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</si>
  <si>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</si>
  <si>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</si>
  <si>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</si>
  <si>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</si>
  <si>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</si>
  <si>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</si>
  <si>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</si>
  <si>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</si>
  <si>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</si>
  <si>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</si>
  <si>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</si>
  <si>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</si>
  <si>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</si>
  <si>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</si>
  <si>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</si>
  <si>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</si>
  <si>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</si>
  <si>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</si>
  <si>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</si>
  <si>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</si>
  <si>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</si>
  <si>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</si>
  <si>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</si>
  <si>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</si>
  <si>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</si>
  <si>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</si>
  <si>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</si>
  <si>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</si>
  <si>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</si>
  <si>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</si>
  <si>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</si>
  <si>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</si>
  <si>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</si>
  <si>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</si>
  <si>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</si>
  <si>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</si>
  <si>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</si>
  <si>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</si>
  <si>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</si>
  <si>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</si>
  <si>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</si>
  <si>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</si>
  <si>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</si>
  <si>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</si>
  <si>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</si>
  <si>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</si>
  <si>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</si>
  <si>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</si>
  <si>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</si>
  <si>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</si>
  <si>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</si>
  <si>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</si>
  <si>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</si>
  <si>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</si>
  <si>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</si>
  <si>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</si>
  <si>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</si>
  <si>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</si>
  <si>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</si>
  <si>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</si>
  <si>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</si>
  <si>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</si>
  <si>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</si>
  <si>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</si>
  <si>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</si>
  <si>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</si>
  <si>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</si>
  <si>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</si>
  <si>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</si>
  <si>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</si>
  <si>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</si>
  <si>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</si>
  <si>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</si>
  <si>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</si>
  <si>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</si>
  <si>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</si>
  <si>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</si>
  <si>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</si>
  <si>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</si>
  <si>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</si>
  <si>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</si>
  <si>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</si>
  <si>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</si>
  <si>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</si>
  <si>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</si>
  <si>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</si>
  <si>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</si>
  <si>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</si>
  <si>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</si>
  <si>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</si>
  <si>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</si>
  <si>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</si>
  <si>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</si>
  <si>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</si>
  <si>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</si>
  <si>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</si>
  <si>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</si>
  <si>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</si>
  <si>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</si>
  <si>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</si>
  <si>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</si>
  <si>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</si>
  <si>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</si>
  <si>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</si>
  <si>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</si>
  <si>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</si>
  <si>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</si>
  <si>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</si>
  <si>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</si>
  <si>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</si>
  <si>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</si>
  <si>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</si>
  <si>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</si>
  <si>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</si>
  <si>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</si>
  <si>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</si>
  <si>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</si>
  <si>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</si>
  <si>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</si>
  <si>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</si>
  <si>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</si>
  <si>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</si>
  <si>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</si>
  <si>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</si>
  <si>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</si>
  <si>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</si>
  <si>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</si>
  <si>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</si>
  <si>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</si>
  <si>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</si>
  <si>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</si>
  <si>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</si>
  <si>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</si>
  <si>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</si>
  <si>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</si>
  <si>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</si>
  <si>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</si>
  <si>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</si>
  <si>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</si>
  <si>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</si>
  <si>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</si>
  <si>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</si>
  <si>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</si>
  <si>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</si>
  <si>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</si>
  <si>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</si>
  <si>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</si>
  <si>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</si>
  <si>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</si>
  <si>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</si>
  <si>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</si>
  <si>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</si>
  <si>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</si>
  <si>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</si>
  <si>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</si>
  <si>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</si>
  <si>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</si>
  <si>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</si>
  <si>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</si>
  <si>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</si>
  <si>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</si>
  <si>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</si>
  <si>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</si>
  <si>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</si>
  <si>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</si>
  <si>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</si>
  <si>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</si>
  <si>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</si>
  <si>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</si>
  <si>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</si>
  <si>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</si>
  <si>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</si>
  <si>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</si>
  <si>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</si>
  <si>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</si>
  <si>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</si>
  <si>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</si>
  <si>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</si>
  <si>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</si>
  <si>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</si>
  <si>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</si>
  <si>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</si>
  <si>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</si>
  <si>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</si>
  <si>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</si>
  <si>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</si>
  <si>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</si>
  <si>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</si>
  <si>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</si>
  <si>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</si>
  <si>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</si>
  <si>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</si>
  <si>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</si>
  <si>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</si>
  <si>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</si>
  <si>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</si>
  <si>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</si>
  <si>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</si>
  <si>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</si>
  <si>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</si>
  <si>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</si>
  <si>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</si>
  <si>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</si>
  <si>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</si>
  <si>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</si>
  <si>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</si>
  <si>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</si>
  <si>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</si>
  <si>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</si>
  <si>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</si>
  <si>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</si>
  <si>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</si>
  <si>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</si>
  <si>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</si>
  <si>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</si>
  <si>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</si>
  <si>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</si>
  <si>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</si>
  <si>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</si>
  <si>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</si>
  <si>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</si>
  <si>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</si>
  <si>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</si>
  <si>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</si>
  <si>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</si>
  <si>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</si>
  <si>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</si>
  <si>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</si>
  <si>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</si>
  <si>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</si>
  <si>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</si>
  <si>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</si>
  <si>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</si>
  <si>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</si>
  <si>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</si>
  <si>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</si>
  <si>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</si>
  <si>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</si>
  <si>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</si>
  <si>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</si>
  <si>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</si>
  <si>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</si>
  <si>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</si>
  <si>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</si>
  <si>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</si>
  <si>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</si>
  <si>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</si>
  <si>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</si>
  <si>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</si>
  <si>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</si>
  <si>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</si>
  <si>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</si>
  <si>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</si>
  <si>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</si>
  <si>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</si>
  <si>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</si>
  <si>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</si>
  <si>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</si>
  <si>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</si>
  <si>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</si>
  <si>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</si>
  <si>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</si>
  <si>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</si>
  <si>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</si>
  <si>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</si>
  <si>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</si>
  <si>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</si>
  <si>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</si>
  <si>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</si>
  <si>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</si>
  <si>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</si>
  <si>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</si>
  <si>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</si>
  <si>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</si>
  <si>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</si>
  <si>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</si>
  <si>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</si>
  <si>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</si>
  <si>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</si>
  <si>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</si>
  <si>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</si>
  <si>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</si>
  <si>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</si>
  <si>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</si>
  <si>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</si>
  <si>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</si>
  <si>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</si>
  <si>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</si>
  <si>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</si>
  <si>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</si>
  <si>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</si>
  <si>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</si>
  <si>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</si>
  <si>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</si>
  <si>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Date Ended Conversion</t>
  </si>
  <si>
    <t>Years</t>
  </si>
  <si>
    <t>Name</t>
  </si>
  <si>
    <t>Blurb</t>
  </si>
  <si>
    <t>Goal</t>
  </si>
  <si>
    <t>Pledged</t>
  </si>
  <si>
    <t>Backers</t>
  </si>
  <si>
    <t>Failed</t>
  </si>
  <si>
    <t>Mean Goal</t>
  </si>
  <si>
    <t>Median Goal</t>
  </si>
  <si>
    <t>Mean Pledged</t>
  </si>
  <si>
    <t>Median Pledged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</si>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</sst>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0" quotePrefix="1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197361518203666"/>
          <c:y val="3.70178602563851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5C-E64E-B19A-B6FA69C5ED6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5C-E64E-B19A-B6FA69C5ED6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5C-E64E-B19A-B6FA69C5ED6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5C-E64E-B19A-B6FA69C5E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6942384"/>
        <c:axId val="1326944032"/>
      </c:barChart>
      <c:catAx>
        <c:axId val="132694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44032"/>
        <c:crosses val="autoZero"/>
        <c:auto val="1"/>
        <c:lblAlgn val="ctr"/>
        <c:lblOffset val="100"/>
        <c:noMultiLvlLbl val="0"/>
      </c:catAx>
      <c:valAx>
        <c:axId val="13269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4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B-074A-8F1E-65280442D0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CCB-074A-8F1E-65280442D0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CCB-074A-8F1E-65280442D0D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CCB-074A-8F1E-65280442D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0056736"/>
        <c:axId val="1360058384"/>
      </c:barChart>
      <c:catAx>
        <c:axId val="136005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058384"/>
        <c:crosses val="autoZero"/>
        <c:auto val="1"/>
        <c:lblAlgn val="ctr"/>
        <c:lblOffset val="100"/>
        <c:noMultiLvlLbl val="0"/>
      </c:catAx>
      <c:valAx>
        <c:axId val="136005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0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4-B548-B5EC-A528E9842A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194-B548-B5EC-A528E9842A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194-B548-B5EC-A528E9842A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94-B548-B5EC-A528E9842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204416"/>
        <c:axId val="1296703584"/>
      </c:lineChart>
      <c:catAx>
        <c:axId val="136020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703584"/>
        <c:crosses val="autoZero"/>
        <c:auto val="1"/>
        <c:lblAlgn val="ctr"/>
        <c:lblOffset val="100"/>
        <c:noMultiLvlLbl val="0"/>
      </c:catAx>
      <c:valAx>
        <c:axId val="12967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Distribution of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Musicals in Great Britain</a:t>
          </a:r>
        </a:p>
      </cx:txPr>
    </cx:title>
    <cx:plotArea>
      <cx:plotAreaRegion>
        <cx:series layoutId="boxWhisker" uniqueId="{6EB871DA-DEB5-6849-BE41-2533AB36C740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203698-47E3-4947-BDC0-461357155134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CB007A-B6FC-FB44-AC88-E29E28D58A96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4</xdr:row>
      <xdr:rowOff>78154</xdr:rowOff>
    </xdr:from>
    <xdr:to>
      <xdr:col>14</xdr:col>
      <xdr:colOff>685800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8F79F-0901-7740-B3FE-B7589EB8D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6</xdr:row>
      <xdr:rowOff>19050</xdr:rowOff>
    </xdr:from>
    <xdr:to>
      <xdr:col>18</xdr:col>
      <xdr:colOff>571500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B3BBB-28EA-7748-8E9C-62D67AE37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3</xdr:row>
      <xdr:rowOff>88900</xdr:rowOff>
    </xdr:from>
    <xdr:to>
      <xdr:col>16</xdr:col>
      <xdr:colOff>254000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9A70E-2F11-4C44-AB37-3AA4ACDDB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654C88-1372-C54C-B580-59FA8B01E0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011188-826C-6844-AF7B-0D7E46AB60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37170196759" createdVersion="7" refreshedVersion="7" minRefreshableVersion="3" recordCount="4114" xr:uid="{30D48B5F-BA42-3E48-9063-768659E2D6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393227199071" createdVersion="7" refreshedVersion="7" minRefreshableVersion="3" recordCount="4114" xr:uid="{2FE181FA-6F2A-A947-8D60-B1F3102692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B1A3A-91C7-6640-86C0-5E9A9CB7B879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67B04-68E8-0343-B816-8A3868453012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987DD-CFA7-7949-84E1-506547700A91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0" zoomScaleNormal="12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6.33203125" customWidth="1"/>
    <col min="17" max="17" width="23" customWidth="1"/>
    <col min="18" max="18" width="13.5" customWidth="1"/>
    <col min="19" max="19" width="22.5" style="15" customWidth="1"/>
    <col min="20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8377</v>
      </c>
      <c r="T1" s="1" t="s">
        <v>8378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(((J2/60/60)/24)+DATE(1970,1,1))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(((J3/60/60)/24)+DATE(1970,1,1))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(((J67/60/60)/24)+DATE(1970,1,1))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(((J131/60/60)/24)+DATE(1970,1,1))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(((J195/60/60)/24)+DATE(1970,1,1))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(((J259/60/60)/24)+DATE(1970,1,1))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(((J323/60/60)/24)+DATE(1970,1,1))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(((J387/60/60)/24)+DATE(1970,1,1))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(((J451/60/60)/24)+DATE(1970,1,1))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(((J515/60/60)/24)+DATE(1970,1,1))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(((J579/60/60)/24)+DATE(1970,1,1))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(((J643/60/60)/24)+DATE(1970,1,1))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(((J707/60/60)/24)+DATE(1970,1,1))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(((J771/60/60)/24)+DATE(1970,1,1))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(((J835/60/60)/24)+DATE(1970,1,1))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(((J899/60/60)/24)+DATE(1970,1,1))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(((J963/60/60)/24)+DATE(1970,1,1))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(((J1027/60/60)/24)+DATE(1970,1,1))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(((J1091/60/60)/24)+DATE(1970,1,1))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(((J1155/60/60)/24)+DATE(1970,1,1))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(((J1219/60/60)/24)+DATE(1970,1,1))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(((J1283/60/60)/24)+DATE(1970,1,1))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(((J1347/60/60)/24)+DATE(1970,1,1))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(((J1411/60/60)/24)+DATE(1970,1,1))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(((J1475/60/60)/24)+DATE(1970,1,1))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(((J1539/60/60)/24)+DATE(1970,1,1))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(((J1603/60/60)/24)+DATE(1970,1,1))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(((J1667/60/60)/24)+DATE(1970,1,1))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(((J1731/60/60)/24)+DATE(1970,1,1))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(((J1795/60/60)/24)+DATE(1970,1,1))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(((J1859/60/60)/24)+DATE(1970,1,1))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(((J1923/60/60)/24)+DATE(1970,1,1))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(((J1987/60/60)/24)+DATE(1970,1,1))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(((J2051/60/60)/24)+DATE(1970,1,1))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(((J2115/60/60)/24)+DATE(1970,1,1))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(((J2179/60/60)/24)+DATE(1970,1,1))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(((J2243/60/60)/24)+DATE(1970,1,1))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(((J2307/60/60)/24)+DATE(1970,1,1))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(((J2371/60/60)/24)+DATE(1970,1,1))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(((J2435/60/60)/24)+DATE(1970,1,1))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(((J2499/60/60)/24)+DATE(1970,1,1))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(((J2563/60/60)/24)+DATE(1970,1,1))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(((J2627/60/60)/24)+DATE(1970,1,1))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(((J2691/60/60)/24)+DATE(1970,1,1))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(((J2755/60/60)/24)+DATE(1970,1,1))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(((J2819/60/60)/24)+DATE(1970,1,1))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(((J2883/60/60)/24)+DATE(1970,1,1))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(((J2947/60/60)/24)+DATE(1970,1,1))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(((J3011/60/60)/24)+DATE(1970,1,1))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(((J3075/60/60)/24)+DATE(1970,1,1))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(((J3139/60/60)/24)+DATE(1970,1,1))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(((J3203/60/60)/24)+DATE(1970,1,1))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(((J3267/60/60)/24)+DATE(1970,1,1))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(((J3331/60/60)/24)+DATE(1970,1,1))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(((J3395/60/60)/24)+DATE(1970,1,1))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(((J3459/60/60)/24)+DATE(1970,1,1))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(((J3523/60/60)/24)+DATE(1970,1,1))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(((J3587/60/60)/24)+DATE(1970,1,1))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(((J3651/60/60)/24)+DATE(1970,1,1))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(((J3715/60/60)/24)+DATE(1970,1,1))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(((J3779/60/60)/24)+DATE(1970,1,1))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(((J3843/60/60)/24)+DATE(1970,1,1))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(((J3907/60/60)/24)+DATE(1970,1,1))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(((J3971/60/60)/24)+DATE(1970,1,1))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(((J4035/60/60)/24)+DATE(1970,1,1))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(((J4099/60/60)/24)+DATE(1970,1,1))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E1BFF-32EC-9847-88F8-4C73C0617885}">
  <dimension ref="A1:F14"/>
  <sheetViews>
    <sheetView zoomScale="130" zoomScaleNormal="130" workbookViewId="0">
      <selection activeCell="K27" sqref="K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8364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805F8-FE2F-2945-A001-96ECAA5961B8}"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8363</v>
      </c>
    </row>
    <row r="2" spans="1:6" x14ac:dyDescent="0.2">
      <c r="A2" s="12" t="s">
        <v>8358</v>
      </c>
      <c r="B2" t="s">
        <v>8363</v>
      </c>
    </row>
    <row r="4" spans="1:6" x14ac:dyDescent="0.2">
      <c r="A4" s="12" t="s">
        <v>8360</v>
      </c>
      <c r="B4" s="12" t="s">
        <v>8364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C23A2-F1F9-FF47-ADA4-A61403F287F6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8360</v>
      </c>
      <c r="B4" s="12" t="s">
        <v>8364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8368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8369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04C3-FE46-F346-94E0-27A91BD3EF1A}">
  <dimension ref="A1:F6"/>
  <sheetViews>
    <sheetView topLeftCell="B1" zoomScale="120" zoomScaleNormal="120" workbookViewId="0">
      <selection activeCell="F21" sqref="F21"/>
    </sheetView>
  </sheetViews>
  <sheetFormatPr baseColWidth="10" defaultRowHeight="15" x14ac:dyDescent="0.2"/>
  <cols>
    <col min="1" max="1" width="28" customWidth="1"/>
    <col min="2" max="2" width="105" customWidth="1"/>
    <col min="5" max="5" width="15.33203125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2818A-BB50-FA4D-9E23-78A3DFC22CD9}">
  <dimension ref="A1:T413"/>
  <sheetViews>
    <sheetView topLeftCell="A407" workbookViewId="0">
      <selection activeCell="V13" sqref="V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8377</v>
      </c>
      <c r="T1" s="1" t="s">
        <v>8378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A0800-7CE7-7A49-A71A-1E1AA53DA831}">
  <dimension ref="A1:T251"/>
  <sheetViews>
    <sheetView workbookViewId="0">
      <selection activeCell="V12" sqref="V1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8377</v>
      </c>
      <c r="T1" s="1" t="s">
        <v>8378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2555-BC0E-3043-9549-CAB0245656D0}">
  <dimension ref="A1:C14"/>
  <sheetViews>
    <sheetView zoomScale="150" zoomScaleNormal="150" workbookViewId="0">
      <selection activeCell="F12" sqref="F12"/>
    </sheetView>
  </sheetViews>
  <sheetFormatPr baseColWidth="10" defaultRowHeight="15" x14ac:dyDescent="0.2"/>
  <cols>
    <col min="1" max="1" width="30" customWidth="1"/>
    <col min="3" max="3" width="11.1640625" bestFit="1" customWidth="1"/>
  </cols>
  <sheetData>
    <row r="1" spans="1:3" x14ac:dyDescent="0.2">
      <c r="B1" s="17" t="s">
        <v>8390</v>
      </c>
      <c r="C1" s="17" t="s">
        <v>8385</v>
      </c>
    </row>
    <row r="2" spans="1:3" x14ac:dyDescent="0.2">
      <c r="A2" s="17" t="s">
        <v>8386</v>
      </c>
      <c r="B2" s="18">
        <f>AVERAGE( 'Successful US Kickstarters'!D:D)</f>
        <v>5048.8786407766993</v>
      </c>
      <c r="C2" s="6">
        <f>AVERAGE( 'Failed US Kickstarters'!D:D)</f>
        <v>10554.212</v>
      </c>
    </row>
    <row r="3" spans="1:3" x14ac:dyDescent="0.2">
      <c r="A3" s="17" t="s">
        <v>8387</v>
      </c>
      <c r="B3" s="6">
        <f>MEDIAN( 'Successful US Kickstarters'!D:D)</f>
        <v>3000</v>
      </c>
      <c r="C3" s="6">
        <f>MEDIAN( 'Failed US Kickstarters'!D:D)</f>
        <v>5000</v>
      </c>
    </row>
    <row r="4" spans="1:3" x14ac:dyDescent="0.2">
      <c r="A4" s="17" t="s">
        <v>8391</v>
      </c>
      <c r="B4" s="6">
        <f>_xlfn.STDEV.P( 'Successful US Kickstarters'!D:D)</f>
        <v>7748.7537726373303</v>
      </c>
      <c r="C4" s="6">
        <f>_xlfn.STDEV.P( 'Failed US Kickstarters'!D:D)</f>
        <v>21967.731061515115</v>
      </c>
    </row>
    <row r="5" spans="1:3" x14ac:dyDescent="0.2">
      <c r="A5" s="17" t="s">
        <v>8392</v>
      </c>
      <c r="B5" s="6">
        <f>_xlfn.QUARTILE.EXC( 'Successful US Kickstarters'!D:D, 3)</f>
        <v>5000</v>
      </c>
      <c r="C5" s="6">
        <f>_xlfn.QUARTILE.EXC( 'Failed US Kickstarters'!D:D, 3)</f>
        <v>10000</v>
      </c>
    </row>
    <row r="6" spans="1:3" x14ac:dyDescent="0.2">
      <c r="A6" s="17" t="s">
        <v>8393</v>
      </c>
      <c r="B6" s="6">
        <f>_xlfn.QUARTILE.EXC( 'Successful US Kickstarters'!D:D, 1)</f>
        <v>1500</v>
      </c>
      <c r="C6" s="6">
        <f>_xlfn.QUARTILE.EXC( 'Failed US Kickstarters'!D:D, 1)</f>
        <v>2000</v>
      </c>
    </row>
    <row r="7" spans="1:3" x14ac:dyDescent="0.2">
      <c r="A7" s="17" t="s">
        <v>8394</v>
      </c>
      <c r="B7" s="6">
        <f>B5-B6</f>
        <v>3500</v>
      </c>
      <c r="C7" s="6">
        <f>C5-C6</f>
        <v>8000</v>
      </c>
    </row>
    <row r="8" spans="1:3" x14ac:dyDescent="0.2">
      <c r="A8" s="17"/>
    </row>
    <row r="9" spans="1:3" x14ac:dyDescent="0.2">
      <c r="A9" s="17" t="s">
        <v>8388</v>
      </c>
      <c r="B9" s="8">
        <f>AVERAGE( 'Successful US Kickstarters'!E:E)</f>
        <v>5601.5458009708727</v>
      </c>
      <c r="C9" s="8">
        <f>AVERAGE( 'Failed US Kickstarters'!E:E)</f>
        <v>558.65484000000004</v>
      </c>
    </row>
    <row r="10" spans="1:3" x14ac:dyDescent="0.2">
      <c r="A10" s="17" t="s">
        <v>8389</v>
      </c>
      <c r="B10" s="8">
        <f>MEDIAN( 'Successful US Kickstarters'!E:E)</f>
        <v>3167.5</v>
      </c>
      <c r="C10" s="8">
        <f>MEDIAN( 'Failed US Kickstarters'!E:E)</f>
        <v>103</v>
      </c>
    </row>
    <row r="11" spans="1:3" x14ac:dyDescent="0.2">
      <c r="A11" s="17" t="s">
        <v>8395</v>
      </c>
      <c r="B11" s="8">
        <f>_xlfn.STDEV.P( 'Successful US Kickstarters'!E:E)</f>
        <v>8334.5731699164608</v>
      </c>
      <c r="C11" s="8">
        <f>_xlfn.STDEV.P( 'Failed US Kickstarters'!E:E)</f>
        <v>1330.5230280400915</v>
      </c>
    </row>
    <row r="12" spans="1:3" x14ac:dyDescent="0.2">
      <c r="A12" s="17" t="s">
        <v>8396</v>
      </c>
      <c r="B12" s="8">
        <f>_xlfn.QUARTILE.EXC( 'Successful US Kickstarters'!E:E, 3)</f>
        <v>5699</v>
      </c>
      <c r="C12" s="8">
        <f>_xlfn.QUARTILE.EXC( 'Failed US Kickstarters'!E:E, 3)</f>
        <v>501</v>
      </c>
    </row>
    <row r="13" spans="1:3" x14ac:dyDescent="0.2">
      <c r="A13" s="17" t="s">
        <v>8397</v>
      </c>
      <c r="B13" s="8">
        <f>_xlfn.QUARTILE.EXC( 'Successful US Kickstarters'!E:E, 1)</f>
        <v>1716.5074999999999</v>
      </c>
      <c r="C13" s="8">
        <f>_xlfn.QUARTILE.EXC( 'Failed US Kickstarters'!E:E, 1)</f>
        <v>9.25</v>
      </c>
    </row>
    <row r="14" spans="1:3" x14ac:dyDescent="0.2">
      <c r="A14" s="17" t="s">
        <v>8398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2022-02-14T15:54:09Z</dcterms:modified>
</cp:coreProperties>
</file>