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810" yWindow="-120" windowWidth="28920" windowHeight="14295"/>
  </bookViews>
  <sheets>
    <sheet name="Inicio" sheetId="2" r:id="rId1"/>
    <sheet name="Presupuesto mensual perso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0" i="1" l="1"/>
  <c r="E61" i="1"/>
  <c r="E62" i="1"/>
  <c r="E63" i="1"/>
  <c r="E64" i="1"/>
  <c r="E65" i="1"/>
  <c r="E59" i="1"/>
  <c r="J56" i="1"/>
  <c r="J57" i="1"/>
  <c r="J58" i="1"/>
  <c r="J55" i="1"/>
  <c r="J50" i="1"/>
  <c r="J51" i="1"/>
  <c r="J49" i="1"/>
  <c r="E52" i="1"/>
  <c r="E53" i="1"/>
  <c r="E54" i="1"/>
  <c r="E55" i="1"/>
  <c r="E51" i="1"/>
  <c r="J44" i="1"/>
  <c r="J45" i="1"/>
  <c r="J43" i="1"/>
  <c r="E46" i="1"/>
  <c r="E47" i="1"/>
  <c r="E45" i="1"/>
  <c r="J37" i="1"/>
  <c r="J38" i="1"/>
  <c r="J39" i="1"/>
  <c r="J36" i="1"/>
  <c r="E39" i="1"/>
  <c r="E40" i="1"/>
  <c r="E41" i="1"/>
  <c r="E38" i="1"/>
  <c r="J28" i="1"/>
  <c r="J29" i="1"/>
  <c r="J30" i="1"/>
  <c r="J31" i="1"/>
  <c r="J32" i="1"/>
  <c r="J27" i="1"/>
  <c r="E29" i="1"/>
  <c r="E30" i="1"/>
  <c r="E31" i="1"/>
  <c r="E32" i="1"/>
  <c r="E33" i="1"/>
  <c r="E34" i="1"/>
  <c r="E28" i="1"/>
  <c r="E15" i="1" l="1"/>
  <c r="E16" i="1"/>
  <c r="E17" i="1"/>
  <c r="E18" i="1"/>
  <c r="E19" i="1"/>
  <c r="E20" i="1"/>
  <c r="E21" i="1"/>
  <c r="E22" i="1"/>
  <c r="E23" i="1"/>
  <c r="E24" i="1"/>
  <c r="C12" i="1"/>
  <c r="C7" i="1"/>
  <c r="J63" i="1"/>
  <c r="J61" i="1"/>
  <c r="J65" i="1" s="1"/>
  <c r="J59" i="1"/>
  <c r="J52" i="1"/>
  <c r="J40" i="1"/>
  <c r="J15" i="1"/>
  <c r="J16" i="1"/>
  <c r="J17" i="1"/>
  <c r="J18" i="1"/>
  <c r="J19" i="1"/>
  <c r="J20" i="1"/>
  <c r="J21" i="1"/>
  <c r="J22" i="1"/>
  <c r="J23" i="1"/>
  <c r="E48" i="1"/>
  <c r="E42" i="1"/>
  <c r="J33" i="1"/>
  <c r="E35" i="1"/>
  <c r="H4" i="1" l="1"/>
  <c r="J46" i="1"/>
  <c r="H6" i="1"/>
  <c r="H8" i="1" s="1"/>
  <c r="E25" i="1"/>
  <c r="E56" i="1"/>
  <c r="E66" i="1"/>
  <c r="J24" i="1"/>
</calcChain>
</file>

<file path=xl/sharedStrings.xml><?xml version="1.0" encoding="utf-8"?>
<sst xmlns="http://schemas.openxmlformats.org/spreadsheetml/2006/main" count="159" uniqueCount="99">
  <si>
    <t>Información sobre esta plantilla</t>
  </si>
  <si>
    <t>Use esta hoja de cálculo de presupuesto mensual personal para realizar un seguimiento de sus ingresos mensuales previstos y reales, así como de sus gastos mensuales previstos y reales.</t>
  </si>
  <si>
    <t>Escriba los gastos realizados divididos en diferentes categorías en las tablas correspondientes.</t>
  </si>
  <si>
    <t>El saldo previsto, el saldo real y la diferencia se calculan automáticamente.</t>
  </si>
  <si>
    <t>Nota: </t>
  </si>
  <si>
    <t>Se facilitan instrucciones adicionales en la columna A de la hoja de cálculo PRESUPUESTO MENSUAL PERSONAL. Este texto se ha ocultado a propósito. Para eliminar el texto, seleccione la columna A y, a continuación, ELIMINAR. Para mostrar el texto, seleccione la columna A y, a continuación, cambie el color de fuente.</t>
  </si>
  <si>
    <t>Para obtener más información sobre las tablas de la hoja de cálculo, presione las teclas MAYÚS y F10 dentro de una tabla, seleccione la opción TABLA y, a continuación, TEXTO ALTERNATIVO.</t>
  </si>
  <si>
    <t>Cree un presupuesto mensual personal en esta hoja de cálculo. Encontrará instrucciones útiles sobre cómo usar esta hoja de cálculo en las celdas de esta columna. Presione la flecha abajo para empezar.</t>
  </si>
  <si>
    <t>El título de esta hoja de cálculo se encuentra en la celda de la derecha. La instrucción siguiente se encuentra en la celda A5.</t>
  </si>
  <si>
    <t>La etiqueta Ingresos mensuales previstos se encuentra en la celda de la derecha. Escriba el Ingreso 1 en la celda C5 y el Ingreso adicional en la C6 para calcular el total de ingresos mensuales en la celda C7. La instrucción siguiente se encuentra en la celda A7.</t>
  </si>
  <si>
    <t>El saldo previsto se calcula automáticamente en la celda H4; el saldo real, en la H6; y la diferencia, en la celda H8. La instrucción siguiente se encuentra en la celda A9.</t>
  </si>
  <si>
    <t>La etiqueta Ingresos mensuales reales se encuentra en la celda de la derecha. Escriba el Ingreso 1 en la celda C10 y el Ingreso adicional en la C11 para calcular el total de ingresos mensuales en la celda C12. La instrucción siguiente se encuentra en la celda A14.</t>
  </si>
  <si>
    <t>Escriba la información en la tabla Alojamiento, empezando por la celda de la derecha y en la tabla Entretenimiento, empezando por la celda G14. La instrucción siguiente se encuentra en la celda A27.</t>
  </si>
  <si>
    <t>Escriba la información en la tabla Transporte, empezando por la celda de la derecha y en la tabla Préstamos, empezando por la celda G26. La instrucción siguiente se encuentra en la celda A37.</t>
  </si>
  <si>
    <t>Escriba la información en la tabla Seguro, empezando por la celda de la derecha y en la tabla Impuestos, empezando por la celda G35. La instrucción siguiente se encuentra en la celda A44.</t>
  </si>
  <si>
    <t>Escriba la información en la tabla Comida, empezando por la celda de la derecha y en la tabla Ahorros, empezando por la celda G42. La instrucción siguiente se encuentra en la celda A50.</t>
  </si>
  <si>
    <t>Escriba la información en la tabla Mascotas, empezando por la celda de la derecha y en la tabla Regalos, empezando por la celda G48. La instrucción siguiente se encuentra en la celda A58.</t>
  </si>
  <si>
    <t>Escriba la información en la tabla Cuidado personal, empezando por la celda de la derecha y en la tabla Legal, empezando por la celda G54. La instrucción siguiente se encuentra en la celda A61.</t>
  </si>
  <si>
    <t>El total de gastos previstos se calcula automáticamente en la celda J61; el total del gasto real, en la J63; y la diferencia total, en la celda J65.</t>
  </si>
  <si>
    <t>Ingresos mensuales previstos</t>
  </si>
  <si>
    <t>Ingreso 1</t>
  </si>
  <si>
    <t>Ingresos adicionales</t>
  </si>
  <si>
    <t>Total de ingresos mensuales</t>
  </si>
  <si>
    <t>Ingresos mensuales reales</t>
  </si>
  <si>
    <t>ALOJAMIENTO</t>
  </si>
  <si>
    <t>Hipoteca o alquiler</t>
  </si>
  <si>
    <t>Teléfono</t>
  </si>
  <si>
    <t>Electricidad</t>
  </si>
  <si>
    <t>Gas</t>
  </si>
  <si>
    <t>Agua y alcantarillado</t>
  </si>
  <si>
    <t>Televisión por cable</t>
  </si>
  <si>
    <t>Recogida de residuos</t>
  </si>
  <si>
    <t>Mantenimiento o reparaciones</t>
  </si>
  <si>
    <t>Suministros</t>
  </si>
  <si>
    <t>Otros</t>
  </si>
  <si>
    <t>Subtotal</t>
  </si>
  <si>
    <t>TRANSPORTE</t>
  </si>
  <si>
    <t>Pago del vehículo</t>
  </si>
  <si>
    <t>Gastos de taxi o bus</t>
  </si>
  <si>
    <t>Seguro</t>
  </si>
  <si>
    <t>Licencias</t>
  </si>
  <si>
    <t>Combustible</t>
  </si>
  <si>
    <t>Mantenimiento</t>
  </si>
  <si>
    <t>SEGURO</t>
  </si>
  <si>
    <t>Hogar</t>
  </si>
  <si>
    <t>Salud</t>
  </si>
  <si>
    <t>Vida</t>
  </si>
  <si>
    <t>COMIDA</t>
  </si>
  <si>
    <t>Alimentos</t>
  </si>
  <si>
    <t>Restaurantes</t>
  </si>
  <si>
    <t>MASCOTAS</t>
  </si>
  <si>
    <t>Comida</t>
  </si>
  <si>
    <t>Médicos</t>
  </si>
  <si>
    <t>Limpieza</t>
  </si>
  <si>
    <t>Juguetes</t>
  </si>
  <si>
    <t>CUIDADO PERSONAL</t>
  </si>
  <si>
    <t>Pelo y uñas</t>
  </si>
  <si>
    <t>Ropa</t>
  </si>
  <si>
    <t>Tintorería</t>
  </si>
  <si>
    <t>Gimnasio</t>
  </si>
  <si>
    <t>Tasas o cuotas de la organización</t>
  </si>
  <si>
    <t>Presupuesto mensual personal</t>
  </si>
  <si>
    <t>Coste previsto</t>
  </si>
  <si>
    <t>Costo previsto</t>
  </si>
  <si>
    <t>Costo real</t>
  </si>
  <si>
    <t>Coste real</t>
  </si>
  <si>
    <t>Saldo previsto
(Ingresos previstos menos gastos)</t>
  </si>
  <si>
    <t>Saldo real
(Ingresos reales menos gastos)</t>
  </si>
  <si>
    <t>Diferencia
(Real menos previsto)</t>
  </si>
  <si>
    <t>Diferencia</t>
  </si>
  <si>
    <t>ENTRETENIMIENTO</t>
  </si>
  <si>
    <t>Vídeo y DVD</t>
  </si>
  <si>
    <t>CD</t>
  </si>
  <si>
    <t>Películas</t>
  </si>
  <si>
    <t>Conciertos</t>
  </si>
  <si>
    <t>Eventos deportivos</t>
  </si>
  <si>
    <t>Teatro</t>
  </si>
  <si>
    <t>PRÉSTAMOS</t>
  </si>
  <si>
    <t>Personal</t>
  </si>
  <si>
    <t>Estudiante</t>
  </si>
  <si>
    <t>Tarjeta de crédito</t>
  </si>
  <si>
    <t>IMPUESTOS</t>
  </si>
  <si>
    <t>Federales</t>
  </si>
  <si>
    <t>Estatales</t>
  </si>
  <si>
    <t>Locales</t>
  </si>
  <si>
    <t>AHORROS O INVERSIONES</t>
  </si>
  <si>
    <t>Cuenta de jubilación</t>
  </si>
  <si>
    <t>Cuenta de inversión</t>
  </si>
  <si>
    <t>REGALOS Y DONACIONES</t>
  </si>
  <si>
    <t>Organización benéfica 1</t>
  </si>
  <si>
    <t>Organización benéfica 2</t>
  </si>
  <si>
    <t>Organización benéfica 3</t>
  </si>
  <si>
    <t>LEGAL</t>
  </si>
  <si>
    <t>Abogados</t>
  </si>
  <si>
    <t>Pensión alimenticia</t>
  </si>
  <si>
    <t>Pagos por retención o fallo</t>
  </si>
  <si>
    <t>Coste estimado total</t>
  </si>
  <si>
    <t>Coste real total</t>
  </si>
  <si>
    <t>Diferencia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</si>
</sst>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8" formatCode="#,##0.00\ &quot;€&quot;;[Red]\-#,##0.00\ &quot;€&quot;"/>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lt;=9999999]###\-####;\(###\)\ ###\-####"/>
    <numFmt numFmtId="167" formatCode="#,##0.00\ &quot;€&quot;"/>
  </numFmts>
  <fonts count="33">
    <font>
      <sz val="10"/>
      <color theme="1" tint="0.24994659260841701"/>
      <name val="Lucida Sans"/>
      <family val="2"/>
      <scheme val="minor"/>
    </font>
    <font>
      <sz val="11"/>
      <color theme="1"/>
      <name val="Lucida Sans"/>
      <family val="2"/>
      <scheme val="minor"/>
    </font>
    <font>
      <sz val="11"/>
      <color theme="1"/>
      <name val="Lucida Sans"/>
      <family val="2"/>
      <scheme val="minor"/>
    </font>
    <font>
      <sz val="10"/>
      <color theme="1" tint="0.24994659260841701"/>
      <name val="Rockwell"/>
      <family val="2"/>
      <scheme val="major"/>
    </font>
    <font>
      <b/>
      <sz val="10"/>
      <color theme="1" tint="0.24994659260841701"/>
      <name val="Rockwell"/>
      <family val="2"/>
      <scheme val="major"/>
    </font>
    <font>
      <sz val="22"/>
      <color theme="3" tint="0.24994659260841701"/>
      <name val="Rockwell"/>
      <family val="2"/>
      <scheme val="major"/>
    </font>
    <font>
      <sz val="11"/>
      <color theme="0"/>
      <name val="Lucida Sans"/>
      <family val="2"/>
      <scheme val="minor"/>
    </font>
    <font>
      <sz val="11"/>
      <color theme="1" tint="0.24994659260841701"/>
      <name val="Lucida Sans"/>
      <family val="2"/>
      <scheme val="minor"/>
    </font>
    <font>
      <b/>
      <sz val="11"/>
      <color theme="1" tint="0.24994659260841701"/>
      <name val="Lucida Sans"/>
      <family val="2"/>
      <scheme val="minor"/>
    </font>
    <font>
      <sz val="10"/>
      <color theme="0"/>
      <name val="Lucida Sans"/>
      <family val="2"/>
      <scheme val="minor"/>
    </font>
    <font>
      <sz val="16"/>
      <color theme="5" tint="-0.499984740745262"/>
      <name val="Rockwell"/>
      <family val="1"/>
      <scheme val="major"/>
    </font>
    <font>
      <sz val="12"/>
      <name val="Lucida Sans"/>
      <family val="2"/>
      <charset val="238"/>
      <scheme val="minor"/>
    </font>
    <font>
      <sz val="11"/>
      <color theme="4" tint="-0.499984740745262"/>
      <name val="Lucida Sans"/>
      <family val="2"/>
      <scheme val="minor"/>
    </font>
    <font>
      <sz val="14"/>
      <color theme="0"/>
      <name val="Rockwell"/>
      <family val="1"/>
      <scheme val="major"/>
    </font>
    <font>
      <b/>
      <sz val="12"/>
      <name val="Lucida Sans"/>
      <family val="2"/>
      <charset val="238"/>
      <scheme val="minor"/>
    </font>
    <font>
      <sz val="36"/>
      <color theme="5" tint="-0.499984740745262"/>
      <name val="Rockwell"/>
      <family val="2"/>
      <scheme val="major"/>
    </font>
    <font>
      <sz val="12"/>
      <color theme="1" tint="0.24994659260841701"/>
      <name val="Lucida Sans"/>
      <family val="2"/>
      <scheme val="minor"/>
    </font>
    <font>
      <sz val="12"/>
      <color theme="1" tint="0.24994659260841701"/>
      <name val="Rockwell"/>
      <family val="1"/>
      <scheme val="major"/>
    </font>
    <font>
      <b/>
      <sz val="12"/>
      <color theme="1" tint="0.24994659260841701"/>
      <name val="Lucida Sans"/>
      <family val="2"/>
      <charset val="238"/>
      <scheme val="minor"/>
    </font>
    <font>
      <sz val="10"/>
      <color theme="1" tint="0.24994659260841701"/>
      <name val="Lucida Sans"/>
      <family val="2"/>
      <scheme val="minor"/>
    </font>
    <font>
      <sz val="18"/>
      <color theme="3"/>
      <name val="Rockwell"/>
      <family val="2"/>
      <scheme val="major"/>
    </font>
    <font>
      <b/>
      <sz val="11"/>
      <color theme="3"/>
      <name val="Lucida Sans"/>
      <family val="2"/>
      <scheme val="minor"/>
    </font>
    <font>
      <sz val="11"/>
      <color rgb="FF006100"/>
      <name val="Lucida Sans"/>
      <family val="2"/>
      <scheme val="minor"/>
    </font>
    <font>
      <sz val="11"/>
      <color rgb="FF9C0006"/>
      <name val="Lucida Sans"/>
      <family val="2"/>
      <scheme val="minor"/>
    </font>
    <font>
      <sz val="11"/>
      <color rgb="FF9C5700"/>
      <name val="Lucida Sans"/>
      <family val="2"/>
      <scheme val="minor"/>
    </font>
    <font>
      <sz val="11"/>
      <color rgb="FF3F3F76"/>
      <name val="Lucida Sans"/>
      <family val="2"/>
      <scheme val="minor"/>
    </font>
    <font>
      <b/>
      <sz val="11"/>
      <color rgb="FF3F3F3F"/>
      <name val="Lucida Sans"/>
      <family val="2"/>
      <scheme val="minor"/>
    </font>
    <font>
      <b/>
      <sz val="11"/>
      <color rgb="FFFA7D00"/>
      <name val="Lucida Sans"/>
      <family val="2"/>
      <scheme val="minor"/>
    </font>
    <font>
      <sz val="11"/>
      <color rgb="FFFA7D00"/>
      <name val="Lucida Sans"/>
      <family val="2"/>
      <scheme val="minor"/>
    </font>
    <font>
      <b/>
      <sz val="11"/>
      <color theme="0"/>
      <name val="Lucida Sans"/>
      <family val="2"/>
      <scheme val="minor"/>
    </font>
    <font>
      <sz val="11"/>
      <color rgb="FFFF0000"/>
      <name val="Lucida Sans"/>
      <family val="2"/>
      <scheme val="minor"/>
    </font>
    <font>
      <i/>
      <sz val="11"/>
      <color rgb="FF7F7F7F"/>
      <name val="Lucida Sans"/>
      <family val="2"/>
      <scheme val="minor"/>
    </font>
    <font>
      <b/>
      <sz val="11"/>
      <color theme="1"/>
      <name val="Lucida Sans"/>
      <family val="2"/>
      <scheme val="minor"/>
    </font>
  </fonts>
  <fills count="39">
    <fill>
      <patternFill patternType="none"/>
    </fill>
    <fill>
      <patternFill patternType="gray125"/>
    </fill>
    <fill>
      <patternFill patternType="solid">
        <fgColor theme="6" tint="0.79998168889431442"/>
        <bgColor indexed="64"/>
      </patternFill>
    </fill>
    <fill>
      <patternFill patternType="solid">
        <fgColor theme="4"/>
        <bgColor indexed="64"/>
      </patternFill>
    </fill>
    <fill>
      <patternFill patternType="solid">
        <fgColor theme="6" tint="-0.499984740745262"/>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7"/>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right/>
      <top style="thin">
        <color theme="0"/>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xf numFmtId="0" fontId="5" fillId="0" borderId="1" applyNumberFormat="0" applyFill="0" applyAlignment="0" applyProtection="0"/>
    <xf numFmtId="0" fontId="3" fillId="0" borderId="2" applyNumberFormat="0" applyFill="0" applyBorder="0" applyAlignment="0" applyProtection="0"/>
    <xf numFmtId="0" fontId="4" fillId="0" borderId="3" applyNumberFormat="0" applyFill="0" applyBorder="0" applyAlignment="0" applyProtection="0"/>
    <xf numFmtId="166" fontId="12" fillId="0" borderId="0" applyFont="0" applyFill="0" applyBorder="0" applyAlignment="0" applyProtection="0"/>
    <xf numFmtId="14" fontId="12" fillId="0" borderId="0" applyFont="0" applyFill="0" applyBorder="0" applyAlignment="0" applyProtection="0"/>
    <xf numFmtId="165" fontId="19" fillId="0" borderId="0" applyFont="0" applyFill="0" applyBorder="0" applyAlignment="0" applyProtection="0"/>
    <xf numFmtId="164" fontId="19" fillId="0" borderId="0" applyFont="0" applyFill="0" applyBorder="0" applyAlignment="0" applyProtection="0"/>
    <xf numFmtId="44" fontId="19" fillId="0" borderId="0" applyFont="0" applyFill="0" applyBorder="0" applyAlignment="0" applyProtection="0"/>
    <xf numFmtId="42" fontId="19" fillId="0" borderId="0" applyFont="0" applyFill="0" applyBorder="0" applyAlignment="0" applyProtection="0"/>
    <xf numFmtId="9" fontId="19"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8" borderId="0" applyNumberFormat="0" applyBorder="0" applyAlignment="0" applyProtection="0"/>
    <xf numFmtId="0" fontId="23" fillId="9" borderId="0" applyNumberFormat="0" applyBorder="0" applyAlignment="0" applyProtection="0"/>
    <xf numFmtId="0" fontId="24" fillId="10" borderId="0" applyNumberFormat="0" applyBorder="0" applyAlignment="0" applyProtection="0"/>
    <xf numFmtId="0" fontId="25" fillId="11" borderId="8" applyNumberFormat="0" applyAlignment="0" applyProtection="0"/>
    <xf numFmtId="0" fontId="26" fillId="12" borderId="9" applyNumberFormat="0" applyAlignment="0" applyProtection="0"/>
    <xf numFmtId="0" fontId="27" fillId="12" borderId="8" applyNumberFormat="0" applyAlignment="0" applyProtection="0"/>
    <xf numFmtId="0" fontId="28" fillId="0" borderId="10" applyNumberFormat="0" applyFill="0" applyAlignment="0" applyProtection="0"/>
    <xf numFmtId="0" fontId="29" fillId="13" borderId="11" applyNumberFormat="0" applyAlignment="0" applyProtection="0"/>
    <xf numFmtId="0" fontId="30" fillId="0" borderId="0" applyNumberFormat="0" applyFill="0" applyBorder="0" applyAlignment="0" applyProtection="0"/>
    <xf numFmtId="0" fontId="19" fillId="14" borderId="12" applyNumberFormat="0" applyFont="0" applyAlignment="0" applyProtection="0"/>
    <xf numFmtId="0" fontId="31" fillId="0" borderId="0" applyNumberFormat="0" applyFill="0" applyBorder="0" applyAlignment="0" applyProtection="0"/>
    <xf numFmtId="0" fontId="32" fillId="0" borderId="13" applyNumberFormat="0" applyFill="0" applyAlignment="0" applyProtection="0"/>
    <xf numFmtId="0" fontId="6"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6"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6"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6"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6"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32">
    <xf numFmtId="0" fontId="0" fillId="0" borderId="0" xfId="0"/>
    <xf numFmtId="0" fontId="2" fillId="0" borderId="0" xfId="0" applyFont="1"/>
    <xf numFmtId="0" fontId="3" fillId="0" borderId="0" xfId="0" applyFont="1"/>
    <xf numFmtId="0" fontId="7" fillId="0" borderId="0" xfId="0" applyFont="1" applyAlignment="1">
      <alignment vertical="center" wrapText="1"/>
    </xf>
    <xf numFmtId="0" fontId="6" fillId="0" borderId="0" xfId="0" applyFont="1"/>
    <xf numFmtId="0" fontId="9" fillId="0" borderId="0" xfId="0" applyFont="1"/>
    <xf numFmtId="0" fontId="0" fillId="0" borderId="0" xfId="0" applyAlignment="1">
      <alignment vertical="center"/>
    </xf>
    <xf numFmtId="0" fontId="10" fillId="3" borderId="0" xfId="2" applyFont="1" applyFill="1" applyBorder="1" applyAlignment="1">
      <alignment horizontal="center" vertical="center"/>
    </xf>
    <xf numFmtId="0" fontId="3" fillId="0" borderId="0" xfId="2" applyBorder="1" applyAlignment="1">
      <alignment vertical="center" wrapText="1"/>
    </xf>
    <xf numFmtId="0" fontId="3" fillId="0" borderId="0" xfId="2" applyBorder="1" applyAlignment="1">
      <alignment vertical="center"/>
    </xf>
    <xf numFmtId="0" fontId="3" fillId="0" borderId="0" xfId="2" applyBorder="1" applyAlignment="1">
      <alignment horizontal="left" vertical="center"/>
    </xf>
    <xf numFmtId="0" fontId="11" fillId="2" borderId="4" xfId="2" applyFont="1" applyFill="1" applyBorder="1" applyAlignment="1">
      <alignment vertical="center"/>
    </xf>
    <xf numFmtId="0" fontId="16" fillId="0" borderId="0" xfId="0" applyFont="1" applyAlignment="1">
      <alignment vertical="center"/>
    </xf>
    <xf numFmtId="0" fontId="17" fillId="0" borderId="0" xfId="0" applyFont="1" applyAlignment="1">
      <alignment vertical="center"/>
    </xf>
    <xf numFmtId="0" fontId="2" fillId="3" borderId="0" xfId="0" applyFont="1" applyFill="1"/>
    <xf numFmtId="0" fontId="5" fillId="3" borderId="0" xfId="1" applyFill="1" applyBorder="1"/>
    <xf numFmtId="0" fontId="15" fillId="3" borderId="0" xfId="1" applyFont="1" applyFill="1" applyBorder="1" applyAlignment="1">
      <alignment vertical="center"/>
    </xf>
    <xf numFmtId="0" fontId="16" fillId="0" borderId="0" xfId="0" applyFont="1"/>
    <xf numFmtId="0" fontId="18" fillId="0" borderId="0" xfId="0" applyFont="1" applyAlignment="1">
      <alignment vertical="center"/>
    </xf>
    <xf numFmtId="0" fontId="6" fillId="0" borderId="0" xfId="0" applyFont="1" applyAlignment="1">
      <alignment wrapText="1"/>
    </xf>
    <xf numFmtId="0" fontId="8" fillId="0" borderId="0" xfId="0" applyFont="1" applyAlignment="1">
      <alignment wrapText="1"/>
    </xf>
    <xf numFmtId="167" fontId="16" fillId="0" borderId="0" xfId="0" applyNumberFormat="1" applyFont="1" applyAlignment="1">
      <alignment vertical="center"/>
    </xf>
    <xf numFmtId="0" fontId="4" fillId="0" borderId="0" xfId="0" applyFont="1" applyAlignment="1">
      <alignment vertical="center"/>
    </xf>
    <xf numFmtId="8" fontId="11" fillId="2" borderId="6" xfId="0" applyNumberFormat="1" applyFont="1" applyFill="1" applyBorder="1" applyAlignment="1">
      <alignment vertical="center"/>
    </xf>
    <xf numFmtId="8" fontId="14" fillId="5" borderId="6" xfId="0" applyNumberFormat="1" applyFont="1" applyFill="1" applyBorder="1" applyAlignment="1">
      <alignment vertical="center"/>
    </xf>
    <xf numFmtId="0" fontId="16" fillId="0" borderId="0" xfId="0" applyFont="1" applyAlignment="1">
      <alignment horizontal="center"/>
    </xf>
    <xf numFmtId="0" fontId="11" fillId="6" borderId="6" xfId="2" applyFont="1" applyFill="1" applyBorder="1" applyAlignment="1">
      <alignment horizontal="left" vertical="center" wrapText="1" indent="1"/>
    </xf>
    <xf numFmtId="0" fontId="13" fillId="4" borderId="4" xfId="3" applyFont="1" applyFill="1" applyBorder="1" applyAlignment="1">
      <alignment vertical="center"/>
    </xf>
    <xf numFmtId="0" fontId="13" fillId="4" borderId="7" xfId="3" applyFont="1" applyFill="1" applyBorder="1" applyAlignment="1">
      <alignment vertical="center"/>
    </xf>
    <xf numFmtId="0" fontId="13" fillId="4" borderId="5" xfId="3" applyFont="1" applyFill="1" applyBorder="1" applyAlignment="1">
      <alignment vertical="center"/>
    </xf>
    <xf numFmtId="8" fontId="14" fillId="7" borderId="6" xfId="0" applyNumberFormat="1" applyFont="1" applyFill="1" applyBorder="1" applyAlignment="1">
      <alignment horizontal="right" vertical="center" indent="1"/>
    </xf>
    <xf numFmtId="0" fontId="0" fillId="0" borderId="0" xfId="0" applyAlignment="1">
      <alignment horizontal="center"/>
    </xf>
  </cellXfs>
  <cellStyles count="49">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1"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Fecha" xfId="5"/>
    <cellStyle name="Incorrecto" xfId="14" builtinId="27" customBuiltin="1"/>
    <cellStyle name="Millares" xfId="6" builtinId="3" customBuiltin="1"/>
    <cellStyle name="Millares [0]" xfId="7" builtinId="6" customBuiltin="1"/>
    <cellStyle name="Moneda" xfId="8" builtinId="4" customBuiltin="1"/>
    <cellStyle name="Moneda [0]" xfId="9" builtinId="7" customBuiltin="1"/>
    <cellStyle name="Neutral" xfId="15" builtinId="28" customBuiltin="1"/>
    <cellStyle name="Normal" xfId="0" builtinId="0" customBuiltin="1"/>
    <cellStyle name="Notas" xfId="22" builtinId="10" customBuiltin="1"/>
    <cellStyle name="Porcentaje" xfId="10" builtinId="5" customBuiltin="1"/>
    <cellStyle name="Salida" xfId="17" builtinId="21" customBuiltin="1"/>
    <cellStyle name="Teléfono" xfId="4"/>
    <cellStyle name="Texto de advertencia" xfId="21" builtinId="11" customBuiltin="1"/>
    <cellStyle name="Texto explicativo" xfId="23" builtinId="53" customBuiltin="1"/>
    <cellStyle name="Título" xfId="11" builtinId="15" customBuiltin="1"/>
    <cellStyle name="Título 2" xfId="2" builtinId="17" customBuiltin="1"/>
    <cellStyle name="Título 3" xfId="3" builtinId="18" customBuiltin="1"/>
    <cellStyle name="Total" xfId="24" builtinId="25" customBuiltin="1"/>
  </cellStyles>
  <dxfs count="144">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font>
      <numFmt numFmtId="168" formatCode="&quot;$&quot;#,##0.00"/>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b val="0"/>
        <i val="0"/>
        <strike val="0"/>
        <condense val="0"/>
        <extend val="0"/>
        <outline val="0"/>
        <shadow val="0"/>
        <u val="none"/>
        <vertAlign val="baseline"/>
        <sz val="12"/>
        <color theme="1" tint="0.24994659260841701"/>
        <name val="Rockwell"/>
        <scheme val="maj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8" formatCode="&quot;$&quot;#,##0.0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8" formatCode="&quot;$&quot;#,##0.00"/>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numFmt numFmtId="168" formatCode="&quot;$&quot;#,##0.00"/>
      <alignment horizontal="general" vertical="center" textRotation="0" wrapText="0" indent="0" justifyLastLine="0" shrinkToFit="0" readingOrder="0"/>
    </dxf>
    <dxf>
      <font>
        <b/>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b val="0"/>
        <i val="0"/>
        <strike val="0"/>
        <condense val="0"/>
        <extend val="0"/>
        <outline val="0"/>
        <shadow val="0"/>
        <u val="none"/>
        <vertAlign val="baseline"/>
        <sz val="12"/>
        <color theme="1" tint="0.24994659260841701"/>
        <name val="Lucida Sans"/>
        <scheme val="minor"/>
      </font>
      <numFmt numFmtId="167" formatCode="#,##0.00\ &quot;€&quo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b/>
        <i val="0"/>
        <strike val="0"/>
        <condense val="0"/>
        <extend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name val="Lucida Sans"/>
        <scheme val="minor"/>
      </font>
      <alignment horizontal="general" vertical="center" textRotation="0" wrapText="0" indent="0" justifyLastLine="0" shrinkToFit="0" readingOrder="0"/>
    </dxf>
    <dxf>
      <font>
        <strike val="0"/>
        <outline val="0"/>
        <shadow val="0"/>
        <u val="none"/>
        <vertAlign val="baseline"/>
        <sz val="12"/>
        <color theme="1" tint="0.24994659260841701"/>
      </font>
    </dxf>
    <dxf>
      <font>
        <strike val="0"/>
        <outline val="0"/>
        <shadow val="0"/>
        <u val="none"/>
        <vertAlign val="baseline"/>
        <sz val="12"/>
        <color theme="1" tint="0.24994659260841701"/>
      </font>
    </dxf>
    <dxf>
      <font>
        <strike val="0"/>
        <outline val="0"/>
        <shadow val="0"/>
        <u val="none"/>
        <vertAlign val="baseline"/>
        <sz val="12"/>
        <color theme="1" tint="0.24994659260841701"/>
        <name val="Rockwell"/>
        <scheme val="major"/>
      </font>
      <alignment horizontal="general" vertical="center" textRotation="0" wrapText="0" indent="0" justifyLastLine="0" shrinkToFit="0" readingOrder="0"/>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2" defaultTableStyle="TableStyleLight9" defaultPivotStyle="PivotStyleLight16">
    <tableStyle name="Libreta de direcciones" pivot="0" count="5">
      <tableStyleElement type="wholeTable" dxfId="143"/>
      <tableStyleElement type="headerRow" dxfId="142"/>
      <tableStyleElement type="totalRow" dxfId="141"/>
      <tableStyleElement type="firstRowStripe" dxfId="140"/>
      <tableStyleElement type="secondRowStripe" dxfId="139"/>
    </tableStyle>
    <tableStyle name="Presupuesto personal mensual" pivot="0" count="7">
      <tableStyleElement type="wholeTable" dxfId="138"/>
      <tableStyleElement type="headerRow" dxfId="137"/>
      <tableStyleElement type="totalRow" dxfId="136"/>
      <tableStyleElement type="firstColumn" dxfId="135"/>
      <tableStyleElement type="lastColumn" dxfId="134"/>
      <tableStyleElement type="firstRowStripe" dxfId="133"/>
      <tableStyleElement type="firstColumnStripe" dxfId="1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179397</xdr:colOff>
      <xdr:row>1</xdr:row>
      <xdr:rowOff>154781</xdr:rowOff>
    </xdr:from>
    <xdr:to>
      <xdr:col>1</xdr:col>
      <xdr:colOff>934305</xdr:colOff>
      <xdr:row>2</xdr:row>
      <xdr:rowOff>0</xdr:rowOff>
    </xdr:to>
    <xdr:pic>
      <xdr:nvPicPr>
        <xdr:cNvPr id="2" name="Imagen 1" descr="Elemento decorativo&#10;">
          <a:extLst>
            <a:ext uri="{FF2B5EF4-FFF2-40B4-BE49-F238E27FC236}">
              <a16:creationId xmlns:a16="http://schemas.microsoft.com/office/drawing/2014/main" id="{4766C989-0398-4EF2-AE72-0FCA1C9EA2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803" y="333375"/>
          <a:ext cx="754908" cy="7500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Alojamiento" displayName="Alojamiento" ref="B14:E25" totalsRowCount="1" headerRowDxfId="131" dataDxfId="130" totalsRowDxfId="129">
  <autoFilter ref="B14:E24">
    <filterColumn colId="0" hiddenButton="1"/>
    <filterColumn colId="1" hiddenButton="1"/>
    <filterColumn colId="2" hiddenButton="1"/>
    <filterColumn colId="3" hiddenButton="1"/>
  </autoFilter>
  <tableColumns count="4">
    <tableColumn id="1" name="ALOJAMIENTO" totalsRowLabel="Subtotal" dataDxfId="128" totalsRowDxfId="127"/>
    <tableColumn id="2" name="Coste previsto" dataDxfId="126" totalsRowDxfId="125"/>
    <tableColumn id="3" name="Costo real" dataDxfId="124" totalsRowDxfId="123"/>
    <tableColumn id="4" name="Diferencia" totalsRowFunction="sum" dataDxfId="122" totalsRowDxfId="121">
      <calculatedColumnFormula>Alojamiento[[#This Row],[Coste previsto]]-Alojamiento[[#This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lojamiento en esta tabla. La diferencia se calcula automáticamente."/>
    </ext>
  </extLst>
</table>
</file>

<file path=xl/tables/table10.xml><?xml version="1.0" encoding="utf-8"?>
<table xmlns="http://schemas.openxmlformats.org/spreadsheetml/2006/main" id="10" name="Mascotas" displayName="Mascotas" ref="B50:E56" totalsRowCount="1" headerRowDxfId="32" dataDxfId="31" totalsRowDxfId="30">
  <autoFilter ref="B50:E55">
    <filterColumn colId="0" hiddenButton="1"/>
    <filterColumn colId="1" hiddenButton="1"/>
    <filterColumn colId="2" hiddenButton="1"/>
    <filterColumn colId="3" hiddenButton="1"/>
  </autoFilter>
  <tableColumns count="4">
    <tableColumn id="1" name="MASCOTAS" totalsRowLabel="Subtotal" dataDxfId="29" totalsRowDxfId="28"/>
    <tableColumn id="2" name="Costo previsto" dataDxfId="27" totalsRowDxfId="26"/>
    <tableColumn id="3" name="Costo real" dataDxfId="25" totalsRowDxfId="24"/>
    <tableColumn id="4" name="Diferencia" totalsRowFunction="sum" dataDxfId="23" totalsRowDxfId="22">
      <calculatedColumnFormula>Mascotas[[#This Row],[Costo previsto]]-Mascotas[[#This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mascotas en esta tabla. La diferencia se calcula automáticamente."/>
    </ext>
  </extLst>
</table>
</file>

<file path=xl/tables/table11.xml><?xml version="1.0" encoding="utf-8"?>
<table xmlns="http://schemas.openxmlformats.org/spreadsheetml/2006/main" id="11" name="Legal" displayName="Legal" ref="G54:J59" totalsRowCount="1" headerRowDxfId="21" dataDxfId="20" totalsRowDxfId="19">
  <autoFilter ref="G54:J58">
    <filterColumn colId="0" hiddenButton="1"/>
    <filterColumn colId="1" hiddenButton="1"/>
    <filterColumn colId="2" hiddenButton="1"/>
    <filterColumn colId="3" hiddenButton="1"/>
  </autoFilter>
  <tableColumns count="4">
    <tableColumn id="1" name="LEGAL" totalsRowLabel="Subtotal" dataDxfId="18" totalsRowDxfId="17"/>
    <tableColumn id="2" name="Costo previsto" dataDxfId="16" totalsRowDxfId="15"/>
    <tableColumn id="3" name="Costo real" dataDxfId="14" totalsRowDxfId="13"/>
    <tableColumn id="4" name="Diferencia" totalsRowFunction="sum" dataDxfId="12" totalsRowDxfId="11">
      <calculatedColumnFormula>Legal[[#This Row],[Costo previsto]]-Legal[[#This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legal en esta tabla. La diferencia se calcula automáticamente."/>
    </ext>
  </extLst>
</table>
</file>

<file path=xl/tables/table12.xml><?xml version="1.0" encoding="utf-8"?>
<table xmlns="http://schemas.openxmlformats.org/spreadsheetml/2006/main" id="12" name="CuidadoPersonal" displayName="CuidadoPersonal" ref="B58:E66" totalsRowCount="1" headerRowDxfId="10" dataDxfId="9" totalsRowDxfId="8">
  <autoFilter ref="B58:E65">
    <filterColumn colId="0" hiddenButton="1"/>
    <filterColumn colId="1" hiddenButton="1"/>
    <filterColumn colId="2" hiddenButton="1"/>
    <filterColumn colId="3" hiddenButton="1"/>
  </autoFilter>
  <tableColumns count="4">
    <tableColumn id="1" name="CUIDADO PERSONAL" totalsRowLabel="Subtotal" dataDxfId="7" totalsRowDxfId="6"/>
    <tableColumn id="2" name="Costo previsto" dataDxfId="5" totalsRowDxfId="4"/>
    <tableColumn id="3" name="Coste real" dataDxfId="3" totalsRowDxfId="2"/>
    <tableColumn id="4" name="Diferencia" totalsRowFunction="sum" dataDxfId="1" totalsRowDxfId="0">
      <calculatedColumnFormula>CuidadoPersonal[[#This Row],[Costo previsto]]-CuidadoPersonal[[#This Row],[Coste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cuidado personal en esta tabla. La diferencia se calcula automáticamente."/>
    </ext>
  </extLst>
</table>
</file>

<file path=xl/tables/table2.xml><?xml version="1.0" encoding="utf-8"?>
<table xmlns="http://schemas.openxmlformats.org/spreadsheetml/2006/main" id="2" name="Entretenimiento" displayName="Entretenimiento" ref="G14:J24" totalsRowCount="1" headerRowDxfId="120" dataDxfId="119" totalsRowDxfId="118">
  <autoFilter ref="G14:J23">
    <filterColumn colId="0" hiddenButton="1"/>
    <filterColumn colId="1" hiddenButton="1"/>
    <filterColumn colId="2" hiddenButton="1"/>
    <filterColumn colId="3" hiddenButton="1"/>
  </autoFilter>
  <tableColumns count="4">
    <tableColumn id="1" name="ENTRETENIMIENTO" totalsRowLabel="Subtotal" dataDxfId="117" totalsRowDxfId="116"/>
    <tableColumn id="2" name="Coste previsto" dataDxfId="115" totalsRowDxfId="114"/>
    <tableColumn id="3" name="Costo real" dataDxfId="113" totalsRowDxfId="112"/>
    <tableColumn id="4" name="Diferencia" totalsRowFunction="sum" dataDxfId="111" totalsRowDxfId="110">
      <calculatedColumnFormula>Entretenimiento[[#This Row],[Coste previsto]]-Entretenimiento[[#This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entretenimiento en esta tabla. La diferencia se calcula automáticamente."/>
    </ext>
  </extLst>
</table>
</file>

<file path=xl/tables/table3.xml><?xml version="1.0" encoding="utf-8"?>
<table xmlns="http://schemas.openxmlformats.org/spreadsheetml/2006/main" id="3" name="Prestamos" displayName="Prestamos" ref="G26:J33" totalsRowCount="1" headerRowDxfId="109" dataDxfId="108" totalsRowDxfId="107">
  <autoFilter ref="G26:J32">
    <filterColumn colId="0" hiddenButton="1"/>
    <filterColumn colId="1" hiddenButton="1"/>
    <filterColumn colId="2" hiddenButton="1"/>
    <filterColumn colId="3" hiddenButton="1"/>
  </autoFilter>
  <tableColumns count="4">
    <tableColumn id="1" name="PRÉSTAMOS" totalsRowLabel="Subtotal" dataDxfId="106" totalsRowDxfId="105"/>
    <tableColumn id="2" name="Costo previsto" dataDxfId="104" totalsRowDxfId="103"/>
    <tableColumn id="3" name="Costo real" dataDxfId="102" totalsRowDxfId="101"/>
    <tableColumn id="4" name="Diferencia" totalsRowFunction="sum" dataDxfId="100" totalsRowDxfId="99">
      <calculatedColumnFormula>Prestamos[[#This Row],[Costo previsto]]-Prestamos[[#This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préstamos en esta tabla. La diferencia se calcula automáticamente."/>
    </ext>
  </extLst>
</table>
</file>

<file path=xl/tables/table4.xml><?xml version="1.0" encoding="utf-8"?>
<table xmlns="http://schemas.openxmlformats.org/spreadsheetml/2006/main" id="4" name="Transporte" displayName="Transporte" ref="B27:E35" totalsRowCount="1" headerRowDxfId="98" dataDxfId="97" totalsRowDxfId="96">
  <autoFilter ref="B27:E34">
    <filterColumn colId="0" hiddenButton="1"/>
    <filterColumn colId="1" hiddenButton="1"/>
    <filterColumn colId="2" hiddenButton="1"/>
    <filterColumn colId="3" hiddenButton="1"/>
  </autoFilter>
  <tableColumns count="4">
    <tableColumn id="1" name="TRANSPORTE" totalsRowLabel="Subtotal" dataDxfId="95" totalsRowDxfId="94"/>
    <tableColumn id="2" name="Costo previsto" dataDxfId="93" totalsRowDxfId="92"/>
    <tableColumn id="3" name="Costo real" dataDxfId="91" totalsRowDxfId="90"/>
    <tableColumn id="4" name="Diferencia" totalsRowFunction="sum" dataDxfId="89" totalsRowDxfId="88">
      <calculatedColumnFormula>Transporte[[#This Row],[Costo previsto]]-Transporte[[#This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transporte en esta tabla. La diferencia se calcula automáticamente."/>
    </ext>
  </extLst>
</table>
</file>

<file path=xl/tables/table5.xml><?xml version="1.0" encoding="utf-8"?>
<table xmlns="http://schemas.openxmlformats.org/spreadsheetml/2006/main" id="5" name="Seguro" displayName="Seguro" ref="B37:E42" totalsRowCount="1" headerRowDxfId="87" dataDxfId="86" totalsRowDxfId="85">
  <autoFilter ref="B37:E41">
    <filterColumn colId="0" hiddenButton="1"/>
    <filterColumn colId="1" hiddenButton="1"/>
    <filterColumn colId="2" hiddenButton="1"/>
    <filterColumn colId="3" hiddenButton="1"/>
  </autoFilter>
  <tableColumns count="4">
    <tableColumn id="1" name="SEGURO" totalsRowLabel="Subtotal" dataDxfId="84" totalsRowDxfId="83"/>
    <tableColumn id="2" name="Costo previsto" dataDxfId="82" totalsRowDxfId="81"/>
    <tableColumn id="3" name="Costo real" dataDxfId="80" totalsRowDxfId="79"/>
    <tableColumn id="4" name="Diferencia" totalsRowFunction="sum" dataDxfId="78" totalsRowDxfId="77">
      <calculatedColumnFormula>Seguro[[#This Row],[Costo previsto]]-Seguro[[#This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seguro en esta tabla. La diferencia se calcula automáticamente."/>
    </ext>
  </extLst>
</table>
</file>

<file path=xl/tables/table6.xml><?xml version="1.0" encoding="utf-8"?>
<table xmlns="http://schemas.openxmlformats.org/spreadsheetml/2006/main" id="6" name="Impuestos" displayName="Impuestos" ref="G35:J40" totalsRowCount="1" headerRowDxfId="76" dataDxfId="75" totalsRowDxfId="74">
  <autoFilter ref="G35:J39">
    <filterColumn colId="0" hiddenButton="1"/>
    <filterColumn colId="1" hiddenButton="1"/>
    <filterColumn colId="2" hiddenButton="1"/>
    <filterColumn colId="3" hiddenButton="1"/>
  </autoFilter>
  <tableColumns count="4">
    <tableColumn id="1" name="IMPUESTOS" totalsRowLabel="Subtotal" dataDxfId="73" totalsRowDxfId="72"/>
    <tableColumn id="2" name="Costo previsto" dataDxfId="71" totalsRowDxfId="70"/>
    <tableColumn id="3" name="Costo real" dataDxfId="69" totalsRowDxfId="68"/>
    <tableColumn id="4" name="Diferencia" totalsRowFunction="sum" dataDxfId="67" totalsRowDxfId="66">
      <calculatedColumnFormula>Impuestos[[#This Row],[Costo previsto]]-Impuestos[[#This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impuestos en esta tabla. La diferencia se calcula automáticamente."/>
    </ext>
  </extLst>
</table>
</file>

<file path=xl/tables/table7.xml><?xml version="1.0" encoding="utf-8"?>
<table xmlns="http://schemas.openxmlformats.org/spreadsheetml/2006/main" id="7" name="Ahorros" displayName="Ahorros" ref="G42:J46" totalsRowCount="1" headerRowDxfId="65" dataDxfId="64" totalsRowDxfId="63">
  <autoFilter ref="G42:J45">
    <filterColumn colId="0" hiddenButton="1"/>
    <filterColumn colId="1" hiddenButton="1"/>
    <filterColumn colId="2" hiddenButton="1"/>
    <filterColumn colId="3" hiddenButton="1"/>
  </autoFilter>
  <tableColumns count="4">
    <tableColumn id="1" name="AHORROS O INVERSIONES" totalsRowLabel="Subtotal" dataDxfId="62" totalsRowDxfId="61"/>
    <tableColumn id="2" name="Costo previsto" dataDxfId="60" totalsRowDxfId="59"/>
    <tableColumn id="3" name="Costo real" dataDxfId="58" totalsRowDxfId="57"/>
    <tableColumn id="4" name="Diferencia" totalsRowFunction="sum" dataDxfId="56" totalsRowDxfId="55">
      <calculatedColumnFormula>Ahorros[[#This Row],[Costo previsto]]-Ahorros[[#This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ahorros en esta tabla. La diferencia se calcula automáticamente."/>
    </ext>
  </extLst>
</table>
</file>

<file path=xl/tables/table8.xml><?xml version="1.0" encoding="utf-8"?>
<table xmlns="http://schemas.openxmlformats.org/spreadsheetml/2006/main" id="8" name="Comida" displayName="Comida" ref="B44:E48" totalsRowCount="1" headerRowDxfId="54" dataDxfId="53" totalsRowDxfId="52">
  <autoFilter ref="B44:E47">
    <filterColumn colId="0" hiddenButton="1"/>
    <filterColumn colId="1" hiddenButton="1"/>
    <filterColumn colId="2" hiddenButton="1"/>
    <filterColumn colId="3" hiddenButton="1"/>
  </autoFilter>
  <tableColumns count="4">
    <tableColumn id="1" name="COMIDA" totalsRowLabel="Subtotal" dataDxfId="51" totalsRowDxfId="50"/>
    <tableColumn id="2" name="Costo previsto" dataDxfId="49" totalsRowDxfId="48"/>
    <tableColumn id="3" name="Costo real" dataDxfId="47" totalsRowDxfId="46"/>
    <tableColumn id="4" name="Diferencia" totalsRowFunction="sum" dataDxfId="45" totalsRowDxfId="44">
      <calculatedColumnFormula>Comida[[#This Row],[Costo previsto]]-Comida[[#This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comida en esta tabla. La diferencia se calcula automáticamente."/>
    </ext>
  </extLst>
</table>
</file>

<file path=xl/tables/table9.xml><?xml version="1.0" encoding="utf-8"?>
<table xmlns="http://schemas.openxmlformats.org/spreadsheetml/2006/main" id="9" name="Regalos" displayName="Regalos" ref="G48:J52" totalsRowCount="1" headerRowDxfId="43" dataDxfId="42" totalsRowDxfId="41">
  <autoFilter ref="G48:J51">
    <filterColumn colId="0" hiddenButton="1"/>
    <filterColumn colId="1" hiddenButton="1"/>
    <filterColumn colId="2" hiddenButton="1"/>
    <filterColumn colId="3" hiddenButton="1"/>
  </autoFilter>
  <tableColumns count="4">
    <tableColumn id="1" name="REGALOS Y DONACIONES" totalsRowLabel="Subtotal" dataDxfId="40" totalsRowDxfId="39"/>
    <tableColumn id="2" name="Costo previsto" dataDxfId="38" totalsRowDxfId="37"/>
    <tableColumn id="3" name="Costo real" dataDxfId="36" totalsRowDxfId="35"/>
    <tableColumn id="4" name="Diferencia" totalsRowFunction="sum" dataDxfId="34" totalsRowDxfId="33">
      <calculatedColumnFormula>Regalos[[#This Row],[Costo previsto]]-Regalos[[#This Row],[Costo real]]</calculatedColumnFormula>
    </tableColumn>
  </tableColumns>
  <tableStyleInfo name="Libreta de direcciones" showFirstColumn="1" showLastColumn="1" showRowStripes="1" showColumnStripes="0"/>
  <extLst>
    <ext xmlns:x14="http://schemas.microsoft.com/office/spreadsheetml/2009/9/main" uri="{504A1905-F514-4f6f-8877-14C23A59335A}">
      <x14:table altTextSummary="Escriba los gastos previstos y reales de regalos en esta tabla. La diferencia se calcula automáticamente."/>
    </ext>
  </extLst>
</table>
</file>

<file path=xl/theme/theme1.xml><?xml version="1.0" encoding="utf-8"?>
<a:theme xmlns:a="http://schemas.openxmlformats.org/drawingml/2006/main" name="Personal">
  <a:themeElements>
    <a:clrScheme name="Rainbow">
      <a:dk1>
        <a:srgbClr val="000000"/>
      </a:dk1>
      <a:lt1>
        <a:srgbClr val="FFFFFF"/>
      </a:lt1>
      <a:dk2>
        <a:srgbClr val="7E8083"/>
      </a:dk2>
      <a:lt2>
        <a:srgbClr val="E4E5E6"/>
      </a:lt2>
      <a:accent1>
        <a:srgbClr val="7AC143"/>
      </a:accent1>
      <a:accent2>
        <a:srgbClr val="00853E"/>
      </a:accent2>
      <a:accent3>
        <a:srgbClr val="00ADEE"/>
      </a:accent3>
      <a:accent4>
        <a:srgbClr val="FFC000"/>
      </a:accent4>
      <a:accent5>
        <a:srgbClr val="F47920"/>
      </a:accent5>
      <a:accent6>
        <a:srgbClr val="E51937"/>
      </a:accent6>
      <a:hlink>
        <a:srgbClr val="F47920"/>
      </a:hlink>
      <a:folHlink>
        <a:srgbClr val="954F72"/>
      </a:folHlink>
    </a:clrScheme>
    <a:fontScheme name="Custom 2">
      <a:majorFont>
        <a:latin typeface="Rockwell"/>
        <a:ea typeface=""/>
        <a:cs typeface=""/>
      </a:majorFont>
      <a:minorFont>
        <a:latin typeface="Lucida San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3" Type="http://schemas.openxmlformats.org/officeDocument/2006/relationships/table" Target="../tables/table1.xml"/><Relationship Id="rId7" Type="http://schemas.openxmlformats.org/officeDocument/2006/relationships/table" Target="../tables/table5.xml"/><Relationship Id="rId12" Type="http://schemas.openxmlformats.org/officeDocument/2006/relationships/table" Target="../tables/table10.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499984740745262"/>
  </sheetPr>
  <dimension ref="B1:B7"/>
  <sheetViews>
    <sheetView showGridLines="0" tabSelected="1" workbookViewId="0"/>
  </sheetViews>
  <sheetFormatPr baseColWidth="10" defaultColWidth="9" defaultRowHeight="12.75"/>
  <cols>
    <col min="1" max="1" width="2.375" customWidth="1"/>
    <col min="2" max="2" width="80.625" customWidth="1"/>
    <col min="3" max="3" width="2.625" customWidth="1"/>
  </cols>
  <sheetData>
    <row r="1" spans="2:2" s="6" customFormat="1" ht="30" customHeight="1">
      <c r="B1" s="7" t="s">
        <v>0</v>
      </c>
    </row>
    <row r="2" spans="2:2" ht="52.5" customHeight="1">
      <c r="B2" s="3" t="s">
        <v>1</v>
      </c>
    </row>
    <row r="3" spans="2:2" ht="34.35" customHeight="1">
      <c r="B3" s="3" t="s">
        <v>2</v>
      </c>
    </row>
    <row r="4" spans="2:2" ht="32.25" customHeight="1">
      <c r="B4" s="3" t="s">
        <v>3</v>
      </c>
    </row>
    <row r="5" spans="2:2" ht="24" customHeight="1">
      <c r="B5" s="20" t="s">
        <v>4</v>
      </c>
    </row>
    <row r="6" spans="2:2" ht="76.5" customHeight="1">
      <c r="B6" s="3" t="s">
        <v>5</v>
      </c>
    </row>
    <row r="7" spans="2:2" ht="48.75" customHeight="1">
      <c r="B7" s="3"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J67"/>
  <sheetViews>
    <sheetView showGridLines="0" zoomScaleNormal="100" workbookViewId="0"/>
  </sheetViews>
  <sheetFormatPr baseColWidth="10" defaultColWidth="9" defaultRowHeight="12.75"/>
  <cols>
    <col min="1" max="1" width="2.625" style="5" customWidth="1"/>
    <col min="2" max="2" width="34.875" customWidth="1"/>
    <col min="3" max="3" width="15.875" customWidth="1"/>
    <col min="4" max="4" width="12.875" customWidth="1"/>
    <col min="5" max="5" width="12.5" customWidth="1"/>
    <col min="6" max="6" width="2.625" customWidth="1"/>
    <col min="7" max="7" width="34.875" customWidth="1"/>
    <col min="8" max="8" width="15.875" customWidth="1"/>
    <col min="9" max="9" width="12.875" customWidth="1"/>
    <col min="10" max="10" width="17.625" customWidth="1"/>
    <col min="11" max="11" width="2.625" customWidth="1"/>
  </cols>
  <sheetData>
    <row r="1" spans="1:10" s="1" customFormat="1" ht="14.25">
      <c r="A1" s="4" t="s">
        <v>7</v>
      </c>
    </row>
    <row r="2" spans="1:10" s="1" customFormat="1" ht="71.25" customHeight="1">
      <c r="A2" s="19" t="s">
        <v>8</v>
      </c>
      <c r="B2" s="14"/>
      <c r="C2" s="16" t="s">
        <v>61</v>
      </c>
      <c r="D2" s="15"/>
      <c r="E2" s="15"/>
      <c r="F2" s="15"/>
      <c r="G2" s="15"/>
      <c r="H2" s="15"/>
      <c r="I2" s="15"/>
      <c r="J2" s="15"/>
    </row>
    <row r="4" spans="1:10" ht="24.95" customHeight="1">
      <c r="A4" s="5" t="s">
        <v>9</v>
      </c>
      <c r="B4" s="27" t="s">
        <v>19</v>
      </c>
      <c r="C4" s="28"/>
      <c r="D4" s="8"/>
      <c r="E4" s="26" t="s">
        <v>66</v>
      </c>
      <c r="F4" s="26"/>
      <c r="G4" s="26"/>
      <c r="H4" s="30">
        <f>C7-J61</f>
        <v>3405</v>
      </c>
    </row>
    <row r="5" spans="1:10" ht="24.95" customHeight="1">
      <c r="B5" s="11" t="s">
        <v>20</v>
      </c>
      <c r="C5" s="23">
        <v>4300</v>
      </c>
      <c r="E5" s="26"/>
      <c r="F5" s="26"/>
      <c r="G5" s="26"/>
      <c r="H5" s="30"/>
      <c r="I5" s="9"/>
    </row>
    <row r="6" spans="1:10" ht="24.95" customHeight="1">
      <c r="B6" s="11" t="s">
        <v>21</v>
      </c>
      <c r="C6" s="23">
        <v>300</v>
      </c>
      <c r="E6" s="26" t="s">
        <v>67</v>
      </c>
      <c r="F6" s="26"/>
      <c r="G6" s="26"/>
      <c r="H6" s="30">
        <f>C12-J63</f>
        <v>3064</v>
      </c>
      <c r="I6" s="9"/>
    </row>
    <row r="7" spans="1:10" ht="24.95" customHeight="1">
      <c r="A7" s="5" t="s">
        <v>10</v>
      </c>
      <c r="B7" s="11" t="s">
        <v>22</v>
      </c>
      <c r="C7" s="24">
        <f>SUM(C5:C6)</f>
        <v>4600</v>
      </c>
      <c r="E7" s="26"/>
      <c r="F7" s="26"/>
      <c r="G7" s="26"/>
      <c r="H7" s="30"/>
      <c r="I7" s="9"/>
    </row>
    <row r="8" spans="1:10" ht="24.95" customHeight="1">
      <c r="B8" s="2"/>
      <c r="C8" s="2"/>
      <c r="D8" s="2"/>
      <c r="E8" s="26" t="s">
        <v>68</v>
      </c>
      <c r="F8" s="26"/>
      <c r="G8" s="26"/>
      <c r="H8" s="30">
        <f>H6-H4</f>
        <v>-341</v>
      </c>
      <c r="I8" s="9"/>
    </row>
    <row r="9" spans="1:10" ht="24.95" customHeight="1">
      <c r="A9" s="5" t="s">
        <v>11</v>
      </c>
      <c r="B9" s="27" t="s">
        <v>23</v>
      </c>
      <c r="C9" s="29"/>
      <c r="D9" s="8"/>
      <c r="E9" s="26"/>
      <c r="F9" s="26"/>
      <c r="G9" s="26"/>
      <c r="H9" s="30"/>
      <c r="I9" s="10"/>
    </row>
    <row r="10" spans="1:10" ht="24.95" customHeight="1">
      <c r="B10" s="11" t="s">
        <v>20</v>
      </c>
      <c r="C10" s="23">
        <v>4000</v>
      </c>
      <c r="I10" s="9"/>
    </row>
    <row r="11" spans="1:10" ht="24.95" customHeight="1">
      <c r="B11" s="11" t="s">
        <v>21</v>
      </c>
      <c r="C11" s="23">
        <v>300</v>
      </c>
      <c r="E11" s="9"/>
      <c r="H11" s="22"/>
      <c r="I11" s="9"/>
    </row>
    <row r="12" spans="1:10" ht="24.95" customHeight="1">
      <c r="B12" s="11" t="s">
        <v>22</v>
      </c>
      <c r="C12" s="24">
        <f>SUM(C10:C11)</f>
        <v>4300</v>
      </c>
    </row>
    <row r="14" spans="1:10" ht="24.95" customHeight="1">
      <c r="A14" s="5" t="s">
        <v>12</v>
      </c>
      <c r="B14" s="13" t="s">
        <v>24</v>
      </c>
      <c r="C14" s="13" t="s">
        <v>62</v>
      </c>
      <c r="D14" s="13" t="s">
        <v>64</v>
      </c>
      <c r="E14" s="13" t="s">
        <v>69</v>
      </c>
      <c r="F14" s="17"/>
      <c r="G14" s="13" t="s">
        <v>70</v>
      </c>
      <c r="H14" s="13" t="s">
        <v>62</v>
      </c>
      <c r="I14" s="13" t="s">
        <v>64</v>
      </c>
      <c r="J14" s="13" t="s">
        <v>69</v>
      </c>
    </row>
    <row r="15" spans="1:10" ht="24.95" customHeight="1">
      <c r="B15" s="12" t="s">
        <v>25</v>
      </c>
      <c r="C15" s="21">
        <v>1000</v>
      </c>
      <c r="D15" s="21">
        <v>1000</v>
      </c>
      <c r="E15" s="21">
        <f>Alojamiento[[#This Row],[Coste previsto]]-Alojamiento[[#This Row],[Costo real]]</f>
        <v>0</v>
      </c>
      <c r="F15" s="17"/>
      <c r="G15" s="12" t="s">
        <v>71</v>
      </c>
      <c r="H15" s="21"/>
      <c r="I15" s="21"/>
      <c r="J15" s="21">
        <f>Entretenimiento[[#This Row],[Coste previsto]]-Entretenimiento[[#This Row],[Costo real]]</f>
        <v>0</v>
      </c>
    </row>
    <row r="16" spans="1:10" ht="24.95" customHeight="1">
      <c r="B16" s="12" t="s">
        <v>26</v>
      </c>
      <c r="C16" s="21">
        <v>54</v>
      </c>
      <c r="D16" s="21">
        <v>100</v>
      </c>
      <c r="E16" s="21">
        <f>Alojamiento[[#This Row],[Coste previsto]]-Alojamiento[[#This Row],[Costo real]]</f>
        <v>-46</v>
      </c>
      <c r="F16" s="17"/>
      <c r="G16" s="12" t="s">
        <v>72</v>
      </c>
      <c r="H16" s="21"/>
      <c r="I16" s="21"/>
      <c r="J16" s="21">
        <f>Entretenimiento[[#This Row],[Coste previsto]]-Entretenimiento[[#This Row],[Costo real]]</f>
        <v>0</v>
      </c>
    </row>
    <row r="17" spans="1:10" ht="24.95" customHeight="1">
      <c r="B17" s="12" t="s">
        <v>27</v>
      </c>
      <c r="C17" s="21">
        <v>44</v>
      </c>
      <c r="D17" s="21">
        <v>56</v>
      </c>
      <c r="E17" s="21">
        <f>Alojamiento[[#This Row],[Coste previsto]]-Alojamiento[[#This Row],[Costo real]]</f>
        <v>-12</v>
      </c>
      <c r="F17" s="17"/>
      <c r="G17" s="12" t="s">
        <v>73</v>
      </c>
      <c r="H17" s="21"/>
      <c r="I17" s="21"/>
      <c r="J17" s="21">
        <f>Entretenimiento[[#This Row],[Coste previsto]]-Entretenimiento[[#This Row],[Costo real]]</f>
        <v>0</v>
      </c>
    </row>
    <row r="18" spans="1:10" ht="24.95" customHeight="1">
      <c r="B18" s="12" t="s">
        <v>28</v>
      </c>
      <c r="C18" s="21">
        <v>22</v>
      </c>
      <c r="D18" s="21">
        <v>28</v>
      </c>
      <c r="E18" s="21">
        <f>Alojamiento[[#This Row],[Coste previsto]]-Alojamiento[[#This Row],[Costo real]]</f>
        <v>-6</v>
      </c>
      <c r="F18" s="17"/>
      <c r="G18" s="12" t="s">
        <v>74</v>
      </c>
      <c r="H18" s="21"/>
      <c r="I18" s="21"/>
      <c r="J18" s="21">
        <f>Entretenimiento[[#This Row],[Coste previsto]]-Entretenimiento[[#This Row],[Costo real]]</f>
        <v>0</v>
      </c>
    </row>
    <row r="19" spans="1:10" ht="24.95" customHeight="1">
      <c r="B19" s="12" t="s">
        <v>29</v>
      </c>
      <c r="C19" s="21">
        <v>8</v>
      </c>
      <c r="D19" s="21">
        <v>8</v>
      </c>
      <c r="E19" s="21">
        <f>Alojamiento[[#This Row],[Coste previsto]]-Alojamiento[[#This Row],[Costo real]]</f>
        <v>0</v>
      </c>
      <c r="F19" s="17"/>
      <c r="G19" s="12" t="s">
        <v>75</v>
      </c>
      <c r="H19" s="21"/>
      <c r="I19" s="21"/>
      <c r="J19" s="21">
        <f>Entretenimiento[[#This Row],[Coste previsto]]-Entretenimiento[[#This Row],[Costo real]]</f>
        <v>0</v>
      </c>
    </row>
    <row r="20" spans="1:10" ht="24.95" customHeight="1">
      <c r="B20" s="12" t="s">
        <v>30</v>
      </c>
      <c r="C20" s="21">
        <v>34</v>
      </c>
      <c r="D20" s="21">
        <v>34</v>
      </c>
      <c r="E20" s="21">
        <f>Alojamiento[[#This Row],[Coste previsto]]-Alojamiento[[#This Row],[Costo real]]</f>
        <v>0</v>
      </c>
      <c r="F20" s="17"/>
      <c r="G20" s="12" t="s">
        <v>76</v>
      </c>
      <c r="H20" s="21"/>
      <c r="I20" s="21"/>
      <c r="J20" s="21">
        <f>Entretenimiento[[#This Row],[Coste previsto]]-Entretenimiento[[#This Row],[Costo real]]</f>
        <v>0</v>
      </c>
    </row>
    <row r="21" spans="1:10" ht="24.95" customHeight="1">
      <c r="B21" s="12" t="s">
        <v>31</v>
      </c>
      <c r="C21" s="21">
        <v>10</v>
      </c>
      <c r="D21" s="21">
        <v>10</v>
      </c>
      <c r="E21" s="21">
        <f>Alojamiento[[#This Row],[Coste previsto]]-Alojamiento[[#This Row],[Costo real]]</f>
        <v>0</v>
      </c>
      <c r="F21" s="17"/>
      <c r="G21" s="12" t="s">
        <v>34</v>
      </c>
      <c r="H21" s="21"/>
      <c r="I21" s="21"/>
      <c r="J21" s="21">
        <f>Entretenimiento[[#This Row],[Coste previsto]]-Entretenimiento[[#This Row],[Costo real]]</f>
        <v>0</v>
      </c>
    </row>
    <row r="22" spans="1:10" ht="24.95" customHeight="1">
      <c r="B22" s="12" t="s">
        <v>32</v>
      </c>
      <c r="C22" s="21">
        <v>23</v>
      </c>
      <c r="D22" s="21">
        <v>0</v>
      </c>
      <c r="E22" s="21">
        <f>Alojamiento[[#This Row],[Coste previsto]]-Alojamiento[[#This Row],[Costo real]]</f>
        <v>23</v>
      </c>
      <c r="F22" s="17"/>
      <c r="G22" s="12" t="s">
        <v>34</v>
      </c>
      <c r="H22" s="21"/>
      <c r="I22" s="21"/>
      <c r="J22" s="21">
        <f>Entretenimiento[[#This Row],[Coste previsto]]-Entretenimiento[[#This Row],[Costo real]]</f>
        <v>0</v>
      </c>
    </row>
    <row r="23" spans="1:10" ht="24.95" customHeight="1">
      <c r="B23" s="12" t="s">
        <v>33</v>
      </c>
      <c r="C23" s="21">
        <v>0</v>
      </c>
      <c r="D23" s="21">
        <v>0</v>
      </c>
      <c r="E23" s="21">
        <f>Alojamiento[[#This Row],[Coste previsto]]-Alojamiento[[#This Row],[Costo real]]</f>
        <v>0</v>
      </c>
      <c r="F23" s="17"/>
      <c r="G23" s="12" t="s">
        <v>34</v>
      </c>
      <c r="H23" s="21"/>
      <c r="I23" s="21"/>
      <c r="J23" s="21">
        <f>Entretenimiento[[#This Row],[Coste previsto]]-Entretenimiento[[#This Row],[Costo real]]</f>
        <v>0</v>
      </c>
    </row>
    <row r="24" spans="1:10" ht="24.95" customHeight="1">
      <c r="B24" s="12" t="s">
        <v>34</v>
      </c>
      <c r="C24" s="21">
        <v>0</v>
      </c>
      <c r="D24" s="21">
        <v>0</v>
      </c>
      <c r="E24" s="21">
        <f>Alojamiento[[#This Row],[Coste previsto]]-Alojamiento[[#This Row],[Costo real]]</f>
        <v>0</v>
      </c>
      <c r="F24" s="17"/>
      <c r="G24" s="18" t="s">
        <v>35</v>
      </c>
      <c r="H24" s="21"/>
      <c r="I24" s="21"/>
      <c r="J24" s="21">
        <f>SUBTOTAL(109,Entretenimiento[Diferencia])</f>
        <v>0</v>
      </c>
    </row>
    <row r="25" spans="1:10" ht="24.95" customHeight="1">
      <c r="B25" s="18" t="s">
        <v>35</v>
      </c>
      <c r="C25" s="21"/>
      <c r="D25" s="21"/>
      <c r="E25" s="21">
        <f>SUBTOTAL(109,Alojamiento[Diferencia])</f>
        <v>-41</v>
      </c>
      <c r="F25" s="17"/>
      <c r="G25" s="25"/>
      <c r="H25" s="25"/>
      <c r="I25" s="25"/>
      <c r="J25" s="25"/>
    </row>
    <row r="26" spans="1:10" ht="24.95" customHeight="1">
      <c r="B26" s="25"/>
      <c r="C26" s="25"/>
      <c r="D26" s="25"/>
      <c r="E26" s="25"/>
      <c r="F26" s="17"/>
      <c r="G26" s="13" t="s">
        <v>77</v>
      </c>
      <c r="H26" s="13" t="s">
        <v>63</v>
      </c>
      <c r="I26" s="13" t="s">
        <v>64</v>
      </c>
      <c r="J26" s="13" t="s">
        <v>69</v>
      </c>
    </row>
    <row r="27" spans="1:10" ht="24.95" customHeight="1">
      <c r="A27" s="5" t="s">
        <v>13</v>
      </c>
      <c r="B27" s="13" t="s">
        <v>36</v>
      </c>
      <c r="C27" s="13" t="s">
        <v>63</v>
      </c>
      <c r="D27" s="13" t="s">
        <v>64</v>
      </c>
      <c r="E27" s="13" t="s">
        <v>69</v>
      </c>
      <c r="F27" s="17"/>
      <c r="G27" s="12" t="s">
        <v>78</v>
      </c>
      <c r="H27" s="21"/>
      <c r="I27" s="21"/>
      <c r="J27" s="21">
        <f>Prestamos[[#This Row],[Costo previsto]]-Prestamos[[#This Row],[Costo real]]</f>
        <v>0</v>
      </c>
    </row>
    <row r="28" spans="1:10" ht="24.95" customHeight="1">
      <c r="B28" s="12" t="s">
        <v>37</v>
      </c>
      <c r="C28" s="21"/>
      <c r="D28" s="21"/>
      <c r="E28" s="21">
        <f>Transporte[[#This Row],[Costo previsto]]-Transporte[[#This Row],[Costo real]]</f>
        <v>0</v>
      </c>
      <c r="F28" s="17"/>
      <c r="G28" s="12" t="s">
        <v>79</v>
      </c>
      <c r="H28" s="21"/>
      <c r="I28" s="21"/>
      <c r="J28" s="21">
        <f>Prestamos[[#This Row],[Costo previsto]]-Prestamos[[#This Row],[Costo real]]</f>
        <v>0</v>
      </c>
    </row>
    <row r="29" spans="1:10" ht="24.95" customHeight="1">
      <c r="B29" s="12" t="s">
        <v>38</v>
      </c>
      <c r="C29" s="21"/>
      <c r="D29" s="21"/>
      <c r="E29" s="21">
        <f>Transporte[[#This Row],[Costo previsto]]-Transporte[[#This Row],[Costo real]]</f>
        <v>0</v>
      </c>
      <c r="F29" s="17"/>
      <c r="G29" s="12" t="s">
        <v>80</v>
      </c>
      <c r="H29" s="21"/>
      <c r="I29" s="21"/>
      <c r="J29" s="21">
        <f>Prestamos[[#This Row],[Costo previsto]]-Prestamos[[#This Row],[Costo real]]</f>
        <v>0</v>
      </c>
    </row>
    <row r="30" spans="1:10" ht="24.95" customHeight="1">
      <c r="B30" s="12" t="s">
        <v>39</v>
      </c>
      <c r="C30" s="21"/>
      <c r="D30" s="21"/>
      <c r="E30" s="21">
        <f>Transporte[[#This Row],[Costo previsto]]-Transporte[[#This Row],[Costo real]]</f>
        <v>0</v>
      </c>
      <c r="F30" s="17"/>
      <c r="G30" s="12" t="s">
        <v>80</v>
      </c>
      <c r="H30" s="21"/>
      <c r="I30" s="21"/>
      <c r="J30" s="21">
        <f>Prestamos[[#This Row],[Costo previsto]]-Prestamos[[#This Row],[Costo real]]</f>
        <v>0</v>
      </c>
    </row>
    <row r="31" spans="1:10" ht="24.95" customHeight="1">
      <c r="B31" s="12" t="s">
        <v>40</v>
      </c>
      <c r="C31" s="21"/>
      <c r="D31" s="21"/>
      <c r="E31" s="21">
        <f>Transporte[[#This Row],[Costo previsto]]-Transporte[[#This Row],[Costo real]]</f>
        <v>0</v>
      </c>
      <c r="F31" s="17"/>
      <c r="G31" s="12" t="s">
        <v>80</v>
      </c>
      <c r="H31" s="21"/>
      <c r="I31" s="21"/>
      <c r="J31" s="21">
        <f>Prestamos[[#This Row],[Costo previsto]]-Prestamos[[#This Row],[Costo real]]</f>
        <v>0</v>
      </c>
    </row>
    <row r="32" spans="1:10" ht="24.95" customHeight="1">
      <c r="B32" s="12" t="s">
        <v>41</v>
      </c>
      <c r="C32" s="21"/>
      <c r="D32" s="21"/>
      <c r="E32" s="21">
        <f>Transporte[[#This Row],[Costo previsto]]-Transporte[[#This Row],[Costo real]]</f>
        <v>0</v>
      </c>
      <c r="F32" s="17"/>
      <c r="G32" s="12" t="s">
        <v>34</v>
      </c>
      <c r="H32" s="21"/>
      <c r="I32" s="21"/>
      <c r="J32" s="21">
        <f>Prestamos[[#This Row],[Costo previsto]]-Prestamos[[#This Row],[Costo real]]</f>
        <v>0</v>
      </c>
    </row>
    <row r="33" spans="1:10" ht="24.95" customHeight="1">
      <c r="B33" s="12" t="s">
        <v>42</v>
      </c>
      <c r="C33" s="21"/>
      <c r="D33" s="21"/>
      <c r="E33" s="21">
        <f>Transporte[[#This Row],[Costo previsto]]-Transporte[[#This Row],[Costo real]]</f>
        <v>0</v>
      </c>
      <c r="F33" s="17"/>
      <c r="G33" s="18" t="s">
        <v>35</v>
      </c>
      <c r="H33" s="21"/>
      <c r="I33" s="21"/>
      <c r="J33" s="21">
        <f>SUBTOTAL(109,Prestamos[Diferencia])</f>
        <v>0</v>
      </c>
    </row>
    <row r="34" spans="1:10" ht="24.95" customHeight="1">
      <c r="B34" s="12" t="s">
        <v>34</v>
      </c>
      <c r="C34" s="21"/>
      <c r="D34" s="21"/>
      <c r="E34" s="21">
        <f>Transporte[[#This Row],[Costo previsto]]-Transporte[[#This Row],[Costo real]]</f>
        <v>0</v>
      </c>
      <c r="F34" s="17"/>
      <c r="G34" s="25"/>
      <c r="H34" s="25"/>
      <c r="I34" s="25"/>
      <c r="J34" s="25"/>
    </row>
    <row r="35" spans="1:10" ht="24.95" customHeight="1">
      <c r="B35" s="18" t="s">
        <v>35</v>
      </c>
      <c r="C35" s="21"/>
      <c r="D35" s="21"/>
      <c r="E35" s="21">
        <f>SUBTOTAL(109,Transporte[Diferencia])</f>
        <v>0</v>
      </c>
      <c r="F35" s="17"/>
      <c r="G35" s="13" t="s">
        <v>81</v>
      </c>
      <c r="H35" s="13" t="s">
        <v>63</v>
      </c>
      <c r="I35" s="13" t="s">
        <v>64</v>
      </c>
      <c r="J35" s="13" t="s">
        <v>69</v>
      </c>
    </row>
    <row r="36" spans="1:10" ht="24.95" customHeight="1">
      <c r="B36" s="25"/>
      <c r="C36" s="25"/>
      <c r="D36" s="25"/>
      <c r="E36" s="25"/>
      <c r="F36" s="17"/>
      <c r="G36" s="12" t="s">
        <v>82</v>
      </c>
      <c r="H36" s="21"/>
      <c r="I36" s="21"/>
      <c r="J36" s="21">
        <f>Impuestos[[#This Row],[Costo previsto]]-Impuestos[[#This Row],[Costo real]]</f>
        <v>0</v>
      </c>
    </row>
    <row r="37" spans="1:10" ht="24.95" customHeight="1">
      <c r="A37" s="5" t="s">
        <v>14</v>
      </c>
      <c r="B37" s="13" t="s">
        <v>43</v>
      </c>
      <c r="C37" s="13" t="s">
        <v>63</v>
      </c>
      <c r="D37" s="13" t="s">
        <v>64</v>
      </c>
      <c r="E37" s="13" t="s">
        <v>69</v>
      </c>
      <c r="F37" s="17"/>
      <c r="G37" s="12" t="s">
        <v>83</v>
      </c>
      <c r="H37" s="21"/>
      <c r="I37" s="21"/>
      <c r="J37" s="21">
        <f>Impuestos[[#This Row],[Costo previsto]]-Impuestos[[#This Row],[Costo real]]</f>
        <v>0</v>
      </c>
    </row>
    <row r="38" spans="1:10" ht="24.95" customHeight="1">
      <c r="B38" s="12" t="s">
        <v>44</v>
      </c>
      <c r="C38" s="21"/>
      <c r="D38" s="21"/>
      <c r="E38" s="21">
        <f>Seguro[[#This Row],[Costo previsto]]-Seguro[[#This Row],[Costo real]]</f>
        <v>0</v>
      </c>
      <c r="F38" s="17"/>
      <c r="G38" s="12" t="s">
        <v>84</v>
      </c>
      <c r="H38" s="21"/>
      <c r="I38" s="21"/>
      <c r="J38" s="21">
        <f>Impuestos[[#This Row],[Costo previsto]]-Impuestos[[#This Row],[Costo real]]</f>
        <v>0</v>
      </c>
    </row>
    <row r="39" spans="1:10" ht="24.95" customHeight="1">
      <c r="B39" s="12" t="s">
        <v>45</v>
      </c>
      <c r="C39" s="21"/>
      <c r="D39" s="21"/>
      <c r="E39" s="21">
        <f>Seguro[[#This Row],[Costo previsto]]-Seguro[[#This Row],[Costo real]]</f>
        <v>0</v>
      </c>
      <c r="F39" s="17"/>
      <c r="G39" s="12" t="s">
        <v>34</v>
      </c>
      <c r="H39" s="21"/>
      <c r="I39" s="21"/>
      <c r="J39" s="21">
        <f>Impuestos[[#This Row],[Costo previsto]]-Impuestos[[#This Row],[Costo real]]</f>
        <v>0</v>
      </c>
    </row>
    <row r="40" spans="1:10" ht="24.95" customHeight="1">
      <c r="B40" s="12" t="s">
        <v>46</v>
      </c>
      <c r="C40" s="21"/>
      <c r="D40" s="21"/>
      <c r="E40" s="21">
        <f>Seguro[[#This Row],[Costo previsto]]-Seguro[[#This Row],[Costo real]]</f>
        <v>0</v>
      </c>
      <c r="F40" s="17"/>
      <c r="G40" s="18" t="s">
        <v>35</v>
      </c>
      <c r="H40" s="21"/>
      <c r="I40" s="21"/>
      <c r="J40" s="21">
        <f>SUBTOTAL(109,Impuestos[Diferencia])</f>
        <v>0</v>
      </c>
    </row>
    <row r="41" spans="1:10" ht="24.95" customHeight="1">
      <c r="B41" s="12" t="s">
        <v>34</v>
      </c>
      <c r="C41" s="21"/>
      <c r="D41" s="21"/>
      <c r="E41" s="21">
        <f>Seguro[[#This Row],[Costo previsto]]-Seguro[[#This Row],[Costo real]]</f>
        <v>0</v>
      </c>
      <c r="F41" s="17"/>
      <c r="G41" s="25"/>
      <c r="H41" s="25"/>
      <c r="I41" s="25"/>
      <c r="J41" s="25"/>
    </row>
    <row r="42" spans="1:10" ht="24.95" customHeight="1">
      <c r="B42" s="18" t="s">
        <v>35</v>
      </c>
      <c r="C42" s="21"/>
      <c r="D42" s="21"/>
      <c r="E42" s="21">
        <f>SUBTOTAL(109,Seguro[Diferencia])</f>
        <v>0</v>
      </c>
      <c r="F42" s="17"/>
      <c r="G42" s="13" t="s">
        <v>85</v>
      </c>
      <c r="H42" s="13" t="s">
        <v>63</v>
      </c>
      <c r="I42" s="13" t="s">
        <v>64</v>
      </c>
      <c r="J42" s="13" t="s">
        <v>69</v>
      </c>
    </row>
    <row r="43" spans="1:10" ht="24.95" customHeight="1">
      <c r="B43" s="25"/>
      <c r="C43" s="25"/>
      <c r="D43" s="25"/>
      <c r="E43" s="25"/>
      <c r="F43" s="17"/>
      <c r="G43" s="12" t="s">
        <v>86</v>
      </c>
      <c r="H43" s="21"/>
      <c r="I43" s="21"/>
      <c r="J43" s="21">
        <f>Ahorros[[#This Row],[Costo previsto]]-Ahorros[[#This Row],[Costo real]]</f>
        <v>0</v>
      </c>
    </row>
    <row r="44" spans="1:10" ht="24.95" customHeight="1">
      <c r="A44" s="5" t="s">
        <v>15</v>
      </c>
      <c r="B44" s="13" t="s">
        <v>47</v>
      </c>
      <c r="C44" s="13" t="s">
        <v>63</v>
      </c>
      <c r="D44" s="13" t="s">
        <v>64</v>
      </c>
      <c r="E44" s="13" t="s">
        <v>69</v>
      </c>
      <c r="F44" s="17"/>
      <c r="G44" s="12" t="s">
        <v>87</v>
      </c>
      <c r="H44" s="21"/>
      <c r="I44" s="21"/>
      <c r="J44" s="21">
        <f>Ahorros[[#This Row],[Costo previsto]]-Ahorros[[#This Row],[Costo real]]</f>
        <v>0</v>
      </c>
    </row>
    <row r="45" spans="1:10" ht="24.95" customHeight="1">
      <c r="B45" s="12" t="s">
        <v>48</v>
      </c>
      <c r="C45" s="21"/>
      <c r="D45" s="21"/>
      <c r="E45" s="21">
        <f>Comida[[#This Row],[Costo previsto]]-Comida[[#This Row],[Costo real]]</f>
        <v>0</v>
      </c>
      <c r="F45" s="17"/>
      <c r="G45" s="12" t="s">
        <v>34</v>
      </c>
      <c r="H45" s="21"/>
      <c r="I45" s="21"/>
      <c r="J45" s="21">
        <f>Ahorros[[#This Row],[Costo previsto]]-Ahorros[[#This Row],[Costo real]]</f>
        <v>0</v>
      </c>
    </row>
    <row r="46" spans="1:10" ht="24.95" customHeight="1">
      <c r="B46" s="12" t="s">
        <v>49</v>
      </c>
      <c r="C46" s="21"/>
      <c r="D46" s="21"/>
      <c r="E46" s="21">
        <f>Comida[[#This Row],[Costo previsto]]-Comida[[#This Row],[Costo real]]</f>
        <v>0</v>
      </c>
      <c r="F46" s="17"/>
      <c r="G46" s="18" t="s">
        <v>35</v>
      </c>
      <c r="H46" s="21"/>
      <c r="I46" s="21"/>
      <c r="J46" s="21">
        <f>SUBTOTAL(109,Ahorros[Diferencia])</f>
        <v>0</v>
      </c>
    </row>
    <row r="47" spans="1:10" ht="24.95" customHeight="1">
      <c r="B47" s="12" t="s">
        <v>34</v>
      </c>
      <c r="C47" s="21"/>
      <c r="D47" s="21"/>
      <c r="E47" s="21">
        <f>Comida[[#This Row],[Costo previsto]]-Comida[[#This Row],[Costo real]]</f>
        <v>0</v>
      </c>
      <c r="F47" s="17"/>
      <c r="G47" s="25"/>
      <c r="H47" s="25"/>
      <c r="I47" s="25"/>
      <c r="J47" s="25"/>
    </row>
    <row r="48" spans="1:10" ht="24.95" customHeight="1">
      <c r="B48" s="18" t="s">
        <v>35</v>
      </c>
      <c r="C48" s="21"/>
      <c r="D48" s="21"/>
      <c r="E48" s="21">
        <f>SUBTOTAL(109,Comida[Diferencia])</f>
        <v>0</v>
      </c>
      <c r="F48" s="17"/>
      <c r="G48" s="13" t="s">
        <v>88</v>
      </c>
      <c r="H48" s="13" t="s">
        <v>63</v>
      </c>
      <c r="I48" s="13" t="s">
        <v>64</v>
      </c>
      <c r="J48" s="13" t="s">
        <v>69</v>
      </c>
    </row>
    <row r="49" spans="1:10" ht="24.95" customHeight="1">
      <c r="B49" s="25"/>
      <c r="C49" s="25"/>
      <c r="D49" s="25"/>
      <c r="E49" s="25"/>
      <c r="F49" s="17"/>
      <c r="G49" s="12" t="s">
        <v>89</v>
      </c>
      <c r="H49" s="21"/>
      <c r="I49" s="21"/>
      <c r="J49" s="21">
        <f>Regalos[[#This Row],[Costo previsto]]-Regalos[[#This Row],[Costo real]]</f>
        <v>0</v>
      </c>
    </row>
    <row r="50" spans="1:10" ht="24.95" customHeight="1">
      <c r="A50" s="5" t="s">
        <v>16</v>
      </c>
      <c r="B50" s="13" t="s">
        <v>50</v>
      </c>
      <c r="C50" s="13" t="s">
        <v>63</v>
      </c>
      <c r="D50" s="13" t="s">
        <v>64</v>
      </c>
      <c r="E50" s="13" t="s">
        <v>69</v>
      </c>
      <c r="F50" s="17"/>
      <c r="G50" s="12" t="s">
        <v>90</v>
      </c>
      <c r="H50" s="21"/>
      <c r="I50" s="21"/>
      <c r="J50" s="21">
        <f>Regalos[[#This Row],[Costo previsto]]-Regalos[[#This Row],[Costo real]]</f>
        <v>0</v>
      </c>
    </row>
    <row r="51" spans="1:10" ht="24.95" customHeight="1">
      <c r="B51" s="12" t="s">
        <v>51</v>
      </c>
      <c r="C51" s="21"/>
      <c r="D51" s="21"/>
      <c r="E51" s="21">
        <f>Mascotas[[#This Row],[Costo previsto]]-Mascotas[[#This Row],[Costo real]]</f>
        <v>0</v>
      </c>
      <c r="F51" s="17"/>
      <c r="G51" s="12" t="s">
        <v>91</v>
      </c>
      <c r="H51" s="21"/>
      <c r="I51" s="21"/>
      <c r="J51" s="21">
        <f>Regalos[[#This Row],[Costo previsto]]-Regalos[[#This Row],[Costo real]]</f>
        <v>0</v>
      </c>
    </row>
    <row r="52" spans="1:10" ht="24.95" customHeight="1">
      <c r="B52" s="12" t="s">
        <v>52</v>
      </c>
      <c r="C52" s="21"/>
      <c r="D52" s="21"/>
      <c r="E52" s="21">
        <f>Mascotas[[#This Row],[Costo previsto]]-Mascotas[[#This Row],[Costo real]]</f>
        <v>0</v>
      </c>
      <c r="F52" s="17"/>
      <c r="G52" s="18" t="s">
        <v>35</v>
      </c>
      <c r="H52" s="21"/>
      <c r="I52" s="21"/>
      <c r="J52" s="21">
        <f>SUBTOTAL(109,Regalos[Diferencia])</f>
        <v>0</v>
      </c>
    </row>
    <row r="53" spans="1:10" ht="24.95" customHeight="1">
      <c r="B53" s="12" t="s">
        <v>53</v>
      </c>
      <c r="C53" s="21"/>
      <c r="D53" s="21"/>
      <c r="E53" s="21">
        <f>Mascotas[[#This Row],[Costo previsto]]-Mascotas[[#This Row],[Costo real]]</f>
        <v>0</v>
      </c>
      <c r="F53" s="17"/>
      <c r="G53" s="25"/>
      <c r="H53" s="25"/>
      <c r="I53" s="25"/>
      <c r="J53" s="25"/>
    </row>
    <row r="54" spans="1:10" ht="24.95" customHeight="1">
      <c r="B54" s="12" t="s">
        <v>54</v>
      </c>
      <c r="C54" s="21"/>
      <c r="D54" s="21"/>
      <c r="E54" s="21">
        <f>Mascotas[[#This Row],[Costo previsto]]-Mascotas[[#This Row],[Costo real]]</f>
        <v>0</v>
      </c>
      <c r="F54" s="17"/>
      <c r="G54" s="13" t="s">
        <v>92</v>
      </c>
      <c r="H54" s="13" t="s">
        <v>63</v>
      </c>
      <c r="I54" s="13" t="s">
        <v>64</v>
      </c>
      <c r="J54" s="13" t="s">
        <v>69</v>
      </c>
    </row>
    <row r="55" spans="1:10" ht="24.95" customHeight="1">
      <c r="B55" s="12" t="s">
        <v>34</v>
      </c>
      <c r="C55" s="21"/>
      <c r="D55" s="21"/>
      <c r="E55" s="21">
        <f>Mascotas[[#This Row],[Costo previsto]]-Mascotas[[#This Row],[Costo real]]</f>
        <v>0</v>
      </c>
      <c r="F55" s="17"/>
      <c r="G55" s="12" t="s">
        <v>93</v>
      </c>
      <c r="H55" s="21"/>
      <c r="I55" s="21"/>
      <c r="J55" s="21">
        <f>Legal[[#This Row],[Costo previsto]]-Legal[[#This Row],[Costo real]]</f>
        <v>0</v>
      </c>
    </row>
    <row r="56" spans="1:10" ht="24.95" customHeight="1">
      <c r="B56" s="18" t="s">
        <v>35</v>
      </c>
      <c r="C56" s="21"/>
      <c r="D56" s="21"/>
      <c r="E56" s="21">
        <f>SUBTOTAL(109,Mascotas[Diferencia])</f>
        <v>0</v>
      </c>
      <c r="F56" s="17"/>
      <c r="G56" s="12" t="s">
        <v>94</v>
      </c>
      <c r="H56" s="21"/>
      <c r="I56" s="21"/>
      <c r="J56" s="21">
        <f>Legal[[#This Row],[Costo previsto]]-Legal[[#This Row],[Costo real]]</f>
        <v>0</v>
      </c>
    </row>
    <row r="57" spans="1:10" ht="24.95" customHeight="1">
      <c r="B57" s="25"/>
      <c r="C57" s="25"/>
      <c r="D57" s="25"/>
      <c r="E57" s="25"/>
      <c r="F57" s="17"/>
      <c r="G57" s="12" t="s">
        <v>95</v>
      </c>
      <c r="H57" s="21"/>
      <c r="I57" s="21"/>
      <c r="J57" s="21">
        <f>Legal[[#This Row],[Costo previsto]]-Legal[[#This Row],[Costo real]]</f>
        <v>0</v>
      </c>
    </row>
    <row r="58" spans="1:10" ht="24.95" customHeight="1">
      <c r="A58" s="5" t="s">
        <v>17</v>
      </c>
      <c r="B58" s="13" t="s">
        <v>55</v>
      </c>
      <c r="C58" s="13" t="s">
        <v>63</v>
      </c>
      <c r="D58" s="13" t="s">
        <v>65</v>
      </c>
      <c r="E58" s="13" t="s">
        <v>69</v>
      </c>
      <c r="F58" s="17"/>
      <c r="G58" s="12" t="s">
        <v>34</v>
      </c>
      <c r="H58" s="21"/>
      <c r="I58" s="21"/>
      <c r="J58" s="21">
        <f>Legal[[#This Row],[Costo previsto]]-Legal[[#This Row],[Costo real]]</f>
        <v>0</v>
      </c>
    </row>
    <row r="59" spans="1:10" ht="24.95" customHeight="1">
      <c r="B59" s="12" t="s">
        <v>52</v>
      </c>
      <c r="C59" s="21"/>
      <c r="D59" s="21"/>
      <c r="E59" s="21">
        <f>CuidadoPersonal[[#This Row],[Costo previsto]]-CuidadoPersonal[[#This Row],[Coste real]]</f>
        <v>0</v>
      </c>
      <c r="F59" s="17"/>
      <c r="G59" s="18" t="s">
        <v>35</v>
      </c>
      <c r="H59" s="21"/>
      <c r="I59" s="21"/>
      <c r="J59" s="21">
        <f>SUBTOTAL(109,Legal[Diferencia])</f>
        <v>0</v>
      </c>
    </row>
    <row r="60" spans="1:10" ht="24.95" customHeight="1">
      <c r="B60" s="12" t="s">
        <v>56</v>
      </c>
      <c r="C60" s="21"/>
      <c r="D60" s="21"/>
      <c r="E60" s="21">
        <f>CuidadoPersonal[[#This Row],[Costo previsto]]-CuidadoPersonal[[#This Row],[Coste real]]</f>
        <v>0</v>
      </c>
      <c r="F60" s="17"/>
      <c r="G60" s="25"/>
      <c r="H60" s="25"/>
      <c r="I60" s="25"/>
      <c r="J60" s="25"/>
    </row>
    <row r="61" spans="1:10" ht="24.95" customHeight="1">
      <c r="A61" s="5" t="s">
        <v>18</v>
      </c>
      <c r="B61" s="12" t="s">
        <v>57</v>
      </c>
      <c r="C61" s="21"/>
      <c r="D61" s="21"/>
      <c r="E61" s="21">
        <f>CuidadoPersonal[[#This Row],[Costo previsto]]-CuidadoPersonal[[#This Row],[Coste real]]</f>
        <v>0</v>
      </c>
      <c r="F61" s="17"/>
      <c r="G61" s="26" t="s">
        <v>96</v>
      </c>
      <c r="H61" s="26"/>
      <c r="I61" s="26"/>
      <c r="J61" s="30">
        <f>SUBTOTAL(109,Alojamiento[Coste previsto],Transporte[Costo previsto],Seguro[Costo previsto],Comida[Costo previsto],Mascotas[Costo previsto],CuidadoPersonal[Costo previsto],Entretenimiento[Coste previsto],Prestamos[Costo previsto],Impuestos[Costo previsto],Ahorros[Costo previsto],Regalos[Costo previsto],Legal[Costo previsto])</f>
        <v>1195</v>
      </c>
    </row>
    <row r="62" spans="1:10" ht="24.95" customHeight="1">
      <c r="B62" s="12" t="s">
        <v>58</v>
      </c>
      <c r="C62" s="21"/>
      <c r="D62" s="21"/>
      <c r="E62" s="21">
        <f>CuidadoPersonal[[#This Row],[Costo previsto]]-CuidadoPersonal[[#This Row],[Coste real]]</f>
        <v>0</v>
      </c>
      <c r="F62" s="17"/>
      <c r="G62" s="26"/>
      <c r="H62" s="26"/>
      <c r="I62" s="26"/>
      <c r="J62" s="30"/>
    </row>
    <row r="63" spans="1:10" ht="24.95" customHeight="1">
      <c r="B63" s="12" t="s">
        <v>59</v>
      </c>
      <c r="C63" s="21"/>
      <c r="D63" s="21"/>
      <c r="E63" s="21">
        <f>CuidadoPersonal[[#This Row],[Costo previsto]]-CuidadoPersonal[[#This Row],[Coste real]]</f>
        <v>0</v>
      </c>
      <c r="F63" s="17"/>
      <c r="G63" s="26" t="s">
        <v>97</v>
      </c>
      <c r="H63" s="26"/>
      <c r="I63" s="26"/>
      <c r="J63" s="30">
        <f>SUBTOTAL(109,Alojamiento[Costo real],Transporte[Costo real],Seguro[Costo real],Comida[Costo real],Mascotas[Costo real],CuidadoPersonal[Coste real],Entretenimiento[Costo real],Prestamos[Costo real],Impuestos[Costo real],Ahorros[Costo real],Regalos[Costo real],Legal[Costo real])</f>
        <v>1236</v>
      </c>
    </row>
    <row r="64" spans="1:10" ht="24.95" customHeight="1">
      <c r="B64" s="12" t="s">
        <v>60</v>
      </c>
      <c r="C64" s="21"/>
      <c r="D64" s="21"/>
      <c r="E64" s="21">
        <f>CuidadoPersonal[[#This Row],[Costo previsto]]-CuidadoPersonal[[#This Row],[Coste real]]</f>
        <v>0</v>
      </c>
      <c r="F64" s="17"/>
      <c r="G64" s="26"/>
      <c r="H64" s="26"/>
      <c r="I64" s="26"/>
      <c r="J64" s="30"/>
    </row>
    <row r="65" spans="2:10" ht="24.95" customHeight="1">
      <c r="B65" s="12" t="s">
        <v>34</v>
      </c>
      <c r="C65" s="21"/>
      <c r="D65" s="21"/>
      <c r="E65" s="21">
        <f>CuidadoPersonal[[#This Row],[Costo previsto]]-CuidadoPersonal[[#This Row],[Coste real]]</f>
        <v>0</v>
      </c>
      <c r="F65" s="17"/>
      <c r="G65" s="26" t="s">
        <v>98</v>
      </c>
      <c r="H65" s="26"/>
      <c r="I65" s="26"/>
      <c r="J65" s="30">
        <f>J61-J63</f>
        <v>-41</v>
      </c>
    </row>
    <row r="66" spans="2:10" ht="24.95" customHeight="1">
      <c r="B66" s="18" t="s">
        <v>35</v>
      </c>
      <c r="C66" s="21"/>
      <c r="D66" s="21"/>
      <c r="E66" s="21">
        <f>SUBTOTAL(109,CuidadoPersonal[Diferencia])</f>
        <v>0</v>
      </c>
      <c r="F66" s="17"/>
      <c r="G66" s="26"/>
      <c r="H66" s="26"/>
      <c r="I66" s="26"/>
      <c r="J66" s="30"/>
    </row>
    <row r="67" spans="2:10">
      <c r="B67" s="31"/>
      <c r="C67" s="31"/>
      <c r="D67" s="31"/>
      <c r="E67" s="31"/>
    </row>
  </sheetData>
  <mergeCells count="26">
    <mergeCell ref="B67:E67"/>
    <mergeCell ref="G60:J60"/>
    <mergeCell ref="G53:J53"/>
    <mergeCell ref="G47:J47"/>
    <mergeCell ref="G41:J41"/>
    <mergeCell ref="G65:I66"/>
    <mergeCell ref="J65:J66"/>
    <mergeCell ref="J61:J62"/>
    <mergeCell ref="J63:J64"/>
    <mergeCell ref="G63:I64"/>
    <mergeCell ref="G34:J34"/>
    <mergeCell ref="G61:I62"/>
    <mergeCell ref="G25:J25"/>
    <mergeCell ref="E4:G5"/>
    <mergeCell ref="E6:G7"/>
    <mergeCell ref="E8:G9"/>
    <mergeCell ref="B26:E26"/>
    <mergeCell ref="B36:E36"/>
    <mergeCell ref="B43:E43"/>
    <mergeCell ref="B49:E49"/>
    <mergeCell ref="B57:E57"/>
    <mergeCell ref="B4:C4"/>
    <mergeCell ref="B9:C9"/>
    <mergeCell ref="H4:H5"/>
    <mergeCell ref="H6:H7"/>
    <mergeCell ref="H8:H9"/>
  </mergeCells>
  <dataValidations count="12">
    <dataValidation allowBlank="1" showInputMessage="1" showErrorMessage="1" prompt="Cree un presupuesto mensual personal en esta hoja de cálculo. Encontrará instrucciones útiles sobre cómo usar este libro en las celdas de esta columna. Use la flecha hacia abajo para empezar." sqref="A1"/>
    <dataValidation allowBlank="1" showInputMessage="1" showErrorMessage="1" prompt="El título de esta hoja de cálculo está en la celda C2. La instrucción siguiente se encuentra en la celda A4." sqref="A2"/>
    <dataValidation allowBlank="1" showInputMessage="1" showErrorMessage="1" prompt="La etiqueta Ingresos mensuales previstos está en la celda de la derecha. Escriba el Ingreso 1 en la celda C5 y el Ingreso adicional en la C6 para calcular el total de ingresos mensuales en la celda C7. La instrucción siguiente se encuentra en la celda A7." sqref="A4"/>
    <dataValidation allowBlank="1" showInputMessage="1" showErrorMessage="1" prompt="El saldo previsto se calcula automáticamente en la celda H4; el saldo real, en la H6; y la diferencia, en la celda H8. La instrucción siguiente se encuentra en la celda A9." sqref="A7"/>
    <dataValidation allowBlank="1" showInputMessage="1" showErrorMessage="1" prompt="La etiqueta Ingresos mensuales reales está en la celda de la derecha. Escriba el Ingreso 1 en la celda C10 y el Ingreso adicional en la C11 para calcular el total de ingresos mensuales en la celda C12. La instrucción siguiente está en la celda A14." sqref="A9"/>
    <dataValidation allowBlank="1" showInputMessage="1" showErrorMessage="1" prompt="Escriba la información en la tabla Alojamiento, empezando por la celda de la derecha y en la tabla Entretenimiento, empezando por la celda G14. La instrucción siguiente se encuentra en la celda A27." sqref="A14"/>
    <dataValidation allowBlank="1" showInputMessage="1" showErrorMessage="1" prompt="Escriba la información en la tabla Transporte, empezando por la celda de la derecha y en la tabla Préstamos, empezando por la celda G26. La instrucción siguiente se encuentra en la celda A37." sqref="A27"/>
    <dataValidation allowBlank="1" showInputMessage="1" showErrorMessage="1" prompt="Escriba la información en la tabla Seguro, empezando por la celda de la derecha y en la tabla Impuestos, empezando por la celda G35. La instrucción siguiente se encuentra en la celda A44." sqref="A37"/>
    <dataValidation allowBlank="1" showInputMessage="1" showErrorMessage="1" prompt="Escriba la información en la tabla Comida, empezando por la celda de la derecha y en la tabla Ahorros, empezando por la celda G42. La instrucción siguiente se encuentra en la celda A50." sqref="A44"/>
    <dataValidation allowBlank="1" showInputMessage="1" showErrorMessage="1" prompt="Escriba la información en la tabla Mascotas, empezando por la celda de la derecha y en la tabla Regalos, empezando por la celda G48. La instrucción siguiente se encuentra en la celda A58." sqref="A50"/>
    <dataValidation allowBlank="1" showInputMessage="1" showErrorMessage="1" prompt="Escriba la información en la tabla Cuidado personal, empezando por la celda de la derecha y en la tabla Legal, empezando por la celda G54. La instrucción siguiente se encuentra en la celda A61." sqref="A58"/>
    <dataValidation allowBlank="1" showInputMessage="1" showErrorMessage="1" prompt="El total de gastos previstos se calcula automáticamente en la celda J61; el total del gasto real, en la J63; y la diferencia total, en la celda J65." sqref="A61"/>
  </dataValidations>
  <printOptions horizontalCentered="1"/>
  <pageMargins left="0.4" right="0.4" top="0.4" bottom="0.4" header="0.3" footer="0.3"/>
  <pageSetup paperSize="9" fitToHeight="0" orientation="portrait" r:id="rId1"/>
  <headerFooter differentFirst="1">
    <oddFooter>Page &amp;P of &amp;N</oddFooter>
  </headerFooter>
  <ignoredErrors>
    <ignoredError sqref="J15:J23 J61:J64" emptyCellReference="1"/>
  </ignoredErrors>
  <drawing r:id="rId2"/>
  <tableParts count="12">
    <tablePart r:id="rId3"/>
    <tablePart r:id="rId4"/>
    <tablePart r:id="rId5"/>
    <tablePart r:id="rId6"/>
    <tablePart r:id="rId7"/>
    <tablePart r:id="rId8"/>
    <tablePart r:id="rId9"/>
    <tablePart r:id="rId10"/>
    <tablePart r:id="rId11"/>
    <tablePart r:id="rId12"/>
    <tablePart r:id="rId13"/>
    <tablePart r:id="rId1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1c2eb7a32e66fb6e4260f3771546a5e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04e1f6479c48b08974ba73b5ca973489"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E4917D-B4E2-41EC-A344-CAB929C318ED}">
  <ds:schemaRefs>
    <ds:schemaRef ds:uri="16c05727-aa75-4e4a-9b5f-8a80a1165891"/>
    <ds:schemaRef ds:uri="http://schemas.openxmlformats.org/package/2006/metadata/core-properties"/>
    <ds:schemaRef ds:uri="http://www.w3.org/XML/1998/namespace"/>
    <ds:schemaRef ds:uri="http://schemas.microsoft.com/office/infopath/2007/PartnerControls"/>
    <ds:schemaRef ds:uri="http://purl.org/dc/terms/"/>
    <ds:schemaRef ds:uri="http://purl.org/dc/dcmitype/"/>
    <ds:schemaRef ds:uri="http://schemas.microsoft.com/office/2006/documentManagement/types"/>
    <ds:schemaRef ds:uri="http://purl.org/dc/elements/1.1/"/>
    <ds:schemaRef ds:uri="71af3243-3dd4-4a8d-8c0d-dd76da1f02a5"/>
    <ds:schemaRef ds:uri="http://schemas.microsoft.com/office/2006/metadata/properties"/>
  </ds:schemaRefs>
</ds:datastoreItem>
</file>

<file path=customXml/itemProps2.xml><?xml version="1.0" encoding="utf-8"?>
<ds:datastoreItem xmlns:ds="http://schemas.openxmlformats.org/officeDocument/2006/customXml" ds:itemID="{EB46AF36-0E29-43D5-9042-907F679B35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Inicio</vt:lpstr>
      <vt:lpstr>Presupuesto mensual personal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2019-07-12T07:01:03Z</dcterms:created>
  <dcterms:modified xsi:type="dcterms:W3CDTF">2019-11-15T13:44:11Z</dcterms:modified>
</cp:coreProperties>
</file>