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xrj/Desktop/"/>
    </mc:Choice>
  </mc:AlternateContent>
  <xr:revisionPtr revIDLastSave="0" documentId="13_ncr:1_{8E143255-D448-F84A-A694-F37BC91F18DA}" xr6:coauthVersionLast="47" xr6:coauthVersionMax="47" xr10:uidLastSave="{00000000-0000-0000-0000-000000000000}"/>
  <bookViews>
    <workbookView xWindow="0" yWindow="580" windowWidth="33600" windowHeight="188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18" i="2" l="1"/>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G76" i="2" s="1"/>
  <c r="A76" i="2"/>
  <c r="W75" i="2"/>
  <c r="V75" i="2"/>
  <c r="U75" i="2"/>
  <c r="T75" i="2"/>
  <c r="C75" i="2"/>
  <c r="B75" i="2"/>
  <c r="N75" i="2" s="1"/>
  <c r="A75" i="2"/>
  <c r="W74" i="2"/>
  <c r="V74" i="2"/>
  <c r="U74" i="2"/>
  <c r="T74" i="2"/>
  <c r="C74" i="2"/>
  <c r="B74" i="2"/>
  <c r="I74" i="2" s="1"/>
  <c r="A74" i="2"/>
  <c r="W73" i="2"/>
  <c r="V73" i="2"/>
  <c r="U73" i="2"/>
  <c r="T73" i="2"/>
  <c r="C73" i="2"/>
  <c r="B73" i="2"/>
  <c r="D73" i="2" s="1"/>
  <c r="A73" i="2"/>
  <c r="W72" i="2"/>
  <c r="V72" i="2"/>
  <c r="U72" i="2"/>
  <c r="T72" i="2"/>
  <c r="C72" i="2"/>
  <c r="B72" i="2"/>
  <c r="J72" i="2" s="1"/>
  <c r="A72" i="2"/>
  <c r="W71" i="2"/>
  <c r="V71" i="2"/>
  <c r="U71" i="2"/>
  <c r="T71" i="2"/>
  <c r="C71" i="2"/>
  <c r="B71" i="2"/>
  <c r="F71" i="2" s="1"/>
  <c r="A71" i="2"/>
  <c r="W70" i="2"/>
  <c r="V70" i="2"/>
  <c r="U70" i="2"/>
  <c r="T70" i="2"/>
  <c r="C70" i="2"/>
  <c r="B70" i="2"/>
  <c r="L70" i="2" s="1"/>
  <c r="A70" i="2"/>
  <c r="W69" i="2"/>
  <c r="V69" i="2"/>
  <c r="U69" i="2"/>
  <c r="T69" i="2"/>
  <c r="C69" i="2"/>
  <c r="B69" i="2"/>
  <c r="H69" i="2" s="1"/>
  <c r="A69" i="2"/>
  <c r="W68" i="2"/>
  <c r="V68" i="2"/>
  <c r="U68" i="2"/>
  <c r="T68" i="2"/>
  <c r="C68" i="2"/>
  <c r="B68" i="2"/>
  <c r="N68" i="2" s="1"/>
  <c r="A68" i="2"/>
  <c r="W67" i="2"/>
  <c r="V67" i="2"/>
  <c r="U67" i="2"/>
  <c r="T67" i="2"/>
  <c r="C67" i="2"/>
  <c r="B67" i="2"/>
  <c r="J67" i="2" s="1"/>
  <c r="A67" i="2"/>
  <c r="W66" i="2"/>
  <c r="V66" i="2"/>
  <c r="U66" i="2"/>
  <c r="T66" i="2"/>
  <c r="C66" i="2"/>
  <c r="B66" i="2"/>
  <c r="E66" i="2" s="1"/>
  <c r="A66" i="2"/>
  <c r="W65" i="2"/>
  <c r="V65" i="2"/>
  <c r="U65" i="2"/>
  <c r="T65" i="2"/>
  <c r="C65" i="2"/>
  <c r="B65" i="2"/>
  <c r="L65" i="2" s="1"/>
  <c r="A65" i="2"/>
  <c r="W64" i="2"/>
  <c r="V64" i="2"/>
  <c r="U64" i="2"/>
  <c r="T64" i="2"/>
  <c r="C64" i="2"/>
  <c r="B64" i="2"/>
  <c r="G64" i="2" s="1"/>
  <c r="A64" i="2"/>
  <c r="W63" i="2"/>
  <c r="V63" i="2"/>
  <c r="U63" i="2"/>
  <c r="T63" i="2"/>
  <c r="C63" i="2"/>
  <c r="B63" i="2"/>
  <c r="N63" i="2" s="1"/>
  <c r="A63" i="2"/>
  <c r="W62" i="2"/>
  <c r="V62" i="2"/>
  <c r="U62" i="2"/>
  <c r="T62" i="2"/>
  <c r="C62" i="2"/>
  <c r="B62" i="2"/>
  <c r="I62" i="2" s="1"/>
  <c r="A62" i="2"/>
  <c r="W61" i="2"/>
  <c r="V61" i="2"/>
  <c r="U61" i="2"/>
  <c r="T61" i="2"/>
  <c r="C61" i="2"/>
  <c r="B61" i="2"/>
  <c r="D61" i="2" s="1"/>
  <c r="A61" i="2"/>
  <c r="W60" i="2"/>
  <c r="V60" i="2"/>
  <c r="U60" i="2"/>
  <c r="T60" i="2"/>
  <c r="C60" i="2"/>
  <c r="B60" i="2"/>
  <c r="J60" i="2" s="1"/>
  <c r="A60" i="2"/>
  <c r="W59" i="2"/>
  <c r="V59" i="2"/>
  <c r="U59" i="2"/>
  <c r="T59" i="2"/>
  <c r="C59" i="2"/>
  <c r="B59" i="2"/>
  <c r="F59" i="2" s="1"/>
  <c r="A59" i="2"/>
  <c r="W58" i="2"/>
  <c r="V58" i="2"/>
  <c r="U58" i="2"/>
  <c r="T58" i="2"/>
  <c r="C58" i="2"/>
  <c r="B58" i="2"/>
  <c r="M58" i="2" s="1"/>
  <c r="A58" i="2"/>
  <c r="W57" i="2"/>
  <c r="V57" i="2"/>
  <c r="U57" i="2"/>
  <c r="T57" i="2"/>
  <c r="C57" i="2"/>
  <c r="B57" i="2"/>
  <c r="H57" i="2" s="1"/>
  <c r="A57" i="2"/>
  <c r="W56" i="2"/>
  <c r="V56" i="2"/>
  <c r="U56" i="2"/>
  <c r="T56" i="2"/>
  <c r="C56" i="2"/>
  <c r="B56" i="2"/>
  <c r="N56" i="2" s="1"/>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1" i="1"/>
  <c r="M28" i="1"/>
  <c r="L28" i="1"/>
  <c r="A90" i="2" s="1"/>
  <c r="M27" i="1"/>
  <c r="L27" i="1"/>
  <c r="A89" i="2" s="1"/>
  <c r="M26" i="1"/>
  <c r="L26" i="1"/>
  <c r="A88" i="2" s="1"/>
  <c r="L56" i="2" l="1"/>
  <c r="E68" i="2"/>
  <c r="I68" i="2"/>
  <c r="H68" i="2"/>
  <c r="J68" i="2"/>
  <c r="K68" i="2"/>
  <c r="O60" i="2"/>
  <c r="O28" i="1"/>
  <c r="D56" i="2"/>
  <c r="M70" i="2"/>
  <c r="I60" i="2"/>
  <c r="O27" i="1"/>
  <c r="K56" i="2"/>
  <c r="L76" i="2"/>
  <c r="D76" i="2"/>
  <c r="G67" i="2"/>
  <c r="J58" i="2"/>
  <c r="D64" i="2"/>
  <c r="F56" i="2"/>
  <c r="I76" i="2"/>
  <c r="D60" i="2"/>
  <c r="G56" i="2"/>
  <c r="J57" i="2"/>
  <c r="F60" i="2"/>
  <c r="I56" i="2"/>
  <c r="G60" i="2"/>
  <c r="J56" i="2"/>
  <c r="H60" i="2"/>
  <c r="O67" i="2"/>
  <c r="K58" i="2"/>
  <c r="M57" i="2"/>
  <c r="E76" i="2"/>
  <c r="M33" i="1"/>
  <c r="M34" i="1" s="1"/>
  <c r="M66" i="2"/>
  <c r="I73" i="2"/>
  <c r="O58" i="2"/>
  <c r="E65" i="2"/>
  <c r="J65" i="2"/>
  <c r="L72" i="2"/>
  <c r="L64" i="2"/>
  <c r="O64" i="2"/>
  <c r="D63" i="2"/>
  <c r="D57" i="2"/>
  <c r="F58" i="2"/>
  <c r="H63" i="2"/>
  <c r="E57" i="2"/>
  <c r="G58" i="2"/>
  <c r="K63" i="2"/>
  <c r="E67" i="2"/>
  <c r="F57" i="2"/>
  <c r="I58" i="2"/>
  <c r="L63" i="2"/>
  <c r="K71" i="2"/>
  <c r="H75" i="2"/>
  <c r="D69" i="2"/>
  <c r="E70" i="2"/>
  <c r="D72" i="2"/>
  <c r="J75" i="2"/>
  <c r="G75" i="2"/>
  <c r="I61" i="2"/>
  <c r="E69" i="2"/>
  <c r="F70" i="2"/>
  <c r="E72" i="2"/>
  <c r="K75" i="2"/>
  <c r="M56" i="2"/>
  <c r="K60" i="2"/>
  <c r="L61" i="2"/>
  <c r="L68" i="2"/>
  <c r="F69" i="2"/>
  <c r="G70" i="2"/>
  <c r="F72" i="2"/>
  <c r="L75" i="2"/>
  <c r="O76" i="2"/>
  <c r="O56" i="2"/>
  <c r="L60" i="2"/>
  <c r="M68" i="2"/>
  <c r="J69" i="2"/>
  <c r="H70" i="2"/>
  <c r="G72" i="2"/>
  <c r="M60" i="2"/>
  <c r="D67" i="2"/>
  <c r="O68" i="2"/>
  <c r="M69" i="2"/>
  <c r="I70" i="2"/>
  <c r="H72" i="2"/>
  <c r="J70" i="2"/>
  <c r="I72" i="2"/>
  <c r="K59" i="2"/>
  <c r="E56" i="2"/>
  <c r="G63" i="2"/>
  <c r="J66" i="2"/>
  <c r="F67" i="2"/>
  <c r="D68" i="2"/>
  <c r="K70" i="2"/>
  <c r="K72" i="2"/>
  <c r="L73" i="2"/>
  <c r="I63" i="2"/>
  <c r="E64" i="2"/>
  <c r="H65" i="2"/>
  <c r="O66" i="2"/>
  <c r="H67" i="2"/>
  <c r="F68" i="2"/>
  <c r="O70" i="2"/>
  <c r="M72" i="2"/>
  <c r="B93" i="2"/>
  <c r="L93" i="2" s="1"/>
  <c r="H56" i="2"/>
  <c r="E60" i="2"/>
  <c r="J63" i="2"/>
  <c r="I64" i="2"/>
  <c r="I65" i="2"/>
  <c r="L67" i="2"/>
  <c r="G68" i="2"/>
  <c r="O72" i="2"/>
  <c r="D75" i="2"/>
  <c r="I57" i="2"/>
  <c r="N58" i="2"/>
  <c r="G59" i="2"/>
  <c r="E61" i="2"/>
  <c r="J62" i="2"/>
  <c r="O63" i="2"/>
  <c r="H64" i="2"/>
  <c r="M65" i="2"/>
  <c r="F66" i="2"/>
  <c r="K67" i="2"/>
  <c r="I69" i="2"/>
  <c r="N70" i="2"/>
  <c r="G71" i="2"/>
  <c r="E73" i="2"/>
  <c r="J74" i="2"/>
  <c r="O75" i="2"/>
  <c r="H76" i="2"/>
  <c r="B88" i="2"/>
  <c r="H59" i="2"/>
  <c r="F61" i="2"/>
  <c r="K62" i="2"/>
  <c r="N65" i="2"/>
  <c r="G66" i="2"/>
  <c r="H71" i="2"/>
  <c r="F73" i="2"/>
  <c r="K74" i="2"/>
  <c r="B90" i="2"/>
  <c r="K57" i="2"/>
  <c r="D58" i="2"/>
  <c r="I59" i="2"/>
  <c r="N60" i="2"/>
  <c r="G61" i="2"/>
  <c r="L62" i="2"/>
  <c r="E63" i="2"/>
  <c r="J64" i="2"/>
  <c r="O65" i="2"/>
  <c r="H66" i="2"/>
  <c r="M67" i="2"/>
  <c r="K69" i="2"/>
  <c r="D70" i="2"/>
  <c r="I71" i="2"/>
  <c r="N72" i="2"/>
  <c r="G73" i="2"/>
  <c r="L74" i="2"/>
  <c r="E75" i="2"/>
  <c r="J76" i="2"/>
  <c r="D59" i="2"/>
  <c r="G62" i="2"/>
  <c r="D71" i="2"/>
  <c r="N73" i="2"/>
  <c r="G74" i="2"/>
  <c r="O26" i="1"/>
  <c r="L57" i="2"/>
  <c r="E58" i="2"/>
  <c r="J59" i="2"/>
  <c r="H61" i="2"/>
  <c r="M62" i="2"/>
  <c r="F63" i="2"/>
  <c r="K64" i="2"/>
  <c r="D65" i="2"/>
  <c r="I66" i="2"/>
  <c r="N67" i="2"/>
  <c r="L69" i="2"/>
  <c r="J71" i="2"/>
  <c r="H73" i="2"/>
  <c r="M74" i="2"/>
  <c r="F75" i="2"/>
  <c r="K76" i="2"/>
  <c r="N57" i="2"/>
  <c r="L59" i="2"/>
  <c r="J61" i="2"/>
  <c r="O62" i="2"/>
  <c r="M64" i="2"/>
  <c r="F65" i="2"/>
  <c r="K66" i="2"/>
  <c r="N69" i="2"/>
  <c r="L71" i="2"/>
  <c r="J73" i="2"/>
  <c r="O74" i="2"/>
  <c r="M76" i="2"/>
  <c r="B89" i="2"/>
  <c r="O57" i="2"/>
  <c r="H58" i="2"/>
  <c r="M59" i="2"/>
  <c r="K61" i="2"/>
  <c r="D62" i="2"/>
  <c r="N64" i="2"/>
  <c r="G65" i="2"/>
  <c r="L66" i="2"/>
  <c r="O69" i="2"/>
  <c r="M71" i="2"/>
  <c r="K73" i="2"/>
  <c r="D74" i="2"/>
  <c r="I75" i="2"/>
  <c r="N76" i="2"/>
  <c r="N62" i="2"/>
  <c r="N74" i="2"/>
  <c r="N59" i="2"/>
  <c r="E62" i="2"/>
  <c r="N71" i="2"/>
  <c r="E74" i="2"/>
  <c r="O59" i="2"/>
  <c r="M61" i="2"/>
  <c r="F62" i="2"/>
  <c r="N66" i="2"/>
  <c r="O71" i="2"/>
  <c r="M73" i="2"/>
  <c r="F74" i="2"/>
  <c r="G57" i="2"/>
  <c r="L58" i="2"/>
  <c r="E59" i="2"/>
  <c r="O61" i="2"/>
  <c r="H62" i="2"/>
  <c r="M63" i="2"/>
  <c r="F64" i="2"/>
  <c r="K65" i="2"/>
  <c r="D66" i="2"/>
  <c r="I67" i="2"/>
  <c r="G69" i="2"/>
  <c r="E71" i="2"/>
  <c r="O73" i="2"/>
  <c r="H74" i="2"/>
  <c r="M75" i="2"/>
  <c r="F76" i="2"/>
  <c r="N61" i="2"/>
  <c r="M93" i="2" l="1"/>
  <c r="N93" i="2"/>
  <c r="O93" i="2"/>
  <c r="D93" i="2"/>
  <c r="E93" i="2"/>
  <c r="G93" i="2"/>
  <c r="F93" i="2"/>
  <c r="K93" i="2"/>
  <c r="N90" i="2"/>
  <c r="O90" i="2"/>
  <c r="H88" i="2"/>
  <c r="F88" i="2"/>
  <c r="E89" i="2"/>
  <c r="H93" i="2"/>
  <c r="I93" i="2"/>
  <c r="B95" i="2"/>
  <c r="B96" i="2" s="1"/>
  <c r="K89" i="2"/>
  <c r="D90" i="2"/>
  <c r="D89" i="2"/>
  <c r="D95" i="2" s="1"/>
  <c r="D96" i="2" s="1"/>
  <c r="K88" i="2"/>
  <c r="E88" i="2"/>
  <c r="G89" i="2"/>
  <c r="L90" i="2"/>
  <c r="N89" i="2"/>
  <c r="O89" i="2"/>
  <c r="L89" i="2"/>
  <c r="F90" i="2"/>
  <c r="J93" i="2"/>
  <c r="M88" i="2"/>
  <c r="H89" i="2"/>
  <c r="G88" i="2"/>
  <c r="F89" i="2"/>
  <c r="K90" i="2"/>
  <c r="O88" i="2"/>
  <c r="H90" i="2"/>
  <c r="J88" i="2"/>
  <c r="G90" i="2"/>
  <c r="N88" i="2"/>
  <c r="L88" i="2"/>
  <c r="I88" i="2"/>
  <c r="J90" i="2"/>
  <c r="D88" i="2"/>
  <c r="E90" i="2"/>
  <c r="M89" i="2"/>
  <c r="I90" i="2"/>
  <c r="M90" i="2"/>
  <c r="J89" i="2"/>
  <c r="I89" i="2"/>
  <c r="O95" i="2" l="1"/>
  <c r="O96" i="2" s="1"/>
  <c r="L95" i="2"/>
  <c r="L96" i="2" s="1"/>
  <c r="L98" i="2" s="1"/>
  <c r="N95" i="2"/>
  <c r="N96" i="2" s="1"/>
  <c r="N98" i="2" s="1"/>
  <c r="O98" i="2"/>
  <c r="F95" i="2"/>
  <c r="F96" i="2" s="1"/>
  <c r="F98" i="2" s="1"/>
  <c r="K95" i="2"/>
  <c r="K96" i="2" s="1"/>
  <c r="K98" i="2" s="1"/>
  <c r="D98" i="2"/>
  <c r="H95" i="2"/>
  <c r="H96" i="2" s="1"/>
  <c r="H98" i="2" s="1"/>
  <c r="J95" i="2"/>
  <c r="J96" i="2" s="1"/>
  <c r="J98" i="2" s="1"/>
  <c r="I95" i="2"/>
  <c r="I96" i="2" s="1"/>
  <c r="I98" i="2" s="1"/>
  <c r="G95" i="2"/>
  <c r="G96" i="2" s="1"/>
  <c r="G98" i="2" s="1"/>
  <c r="E95" i="2"/>
  <c r="E96" i="2" s="1"/>
  <c r="E98" i="2" s="1"/>
  <c r="M95" i="2"/>
  <c r="M96" i="2" s="1"/>
  <c r="M98" i="2" s="1"/>
</calcChain>
</file>

<file path=xl/sharedStrings.xml><?xml version="1.0" encoding="utf-8"?>
<sst xmlns="http://schemas.openxmlformats.org/spreadsheetml/2006/main" count="83" uniqueCount="63">
  <si>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</si>
  <si>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</si>
  <si>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</si>
  <si>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</si>
  <si>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</si>
  <si>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</si>
  <si>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</si>
  <si>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</si>
  <si>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</si>
  <si>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</si>
  <si>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</si>
  <si>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</si>
  <si>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</si>
  <si>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Sensor</t>
  </si>
  <si>
    <t>Off</t>
  </si>
  <si>
    <t>Display</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</si>
  <si>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</si>
  <si>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</si>
  <si>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</si>
  <si>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</si>
  <si>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</si>
  <si>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</si>
  <si>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</si>
  <si>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</si>
  <si>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</si>
  <si>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</si>
  <si>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</si>
  <si>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</si>
  <si>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</si>
  <si>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</si>
  <si>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</si>
  <si>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</si>
  <si>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</si>
  <si>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</si>
  <si>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</si>
  <si>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</si>
  <si>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</si>
  <si>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</si>
  <si>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</si>
  <si>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</si>
  <si>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</si>
  <si>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</si>
  <si>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</si>
  <si>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</si>
  <si>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</si>
  <si>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</si>
  <si>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</si>
  <si>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</si>
  <si>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</si>
  <si>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</si>
  <si>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</si>
  <si>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</si>
  <si>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</si>
  <si>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</si>
  <si>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The device operates for 16h/d, 7h/d, 1h/d in different mode.</t>
  </si>
  <si>
    <t>The device uses a 3v lithium-ion battery</t>
  </si>
  <si>
    <t>Sensor power consumption is 5 mW, LED power consumption in interactive mode is 5 mW, and ESP32 power consumption in interactive mode is 50 mW.</t>
  </si>
  <si>
    <t>Battery Capacity Calculation: Battery capacity = Max Power Consumption × Daily Usage Time = 560 mWh</t>
  </si>
  <si>
    <t>Battery Capacity Conversion: Battery capacity = 151.35 mAh</t>
  </si>
  <si>
    <t>"Days of Use" Calculation: Days of Use = Battery Capacity / Average Daily Power Consumption Days of Use = 10.81 days</t>
  </si>
  <si>
    <t>According to the calculation, Battery Capacity should use a lithium-ion battery with a capacity of approximately 151 mAh.</t>
  </si>
  <si>
    <t>According to the calculation, The device can be used continuously for approximately 10.81 days.</t>
  </si>
  <si>
    <t>In conclusion, we have two ways, 1. select lower power hardware to decrease the power consumption and increase the usage time. 2. select larger battery to increase usage time. No matter what choose, it will influence design and development plan. We should only choose the most suitable solution by calculating.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</si>
</sst>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4">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3.5299925944211274E-2</c:v>
                </c:pt>
                <c:pt idx="1">
                  <c:v>2.060350421804058E-2</c:v>
                </c:pt>
                <c:pt idx="2">
                  <c:v>5.1126378015657892E-3</c:v>
                </c:pt>
                <c:pt idx="3">
                  <c:v>6.3623349769392767E-4</c:v>
                </c:pt>
                <c:pt idx="4">
                  <c:v>6.3989761638139075E-3</c:v>
                </c:pt>
                <c:pt idx="5">
                  <c:v>1.2732770969285934E-3</c:v>
                </c:pt>
                <c:pt idx="6">
                  <c:v>5.1126378015657892E-3</c:v>
                </c:pt>
                <c:pt idx="7">
                  <c:v>6.3989761638139075E-3</c:v>
                </c:pt>
                <c:pt idx="8">
                  <c:v>7.3658927141717623E-3</c:v>
                </c:pt>
                <c:pt idx="9">
                  <c:v>1.248913638265714E-2</c:v>
                </c:pt>
                <c:pt idx="10">
                  <c:v>1.0183623460524593E-3</c:v>
                </c:pt>
                <c:pt idx="11">
                  <c:v>2.5439628581436224E-4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6D9-6D43-A809-CB8E99676381}"/>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3.5299925944211274E-2</c:v>
                </c:pt>
                <c:pt idx="1">
                  <c:v>2.060350421804058E-2</c:v>
                </c:pt>
                <c:pt idx="2">
                  <c:v>5.1126378015657892E-3</c:v>
                </c:pt>
                <c:pt idx="3">
                  <c:v>6.3623349769392767E-4</c:v>
                </c:pt>
                <c:pt idx="4">
                  <c:v>6.3989761638139075E-3</c:v>
                </c:pt>
                <c:pt idx="5">
                  <c:v>1.2732770969285934E-3</c:v>
                </c:pt>
                <c:pt idx="6">
                  <c:v>5.1126378015657892E-3</c:v>
                </c:pt>
                <c:pt idx="7">
                  <c:v>6.3989761638139075E-3</c:v>
                </c:pt>
                <c:pt idx="8">
                  <c:v>7.3658927141717623E-3</c:v>
                </c:pt>
                <c:pt idx="9">
                  <c:v>1.248913638265714E-2</c:v>
                </c:pt>
                <c:pt idx="10">
                  <c:v>1.0183623460524593E-3</c:v>
                </c:pt>
                <c:pt idx="11">
                  <c:v>2.5439628581436224E-4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6D0-D540-BE53-B13FDD85D9AB}"/>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48"/>
  <sheetViews>
    <sheetView tabSelected="1" topLeftCell="A6" workbookViewId="0">
      <selection activeCell="B54" sqref="B54"/>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65</v>
      </c>
      <c r="C7" s="9" t="s">
        <v>8</v>
      </c>
      <c r="E7" s="11">
        <v>0</v>
      </c>
      <c r="F7" s="12">
        <v>0.2</v>
      </c>
      <c r="G7" s="11">
        <v>0.25</v>
      </c>
      <c r="I7" s="6"/>
    </row>
    <row r="8" spans="1:9" ht="15.75" customHeight="1" x14ac:dyDescent="0.15">
      <c r="A8" s="7" t="s">
        <v>9</v>
      </c>
      <c r="B8" s="13">
        <v>10</v>
      </c>
      <c r="C8" s="9" t="s">
        <v>8</v>
      </c>
      <c r="E8" s="11">
        <v>0</v>
      </c>
      <c r="F8" s="12">
        <v>0.8</v>
      </c>
      <c r="G8" s="11">
        <v>0.75</v>
      </c>
      <c r="I8" s="6"/>
    </row>
    <row r="9" spans="1:9" ht="15.75" customHeight="1" x14ac:dyDescent="0.15">
      <c r="A9" s="7" t="s">
        <v>10</v>
      </c>
      <c r="B9" s="13">
        <v>1</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5</v>
      </c>
      <c r="C12" s="9" t="s">
        <v>8</v>
      </c>
      <c r="E12" s="11">
        <v>0</v>
      </c>
      <c r="F12" s="11">
        <v>0.05</v>
      </c>
      <c r="G12" s="11">
        <v>0.05</v>
      </c>
      <c r="I12" s="6"/>
    </row>
    <row r="13" spans="1:9" ht="15.75" customHeight="1" x14ac:dyDescent="0.15">
      <c r="A13" s="7"/>
      <c r="I13" s="6"/>
    </row>
    <row r="14" spans="1:9" ht="15.75" customHeight="1" x14ac:dyDescent="0.15">
      <c r="A14" s="7"/>
      <c r="I14" s="6"/>
    </row>
    <row r="15" spans="1:9" ht="15.75" customHeight="1" x14ac:dyDescent="0.15">
      <c r="A15" s="4" t="s">
        <v>13</v>
      </c>
      <c r="I15" s="6"/>
    </row>
    <row r="16" spans="1:9" ht="15.75" customHeight="1" x14ac:dyDescent="0.15">
      <c r="A16" s="7" t="s">
        <v>12</v>
      </c>
      <c r="B16" s="13">
        <v>5</v>
      </c>
      <c r="C16" s="9" t="s">
        <v>8</v>
      </c>
      <c r="E16" s="11">
        <v>0</v>
      </c>
      <c r="F16" s="11">
        <v>0.5</v>
      </c>
      <c r="G16" s="11">
        <v>0.5</v>
      </c>
      <c r="I16" s="6"/>
    </row>
    <row r="17" spans="1:17" ht="15.75" customHeight="1" x14ac:dyDescent="0.15">
      <c r="A17" s="7" t="s">
        <v>9</v>
      </c>
      <c r="B17" s="13">
        <v>1</v>
      </c>
      <c r="C17" s="9" t="s">
        <v>8</v>
      </c>
      <c r="E17" s="11">
        <v>0</v>
      </c>
      <c r="F17" s="11">
        <v>0.5</v>
      </c>
      <c r="G17" s="11">
        <v>0.5</v>
      </c>
      <c r="I17" s="6"/>
    </row>
    <row r="18" spans="1:17" ht="15.75" customHeight="1" x14ac:dyDescent="0.15">
      <c r="A18" s="7" t="s">
        <v>14</v>
      </c>
      <c r="B18" s="13">
        <v>1</v>
      </c>
      <c r="C18" s="9" t="s">
        <v>8</v>
      </c>
      <c r="E18" s="11">
        <v>1</v>
      </c>
      <c r="F18" s="11">
        <v>0</v>
      </c>
      <c r="G18" s="11">
        <v>0</v>
      </c>
      <c r="I18" s="6"/>
    </row>
    <row r="19" spans="1:17" ht="15.75" customHeight="1" x14ac:dyDescent="0.15">
      <c r="A19" s="7"/>
      <c r="I19" s="6"/>
    </row>
    <row r="20" spans="1:17" ht="15.75" customHeight="1" x14ac:dyDescent="0.15">
      <c r="A20" s="4" t="s">
        <v>15</v>
      </c>
      <c r="I20" s="6"/>
    </row>
    <row r="21" spans="1:17" ht="15.75" customHeight="1" x14ac:dyDescent="0.15">
      <c r="A21" s="7" t="s">
        <v>12</v>
      </c>
      <c r="B21" s="13">
        <v>20</v>
      </c>
      <c r="C21" s="9" t="s">
        <v>8</v>
      </c>
      <c r="E21" s="11">
        <v>0</v>
      </c>
      <c r="F21" s="11">
        <v>0</v>
      </c>
      <c r="G21" s="11">
        <v>1</v>
      </c>
      <c r="I21" s="6"/>
    </row>
    <row r="22" spans="1:17" ht="15.75" customHeight="1" x14ac:dyDescent="0.15">
      <c r="A22" s="7" t="s">
        <v>16</v>
      </c>
      <c r="B22" s="13">
        <v>1</v>
      </c>
      <c r="C22" s="9" t="s">
        <v>8</v>
      </c>
      <c r="E22" s="11">
        <v>1</v>
      </c>
      <c r="F22" s="11">
        <v>1</v>
      </c>
      <c r="G22" s="11">
        <v>0</v>
      </c>
      <c r="I22" s="6"/>
    </row>
    <row r="23" spans="1:17" ht="15.75" customHeight="1" x14ac:dyDescent="0.15">
      <c r="A23" s="7"/>
      <c r="I23" s="6"/>
    </row>
    <row r="24" spans="1:17" ht="15.75" customHeight="1" x14ac:dyDescent="0.15">
      <c r="A24" s="4" t="s">
        <v>17</v>
      </c>
      <c r="I24" s="6"/>
      <c r="K24" s="1"/>
      <c r="L24" s="2"/>
      <c r="M24" s="2"/>
      <c r="N24" s="2"/>
      <c r="O24" s="2"/>
      <c r="P24" s="2"/>
      <c r="Q24" s="3"/>
    </row>
    <row r="25" spans="1:17" ht="15.75" customHeight="1" x14ac:dyDescent="0.15">
      <c r="A25" s="7" t="s">
        <v>18</v>
      </c>
      <c r="B25" s="13">
        <v>300</v>
      </c>
      <c r="C25" s="9" t="s">
        <v>19</v>
      </c>
      <c r="E25" s="11">
        <v>0</v>
      </c>
      <c r="F25" s="11">
        <v>0</v>
      </c>
      <c r="G25" s="11">
        <v>0</v>
      </c>
      <c r="I25" s="6"/>
      <c r="K25" s="7"/>
      <c r="L25" s="14" t="s">
        <v>20</v>
      </c>
      <c r="M25" s="14"/>
      <c r="N25" s="14"/>
      <c r="O25" s="14" t="s">
        <v>21</v>
      </c>
      <c r="P25" s="14"/>
      <c r="Q25" s="6"/>
    </row>
    <row r="26" spans="1:17" ht="15.75" customHeight="1" x14ac:dyDescent="0.15">
      <c r="A26" s="7" t="s">
        <v>22</v>
      </c>
      <c r="B26" s="13">
        <v>5</v>
      </c>
      <c r="C26" s="9" t="s">
        <v>8</v>
      </c>
      <c r="E26" s="11">
        <v>0</v>
      </c>
      <c r="F26" s="11">
        <v>0.97</v>
      </c>
      <c r="G26" s="11">
        <v>0.97</v>
      </c>
      <c r="I26" s="6"/>
      <c r="K26" s="7"/>
      <c r="L26" s="14" t="str">
        <f>E5</f>
        <v>"off"</v>
      </c>
      <c r="M26" s="14">
        <f>SUMPRODUCT(B7:B28, E7:E28)</f>
        <v>3</v>
      </c>
      <c r="N26" s="14" t="s">
        <v>8</v>
      </c>
      <c r="O26" s="15">
        <f t="shared" ref="O26:O28" si="0">$M$31/M26</f>
        <v>189</v>
      </c>
      <c r="P26" s="14" t="s">
        <v>23</v>
      </c>
      <c r="Q26" s="6"/>
    </row>
    <row r="27" spans="1:17" ht="15.75" customHeight="1" x14ac:dyDescent="0.15">
      <c r="A27" s="7" t="s">
        <v>24</v>
      </c>
      <c r="B27" s="13">
        <v>20</v>
      </c>
      <c r="C27" s="9" t="s">
        <v>8</v>
      </c>
      <c r="E27" s="11">
        <v>0</v>
      </c>
      <c r="F27" s="11">
        <v>0.02</v>
      </c>
      <c r="G27" s="11">
        <v>0.02</v>
      </c>
      <c r="I27" s="6"/>
      <c r="K27" s="7"/>
      <c r="L27" s="14" t="str">
        <f>F5</f>
        <v>"sensing"</v>
      </c>
      <c r="M27" s="14">
        <f>SUMPRODUCT(B7:B28, F7:F28)</f>
        <v>30.6</v>
      </c>
      <c r="N27" s="14" t="s">
        <v>8</v>
      </c>
      <c r="O27" s="15">
        <f t="shared" si="0"/>
        <v>18.52941176470588</v>
      </c>
      <c r="P27" s="14" t="s">
        <v>23</v>
      </c>
      <c r="Q27" s="6"/>
    </row>
    <row r="28" spans="1:17" ht="15.75" customHeight="1" x14ac:dyDescent="0.15">
      <c r="A28" s="7" t="s">
        <v>25</v>
      </c>
      <c r="B28" s="13">
        <v>10</v>
      </c>
      <c r="C28" s="9" t="s">
        <v>8</v>
      </c>
      <c r="E28" s="11">
        <v>0</v>
      </c>
      <c r="F28" s="11">
        <v>0.01</v>
      </c>
      <c r="G28" s="11">
        <v>0.01</v>
      </c>
      <c r="I28" s="6"/>
      <c r="K28" s="7"/>
      <c r="L28" s="14" t="str">
        <f>G5</f>
        <v>"interactive"</v>
      </c>
      <c r="M28" s="14">
        <f>SUMPRODUCT(B7:B28, G7:G28)</f>
        <v>52.35</v>
      </c>
      <c r="N28" s="14" t="s">
        <v>8</v>
      </c>
      <c r="O28" s="15">
        <f t="shared" si="0"/>
        <v>10.830945558739256</v>
      </c>
      <c r="P28" s="14" t="s">
        <v>23</v>
      </c>
      <c r="Q28" s="6"/>
    </row>
    <row r="29" spans="1:17" ht="15.75" customHeight="1" x14ac:dyDescent="0.15">
      <c r="A29" s="7"/>
      <c r="I29" s="6"/>
      <c r="K29" s="7"/>
      <c r="Q29" s="6"/>
    </row>
    <row r="30" spans="1:17" ht="15.75" customHeight="1" x14ac:dyDescent="0.15">
      <c r="A30" s="4"/>
      <c r="E30" s="13">
        <v>16</v>
      </c>
      <c r="F30" s="13">
        <v>7</v>
      </c>
      <c r="G30" s="13">
        <v>1</v>
      </c>
      <c r="H30" s="9" t="s">
        <v>26</v>
      </c>
      <c r="I30" s="6"/>
      <c r="K30" s="7"/>
      <c r="L30" s="9" t="s">
        <v>27</v>
      </c>
      <c r="Q30" s="6"/>
    </row>
    <row r="31" spans="1:17" ht="15.75" customHeight="1" x14ac:dyDescent="0.15">
      <c r="A31" s="4" t="s">
        <v>28</v>
      </c>
      <c r="I31" s="6"/>
      <c r="K31" s="7"/>
      <c r="M31" s="9">
        <f>B32*B33*B34</f>
        <v>567</v>
      </c>
      <c r="N31" s="9" t="s">
        <v>29</v>
      </c>
      <c r="Q31" s="6"/>
    </row>
    <row r="32" spans="1:17" ht="15.75" customHeight="1" x14ac:dyDescent="0.15">
      <c r="A32" s="7" t="s">
        <v>30</v>
      </c>
      <c r="B32" s="13">
        <v>210</v>
      </c>
      <c r="C32" s="9" t="s">
        <v>31</v>
      </c>
      <c r="I32" s="6"/>
      <c r="K32" s="7"/>
      <c r="Q32" s="6"/>
    </row>
    <row r="33" spans="1:17" ht="15.75" customHeight="1" x14ac:dyDescent="0.15">
      <c r="A33" s="7" t="s">
        <v>32</v>
      </c>
      <c r="B33" s="13">
        <v>3</v>
      </c>
      <c r="C33" s="9" t="s">
        <v>33</v>
      </c>
      <c r="I33" s="6"/>
      <c r="K33" s="7"/>
      <c r="L33" s="16" t="s">
        <v>34</v>
      </c>
      <c r="M33" s="17">
        <f>M31/(E30*M26+F30*M27+G30*M28)</f>
        <v>1.8025751072961369</v>
      </c>
      <c r="N33" s="16" t="s">
        <v>35</v>
      </c>
      <c r="Q33" s="6"/>
    </row>
    <row r="34" spans="1:17" ht="15.75" customHeight="1" x14ac:dyDescent="0.15">
      <c r="A34" s="7" t="s">
        <v>36</v>
      </c>
      <c r="B34" s="11">
        <v>0.9</v>
      </c>
      <c r="I34" s="6"/>
      <c r="K34" s="7"/>
      <c r="L34" s="16" t="s">
        <v>37</v>
      </c>
      <c r="M34" s="17">
        <f>M33*24</f>
        <v>43.261802575107282</v>
      </c>
      <c r="N34" s="16" t="s">
        <v>23</v>
      </c>
      <c r="Q34" s="6"/>
    </row>
    <row r="35" spans="1:17" ht="15.75" customHeight="1" x14ac:dyDescent="0.15">
      <c r="A35" s="18"/>
      <c r="B35" s="19"/>
      <c r="C35" s="19"/>
      <c r="D35" s="19"/>
      <c r="E35" s="19"/>
      <c r="F35" s="19"/>
      <c r="G35" s="19"/>
      <c r="H35" s="19"/>
      <c r="I35" s="20"/>
      <c r="K35" s="18"/>
      <c r="L35" s="19"/>
      <c r="M35" s="19"/>
      <c r="N35" s="19"/>
      <c r="O35" s="19"/>
      <c r="P35" s="19"/>
      <c r="Q35" s="20"/>
    </row>
    <row r="38" spans="1:17" ht="15.75" customHeight="1" x14ac:dyDescent="0.15">
      <c r="A38" s="5" t="s">
        <v>38</v>
      </c>
    </row>
    <row r="40" spans="1:17" ht="15.75" customHeight="1" x14ac:dyDescent="0.15">
      <c r="A40" s="23" t="s">
        <v>54</v>
      </c>
    </row>
    <row r="41" spans="1:17" ht="15.75" customHeight="1" x14ac:dyDescent="0.15">
      <c r="A41" s="23" t="s">
        <v>55</v>
      </c>
    </row>
    <row r="42" spans="1:17" ht="15.75" customHeight="1" x14ac:dyDescent="0.15">
      <c r="A42" s="23" t="s">
        <v>56</v>
      </c>
    </row>
    <row r="43" spans="1:17" ht="15.75" customHeight="1" x14ac:dyDescent="0.15">
      <c r="A43" s="23" t="s">
        <v>57</v>
      </c>
    </row>
    <row r="44" spans="1:17" ht="15.75" customHeight="1" x14ac:dyDescent="0.15">
      <c r="A44" s="23" t="s">
        <v>58</v>
      </c>
    </row>
    <row r="45" spans="1:17" ht="15.75" customHeight="1" x14ac:dyDescent="0.15">
      <c r="A45" s="23" t="s">
        <v>59</v>
      </c>
    </row>
    <row r="46" spans="1:17" ht="15.75" customHeight="1" x14ac:dyDescent="0.15">
      <c r="A46" s="23" t="s">
        <v>60</v>
      </c>
    </row>
    <row r="47" spans="1:17" ht="15.75" customHeight="1" x14ac:dyDescent="0.15">
      <c r="A47" s="23" t="s">
        <v>61</v>
      </c>
    </row>
    <row r="48" spans="1:17" ht="15.75" customHeight="1" x14ac:dyDescent="0.15">
      <c r="A48" s="23" t="s">
        <v>62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39</v>
      </c>
    </row>
    <row r="52" spans="1:23" ht="15.75" customHeight="1"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5.75" customHeight="1"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5.75" customHeight="1"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65</v>
      </c>
      <c r="C56" s="9" t="str">
        <f>'System Parameters'!C7</f>
        <v>mW</v>
      </c>
      <c r="D56" s="9">
        <f>$B56*0.9</f>
        <v>58.5</v>
      </c>
      <c r="E56" s="9">
        <f t="shared" ref="E56:O56" si="0">$B56</f>
        <v>65</v>
      </c>
      <c r="F56" s="9">
        <f t="shared" si="0"/>
        <v>65</v>
      </c>
      <c r="G56" s="9">
        <f t="shared" si="0"/>
        <v>65</v>
      </c>
      <c r="H56" s="9">
        <f t="shared" si="0"/>
        <v>65</v>
      </c>
      <c r="I56" s="9">
        <f t="shared" si="0"/>
        <v>65</v>
      </c>
      <c r="J56" s="9">
        <f t="shared" si="0"/>
        <v>65</v>
      </c>
      <c r="K56" s="9">
        <f t="shared" si="0"/>
        <v>65</v>
      </c>
      <c r="L56" s="9">
        <f t="shared" si="0"/>
        <v>65</v>
      </c>
      <c r="M56" s="9">
        <f t="shared" si="0"/>
        <v>65</v>
      </c>
      <c r="N56" s="9">
        <f t="shared" si="0"/>
        <v>65</v>
      </c>
      <c r="O56" s="9">
        <f t="shared" si="0"/>
        <v>65</v>
      </c>
      <c r="T56" s="21">
        <f>'System Parameters'!E7</f>
        <v>0</v>
      </c>
      <c r="U56" s="21">
        <f>'System Parameters'!F7</f>
        <v>0.2</v>
      </c>
      <c r="V56" s="21">
        <f>'System Parameters'!G7</f>
        <v>0.25</v>
      </c>
      <c r="W56" s="9">
        <f>'System Parameters'!H7</f>
        <v>0</v>
      </c>
    </row>
    <row r="57" spans="1:23" ht="13" x14ac:dyDescent="0.15">
      <c r="A57" s="9" t="str">
        <f>'System Parameters'!A8</f>
        <v>Idle</v>
      </c>
      <c r="B57" s="9">
        <f>'System Parameters'!B8</f>
        <v>10</v>
      </c>
      <c r="C57" s="9" t="str">
        <f>'System Parameters'!C8</f>
        <v>mW</v>
      </c>
      <c r="D57" s="9">
        <f t="shared" ref="D57:D76" si="1">$B57</f>
        <v>10</v>
      </c>
      <c r="E57" s="9">
        <f>$B57*0.9</f>
        <v>9</v>
      </c>
      <c r="F57" s="9">
        <f t="shared" ref="F57:O57" si="2">$B57</f>
        <v>10</v>
      </c>
      <c r="G57" s="9">
        <f t="shared" si="2"/>
        <v>10</v>
      </c>
      <c r="H57" s="9">
        <f t="shared" si="2"/>
        <v>10</v>
      </c>
      <c r="I57" s="9">
        <f t="shared" si="2"/>
        <v>10</v>
      </c>
      <c r="J57" s="9">
        <f t="shared" si="2"/>
        <v>10</v>
      </c>
      <c r="K57" s="9">
        <f t="shared" si="2"/>
        <v>10</v>
      </c>
      <c r="L57" s="9">
        <f t="shared" si="2"/>
        <v>10</v>
      </c>
      <c r="M57" s="9">
        <f t="shared" si="2"/>
        <v>10</v>
      </c>
      <c r="N57" s="9">
        <f t="shared" si="2"/>
        <v>10</v>
      </c>
      <c r="O57" s="9">
        <f t="shared" si="2"/>
        <v>10</v>
      </c>
      <c r="T57" s="21">
        <f>'System Parameters'!E8</f>
        <v>0</v>
      </c>
      <c r="U57" s="21">
        <f>'System Parameters'!F8</f>
        <v>0.8</v>
      </c>
      <c r="V57" s="21">
        <f>'System Parameters'!G8</f>
        <v>0.75</v>
      </c>
      <c r="W57" s="9">
        <f>'System Parameters'!H8</f>
        <v>0</v>
      </c>
    </row>
    <row r="58" spans="1:23" ht="13" x14ac:dyDescent="0.15">
      <c r="A58" s="9" t="str">
        <f>'System Parameters'!A9</f>
        <v>Sleep</v>
      </c>
      <c r="B58" s="9">
        <f>'System Parameters'!B9</f>
        <v>1</v>
      </c>
      <c r="C58" s="9" t="str">
        <f>'System Parameters'!C9</f>
        <v>mW</v>
      </c>
      <c r="D58" s="9">
        <f t="shared" si="1"/>
        <v>1</v>
      </c>
      <c r="E58" s="9">
        <f t="shared" ref="E58:E76" si="3">$B58</f>
        <v>1</v>
      </c>
      <c r="F58" s="9">
        <f>$B58*0.9</f>
        <v>0.9</v>
      </c>
      <c r="G58" s="9">
        <f t="shared" ref="G58:O58" si="4">$B58</f>
        <v>1</v>
      </c>
      <c r="H58" s="9">
        <f t="shared" si="4"/>
        <v>1</v>
      </c>
      <c r="I58" s="9">
        <f t="shared" si="4"/>
        <v>1</v>
      </c>
      <c r="J58" s="9">
        <f t="shared" si="4"/>
        <v>1</v>
      </c>
      <c r="K58" s="9">
        <f t="shared" si="4"/>
        <v>1</v>
      </c>
      <c r="L58" s="9">
        <f t="shared" si="4"/>
        <v>1</v>
      </c>
      <c r="M58" s="9">
        <f t="shared" si="4"/>
        <v>1</v>
      </c>
      <c r="N58" s="9">
        <f t="shared" si="4"/>
        <v>1</v>
      </c>
      <c r="O58" s="9">
        <f t="shared" si="4"/>
        <v>1</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0.05</v>
      </c>
      <c r="V61" s="21">
        <f>'System Parameters'!G12</f>
        <v>0.05</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Sensor</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5</v>
      </c>
      <c r="C65" s="9" t="str">
        <f>'System Parameters'!C16</f>
        <v>mW</v>
      </c>
      <c r="D65" s="9">
        <f t="shared" si="1"/>
        <v>5</v>
      </c>
      <c r="E65" s="9">
        <f t="shared" si="3"/>
        <v>5</v>
      </c>
      <c r="F65" s="9">
        <f t="shared" si="7"/>
        <v>5</v>
      </c>
      <c r="G65" s="9">
        <f t="shared" ref="G65:G76" si="12">$B65</f>
        <v>5</v>
      </c>
      <c r="H65" s="9">
        <f>$B65*0.9</f>
        <v>4.5</v>
      </c>
      <c r="I65" s="9">
        <f t="shared" ref="I65:O65" si="13">$B65</f>
        <v>5</v>
      </c>
      <c r="J65" s="9">
        <f t="shared" si="13"/>
        <v>5</v>
      </c>
      <c r="K65" s="9">
        <f t="shared" si="13"/>
        <v>5</v>
      </c>
      <c r="L65" s="9">
        <f t="shared" si="13"/>
        <v>5</v>
      </c>
      <c r="M65" s="9">
        <f t="shared" si="13"/>
        <v>5</v>
      </c>
      <c r="N65" s="9">
        <f t="shared" si="13"/>
        <v>5</v>
      </c>
      <c r="O65" s="9">
        <f t="shared" si="13"/>
        <v>5</v>
      </c>
      <c r="T65" s="21">
        <f>'System Parameters'!E16</f>
        <v>0</v>
      </c>
      <c r="U65" s="21">
        <f>'System Parameters'!F16</f>
        <v>0.5</v>
      </c>
      <c r="V65" s="21">
        <f>'System Parameters'!G16</f>
        <v>0.5</v>
      </c>
      <c r="W65" s="9">
        <f>'System Parameters'!H16</f>
        <v>0</v>
      </c>
    </row>
    <row r="66" spans="1:23" ht="13" x14ac:dyDescent="0.15">
      <c r="A66" s="9" t="str">
        <f>'System Parameters'!A17</f>
        <v>Idle</v>
      </c>
      <c r="B66" s="9">
        <f>'System Parameters'!B17</f>
        <v>1</v>
      </c>
      <c r="C66" s="9" t="str">
        <f>'System Parameters'!C17</f>
        <v>mW</v>
      </c>
      <c r="D66" s="9">
        <f t="shared" si="1"/>
        <v>1</v>
      </c>
      <c r="E66" s="9">
        <f t="shared" si="3"/>
        <v>1</v>
      </c>
      <c r="F66" s="9">
        <f t="shared" si="7"/>
        <v>1</v>
      </c>
      <c r="G66" s="9">
        <f t="shared" si="12"/>
        <v>1</v>
      </c>
      <c r="H66" s="9">
        <f t="shared" ref="H66:H76" si="14">$B66</f>
        <v>1</v>
      </c>
      <c r="I66" s="9">
        <f>$B66*0.9</f>
        <v>0.9</v>
      </c>
      <c r="J66" s="9">
        <f t="shared" ref="J66:O66" si="15">$B66</f>
        <v>1</v>
      </c>
      <c r="K66" s="9">
        <f t="shared" si="15"/>
        <v>1</v>
      </c>
      <c r="L66" s="9">
        <f t="shared" si="15"/>
        <v>1</v>
      </c>
      <c r="M66" s="9">
        <f t="shared" si="15"/>
        <v>1</v>
      </c>
      <c r="N66" s="9">
        <f t="shared" si="15"/>
        <v>1</v>
      </c>
      <c r="O66" s="9">
        <f t="shared" si="15"/>
        <v>1</v>
      </c>
      <c r="T66" s="21">
        <f>'System Parameters'!E17</f>
        <v>0</v>
      </c>
      <c r="U66" s="21">
        <f>'System Parameters'!F17</f>
        <v>0.5</v>
      </c>
      <c r="V66" s="21">
        <f>'System Parameters'!G17</f>
        <v>0.5</v>
      </c>
      <c r="W66" s="9">
        <f>'System Parameters'!H17</f>
        <v>0</v>
      </c>
    </row>
    <row r="67" spans="1:23" ht="13"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'System Parameters'!E18</f>
        <v>1</v>
      </c>
      <c r="U67" s="21">
        <f>'System Parameters'!F18</f>
        <v>0</v>
      </c>
      <c r="V67" s="21">
        <f>'System Parameters'!G18</f>
        <v>0</v>
      </c>
      <c r="W67" s="9">
        <f>'System Parameters'!H18</f>
        <v>0</v>
      </c>
    </row>
    <row r="68" spans="1:23" ht="13" x14ac:dyDescent="0.15">
      <c r="A68" s="9">
        <f>'System Parameters'!A19</f>
        <v>0</v>
      </c>
      <c r="B68" s="9">
        <f>'System Parameters'!B19</f>
        <v>0</v>
      </c>
      <c r="C68" s="9">
        <f>'System Parameters'!C19</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Parameters'!E19</f>
        <v>0</v>
      </c>
      <c r="U68" s="9">
        <f>'System Parameters'!F19</f>
        <v>0</v>
      </c>
      <c r="V68" s="9">
        <f>'System Parameters'!G19</f>
        <v>0</v>
      </c>
      <c r="W68" s="9">
        <f>'System Parameters'!H19</f>
        <v>0</v>
      </c>
    </row>
    <row r="69" spans="1:23" ht="13" x14ac:dyDescent="0.15">
      <c r="A69" s="9" t="str">
        <f>'System Parameters'!A20</f>
        <v>Display</v>
      </c>
      <c r="B69" s="9">
        <f>'System Parameters'!B20</f>
        <v>0</v>
      </c>
      <c r="C69" s="9">
        <f>'System Parameters'!C20</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Parameters'!E20</f>
        <v>0</v>
      </c>
      <c r="U69" s="9">
        <f>'System Parameters'!F20</f>
        <v>0</v>
      </c>
      <c r="V69" s="9">
        <f>'System Parameters'!G20</f>
        <v>0</v>
      </c>
      <c r="W69" s="9">
        <f>'System Parameters'!H20</f>
        <v>0</v>
      </c>
    </row>
    <row r="70" spans="1:23" ht="13" x14ac:dyDescent="0.15">
      <c r="A70" s="9" t="str">
        <f>'System Parameters'!A21</f>
        <v>On</v>
      </c>
      <c r="B70" s="9">
        <f>'System Parameters'!B21</f>
        <v>20</v>
      </c>
      <c r="C70" s="9" t="str">
        <f>'System Parameters'!C21</f>
        <v>mW</v>
      </c>
      <c r="D70" s="9">
        <f t="shared" si="1"/>
        <v>20</v>
      </c>
      <c r="E70" s="9">
        <f t="shared" si="3"/>
        <v>20</v>
      </c>
      <c r="F70" s="9">
        <f t="shared" si="7"/>
        <v>20</v>
      </c>
      <c r="G70" s="9">
        <f t="shared" si="12"/>
        <v>20</v>
      </c>
      <c r="H70" s="9">
        <f t="shared" si="14"/>
        <v>20</v>
      </c>
      <c r="I70" s="9">
        <f t="shared" si="16"/>
        <v>20</v>
      </c>
      <c r="J70" s="9">
        <f t="shared" ref="J70:J76" si="20">$B70</f>
        <v>20</v>
      </c>
      <c r="K70" s="9">
        <f>$B70*0.9</f>
        <v>18</v>
      </c>
      <c r="L70" s="9">
        <f t="shared" ref="L70:O70" si="21">$B70</f>
        <v>20</v>
      </c>
      <c r="M70" s="9">
        <f t="shared" si="21"/>
        <v>20</v>
      </c>
      <c r="N70" s="9">
        <f t="shared" si="21"/>
        <v>20</v>
      </c>
      <c r="O70" s="9">
        <f t="shared" si="21"/>
        <v>20</v>
      </c>
      <c r="T70" s="21">
        <f>'System Parameters'!E21</f>
        <v>0</v>
      </c>
      <c r="U70" s="21">
        <f>'System Parameters'!F21</f>
        <v>0</v>
      </c>
      <c r="V70" s="21">
        <f>'System Parameters'!G21</f>
        <v>1</v>
      </c>
      <c r="W70" s="9">
        <f>'System Parameters'!H21</f>
        <v>0</v>
      </c>
    </row>
    <row r="71" spans="1:23" ht="13" x14ac:dyDescent="0.15">
      <c r="A71" s="9" t="str">
        <f>'System Parameters'!A22</f>
        <v>Off (leakage)</v>
      </c>
      <c r="B71" s="9">
        <f>'System Parameters'!B22</f>
        <v>1</v>
      </c>
      <c r="C71" s="9" t="str">
        <f>'System Parameters'!C22</f>
        <v>mW</v>
      </c>
      <c r="D71" s="9">
        <f t="shared" si="1"/>
        <v>1</v>
      </c>
      <c r="E71" s="9">
        <f t="shared" si="3"/>
        <v>1</v>
      </c>
      <c r="F71" s="9">
        <f t="shared" si="7"/>
        <v>1</v>
      </c>
      <c r="G71" s="9">
        <f t="shared" si="12"/>
        <v>1</v>
      </c>
      <c r="H71" s="9">
        <f t="shared" si="14"/>
        <v>1</v>
      </c>
      <c r="I71" s="9">
        <f t="shared" si="16"/>
        <v>1</v>
      </c>
      <c r="J71" s="9">
        <f t="shared" si="20"/>
        <v>1</v>
      </c>
      <c r="K71" s="9">
        <f t="shared" ref="K71:K76" si="22">$B71</f>
        <v>1</v>
      </c>
      <c r="L71" s="9">
        <f>$B71*0.9</f>
        <v>0.9</v>
      </c>
      <c r="M71" s="9">
        <f t="shared" ref="M71:O71" si="23">$B71</f>
        <v>1</v>
      </c>
      <c r="N71" s="9">
        <f t="shared" si="23"/>
        <v>1</v>
      </c>
      <c r="O71" s="9">
        <f t="shared" si="23"/>
        <v>1</v>
      </c>
      <c r="T71" s="21">
        <f>'System Parameters'!E22</f>
        <v>1</v>
      </c>
      <c r="U71" s="21">
        <f>'System Parameters'!F22</f>
        <v>1</v>
      </c>
      <c r="V71" s="21">
        <f>'System Parameters'!G22</f>
        <v>0</v>
      </c>
      <c r="W71" s="9">
        <f>'System Parameters'!H22</f>
        <v>0</v>
      </c>
    </row>
    <row r="72" spans="1:23" ht="13" x14ac:dyDescent="0.15">
      <c r="A72" s="9">
        <f>'System Parameters'!A23</f>
        <v>0</v>
      </c>
      <c r="B72" s="9">
        <f>'System Parameters'!B23</f>
        <v>0</v>
      </c>
      <c r="C72" s="9">
        <f>'System Parameters'!C23</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Parameters'!E23</f>
        <v>0</v>
      </c>
      <c r="U72" s="9">
        <f>'System Parameters'!F23</f>
        <v>0</v>
      </c>
      <c r="V72" s="9">
        <f>'System Parameters'!G23</f>
        <v>0</v>
      </c>
      <c r="W72" s="9">
        <f>'System Parameters'!H23</f>
        <v>0</v>
      </c>
    </row>
    <row r="73" spans="1:23" ht="13" x14ac:dyDescent="0.15">
      <c r="A73" s="9" t="str">
        <f>'System Parameters'!A24</f>
        <v>Radio</v>
      </c>
      <c r="B73" s="9">
        <f>'System Parameters'!B24</f>
        <v>0</v>
      </c>
      <c r="C73" s="9">
        <f>'System Parameters'!C24</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Parameters'!E24</f>
        <v>0</v>
      </c>
      <c r="U73" s="9">
        <f>'System Parameters'!F24</f>
        <v>0</v>
      </c>
      <c r="V73" s="9">
        <f>'System Parameters'!G24</f>
        <v>0</v>
      </c>
      <c r="W73" s="9">
        <f>'System Parameters'!H24</f>
        <v>0</v>
      </c>
    </row>
    <row r="74" spans="1:23" ht="13" x14ac:dyDescent="0.15">
      <c r="A74" s="9" t="str">
        <f>'System Parameters'!A26</f>
        <v>Standby Power</v>
      </c>
      <c r="B74" s="9">
        <f>'System Parameters'!B26</f>
        <v>5</v>
      </c>
      <c r="C74" s="9" t="str">
        <f>'System Parameters'!C26</f>
        <v>mW</v>
      </c>
      <c r="D74" s="9">
        <f t="shared" si="1"/>
        <v>5</v>
      </c>
      <c r="E74" s="9">
        <f t="shared" si="3"/>
        <v>5</v>
      </c>
      <c r="F74" s="9">
        <f t="shared" si="7"/>
        <v>5</v>
      </c>
      <c r="G74" s="9">
        <f t="shared" si="12"/>
        <v>5</v>
      </c>
      <c r="H74" s="9">
        <f t="shared" si="14"/>
        <v>5</v>
      </c>
      <c r="I74" s="9">
        <f t="shared" si="16"/>
        <v>5</v>
      </c>
      <c r="J74" s="9">
        <f t="shared" si="20"/>
        <v>5</v>
      </c>
      <c r="K74" s="9">
        <f t="shared" si="22"/>
        <v>5</v>
      </c>
      <c r="L74" s="9">
        <f t="shared" ref="L74:L76" si="26">$B74</f>
        <v>5</v>
      </c>
      <c r="M74" s="9">
        <f>$B74*0.9</f>
        <v>4.5</v>
      </c>
      <c r="N74" s="9">
        <f t="shared" ref="N74:O74" si="27">$B74</f>
        <v>5</v>
      </c>
      <c r="O74" s="9">
        <f t="shared" si="27"/>
        <v>5</v>
      </c>
      <c r="T74" s="21">
        <f>'System Parameters'!E26</f>
        <v>0</v>
      </c>
      <c r="U74" s="21">
        <f>'System Parameters'!F26</f>
        <v>0.97</v>
      </c>
      <c r="V74" s="21">
        <f>'System Parameters'!G26</f>
        <v>0.97</v>
      </c>
      <c r="W74" s="9">
        <f>'System Parameters'!H26</f>
        <v>0</v>
      </c>
    </row>
    <row r="75" spans="1:23" ht="13" x14ac:dyDescent="0.15">
      <c r="A75" s="9" t="str">
        <f>'System Parameters'!A27</f>
        <v>TX Power</v>
      </c>
      <c r="B75" s="9">
        <f>'System Parameters'!B27</f>
        <v>20</v>
      </c>
      <c r="C75" s="9" t="str">
        <f>'System Parameters'!C27</f>
        <v>mW</v>
      </c>
      <c r="D75" s="9">
        <f t="shared" si="1"/>
        <v>20</v>
      </c>
      <c r="E75" s="9">
        <f t="shared" si="3"/>
        <v>20</v>
      </c>
      <c r="F75" s="9">
        <f t="shared" si="7"/>
        <v>20</v>
      </c>
      <c r="G75" s="9">
        <f t="shared" si="12"/>
        <v>20</v>
      </c>
      <c r="H75" s="9">
        <f t="shared" si="14"/>
        <v>20</v>
      </c>
      <c r="I75" s="9">
        <f t="shared" si="16"/>
        <v>20</v>
      </c>
      <c r="J75" s="9">
        <f t="shared" si="20"/>
        <v>20</v>
      </c>
      <c r="K75" s="9">
        <f t="shared" si="22"/>
        <v>20</v>
      </c>
      <c r="L75" s="9">
        <f t="shared" si="26"/>
        <v>20</v>
      </c>
      <c r="M75" s="9">
        <f t="shared" ref="M75:M76" si="28">$B75</f>
        <v>20</v>
      </c>
      <c r="N75" s="9">
        <f>$B75*0.9</f>
        <v>18</v>
      </c>
      <c r="O75" s="9">
        <f>$B75</f>
        <v>20</v>
      </c>
      <c r="T75" s="21">
        <f>'System Parameters'!E27</f>
        <v>0</v>
      </c>
      <c r="U75" s="21">
        <f>'System Parameters'!F27</f>
        <v>0.02</v>
      </c>
      <c r="V75" s="21">
        <f>'System Parameters'!G27</f>
        <v>0.02</v>
      </c>
      <c r="W75" s="9">
        <f>'System Parameters'!H27</f>
        <v>0</v>
      </c>
    </row>
    <row r="76" spans="1:23" ht="13" x14ac:dyDescent="0.15">
      <c r="A76" s="9" t="str">
        <f>'System Parameters'!A28</f>
        <v>RX Power</v>
      </c>
      <c r="B76" s="9">
        <f>'System Parameters'!B28</f>
        <v>10</v>
      </c>
      <c r="C76" s="9" t="str">
        <f>'System Parameters'!C28</f>
        <v>mW</v>
      </c>
      <c r="D76" s="9">
        <f t="shared" si="1"/>
        <v>10</v>
      </c>
      <c r="E76" s="9">
        <f t="shared" si="3"/>
        <v>10</v>
      </c>
      <c r="F76" s="9">
        <f t="shared" si="7"/>
        <v>10</v>
      </c>
      <c r="G76" s="9">
        <f t="shared" si="12"/>
        <v>10</v>
      </c>
      <c r="H76" s="9">
        <f t="shared" si="14"/>
        <v>10</v>
      </c>
      <c r="I76" s="9">
        <f t="shared" si="16"/>
        <v>10</v>
      </c>
      <c r="J76" s="9">
        <f t="shared" si="20"/>
        <v>10</v>
      </c>
      <c r="K76" s="9">
        <f t="shared" si="22"/>
        <v>10</v>
      </c>
      <c r="L76" s="9">
        <f t="shared" si="26"/>
        <v>10</v>
      </c>
      <c r="M76" s="9">
        <f t="shared" si="28"/>
        <v>10</v>
      </c>
      <c r="N76" s="9">
        <f>$B76</f>
        <v>10</v>
      </c>
      <c r="O76" s="9">
        <f>$B76*0.9</f>
        <v>9</v>
      </c>
      <c r="T76" s="21">
        <f>'System Parameters'!E28</f>
        <v>0</v>
      </c>
      <c r="U76" s="21">
        <f>'System Parameters'!F28</f>
        <v>0.01</v>
      </c>
      <c r="V76" s="21">
        <f>'System Parameters'!G28</f>
        <v>0.01</v>
      </c>
      <c r="W76" s="9">
        <f>'System Parameters'!H28</f>
        <v>0</v>
      </c>
    </row>
    <row r="77" spans="1:23" ht="13" x14ac:dyDescent="0.15">
      <c r="A77" s="9">
        <f>'System Parameters'!A29</f>
        <v>0</v>
      </c>
      <c r="B77" s="9">
        <f>'System Parameters'!B29</f>
        <v>0</v>
      </c>
      <c r="C77" s="9">
        <f>'System Parameters'!C29</f>
        <v>0</v>
      </c>
      <c r="D77" s="9">
        <f>'System Parameters'!D29</f>
        <v>0</v>
      </c>
      <c r="T77" s="9">
        <f>'System Parameters'!E29</f>
        <v>0</v>
      </c>
      <c r="U77" s="9">
        <f>'System Parameters'!F29</f>
        <v>0</v>
      </c>
      <c r="V77" s="9">
        <f>'System Parameters'!G29</f>
        <v>0</v>
      </c>
      <c r="W77" s="9">
        <f>'System Parameters'!H29</f>
        <v>0</v>
      </c>
    </row>
    <row r="78" spans="1:23" ht="13" x14ac:dyDescent="0.15">
      <c r="A78" s="9">
        <f>'System Parameters'!A30</f>
        <v>0</v>
      </c>
      <c r="B78" s="9">
        <f>'System Parameters'!B30</f>
        <v>0</v>
      </c>
      <c r="C78" s="9">
        <f>'System Parameters'!C30</f>
        <v>0</v>
      </c>
      <c r="D78" s="9">
        <f>'System Parameters'!D30</f>
        <v>0</v>
      </c>
      <c r="T78" s="9">
        <f>'System Parameters'!E30</f>
        <v>16</v>
      </c>
      <c r="U78" s="9">
        <f>'System Parameters'!F30</f>
        <v>7</v>
      </c>
      <c r="V78" s="9">
        <f>'System Parameters'!G30</f>
        <v>1</v>
      </c>
      <c r="W78" s="9" t="str">
        <f>'System Parameters'!H30</f>
        <v>hours/day typical usage</v>
      </c>
    </row>
    <row r="79" spans="1:23" ht="13" x14ac:dyDescent="0.15">
      <c r="A79" s="9" t="str">
        <f>'System Parameters'!A31</f>
        <v>Battery</v>
      </c>
      <c r="B79" s="9">
        <f>'System Parameters'!B31</f>
        <v>0</v>
      </c>
      <c r="C79" s="9">
        <f>'System Parameters'!C31</f>
        <v>0</v>
      </c>
      <c r="D79" s="9">
        <f>'System Parameters'!D31</f>
        <v>0</v>
      </c>
      <c r="T79" s="9">
        <f>'System Parameters'!E31</f>
        <v>0</v>
      </c>
      <c r="U79" s="9">
        <f>'System Parameters'!F31</f>
        <v>0</v>
      </c>
      <c r="V79" s="9">
        <f>'System Parameters'!G31</f>
        <v>0</v>
      </c>
      <c r="W79" s="9">
        <f>'System Parameters'!H31</f>
        <v>0</v>
      </c>
    </row>
    <row r="80" spans="1:23" ht="13" x14ac:dyDescent="0.15">
      <c r="A80" s="9" t="str">
        <f>'System Parameters'!A32</f>
        <v>Capacity</v>
      </c>
      <c r="B80" s="9">
        <f>'System Parameters'!B32</f>
        <v>210</v>
      </c>
      <c r="C80" s="9" t="str">
        <f>'System Parameters'!C32</f>
        <v>mAh</v>
      </c>
      <c r="D80" s="9">
        <f>'System Parameters'!D32</f>
        <v>0</v>
      </c>
      <c r="T80" s="9">
        <f>'System Parameters'!E32</f>
        <v>0</v>
      </c>
      <c r="U80" s="9">
        <f>'System Parameters'!F32</f>
        <v>0</v>
      </c>
      <c r="V80" s="9">
        <f>'System Parameters'!G32</f>
        <v>0</v>
      </c>
      <c r="W80" s="9">
        <f>'System Parameters'!H32</f>
        <v>0</v>
      </c>
    </row>
    <row r="81" spans="1:23" ht="13" x14ac:dyDescent="0.15">
      <c r="A81" s="9" t="str">
        <f>'System Parameters'!A33</f>
        <v>Nominal Voltage</v>
      </c>
      <c r="B81" s="9">
        <f>'System Parameters'!B33</f>
        <v>3</v>
      </c>
      <c r="C81" s="9" t="str">
        <f>'System Parameters'!C33</f>
        <v>V</v>
      </c>
      <c r="D81" s="9">
        <f>'System Parameters'!D33</f>
        <v>0</v>
      </c>
      <c r="T81" s="9">
        <f>'System Parameters'!E33</f>
        <v>0</v>
      </c>
      <c r="U81" s="9">
        <f>'System Parameters'!F33</f>
        <v>0</v>
      </c>
      <c r="V81" s="9">
        <f>'System Parameters'!G33</f>
        <v>0</v>
      </c>
      <c r="W81" s="9">
        <f>'System Parameters'!H33</f>
        <v>0</v>
      </c>
    </row>
    <row r="82" spans="1:23" ht="13" x14ac:dyDescent="0.15">
      <c r="A82" s="9" t="str">
        <f>'System Parameters'!A34</f>
        <v>Regulator Efficiency</v>
      </c>
      <c r="B82" s="21">
        <f>'System Parameters'!B34</f>
        <v>0.9</v>
      </c>
      <c r="C82" s="9">
        <f>'System Parameters'!C34</f>
        <v>0</v>
      </c>
      <c r="D82" s="9">
        <f>'System Parameters'!D34</f>
        <v>0</v>
      </c>
      <c r="T82" s="9">
        <f>'System Parameters'!E34</f>
        <v>0</v>
      </c>
      <c r="U82" s="9">
        <f>'System Parameters'!F34</f>
        <v>0</v>
      </c>
      <c r="V82" s="9">
        <f>'System Parameters'!G34</f>
        <v>0</v>
      </c>
      <c r="W82" s="9">
        <f>'System Parameters'!H34</f>
        <v>0</v>
      </c>
    </row>
    <row r="83" spans="1:23" ht="13" x14ac:dyDescent="0.15">
      <c r="A83" s="9">
        <f>'System Parameters'!A35</f>
        <v>0</v>
      </c>
      <c r="B83" s="9">
        <f>'System Parameters'!B35</f>
        <v>0</v>
      </c>
      <c r="C83" s="9">
        <f>'System Parameters'!C35</f>
        <v>0</v>
      </c>
      <c r="D83" s="9">
        <f>'System Parameters'!D35</f>
        <v>0</v>
      </c>
      <c r="O83" s="9">
        <f>'System Parameters'!E35</f>
        <v>0</v>
      </c>
      <c r="P83" s="9">
        <f>'System Parameters'!F35</f>
        <v>0</v>
      </c>
      <c r="Q83" s="9">
        <f>'System Parameters'!G35</f>
        <v>0</v>
      </c>
      <c r="R83" s="9">
        <f>'System Parameters'!H35</f>
        <v>0</v>
      </c>
      <c r="S83" s="9">
        <f>'System Parameters'!I35</f>
        <v>0</v>
      </c>
      <c r="T83" s="9">
        <f>'System Parameters'!J35</f>
        <v>0</v>
      </c>
      <c r="U83" s="9" t="e">
        <f t="shared" ref="U83:V83" si="29">#REF!</f>
        <v>#REF!</v>
      </c>
      <c r="V83" s="9" t="e">
        <f t="shared" si="29"/>
        <v>#REF!</v>
      </c>
    </row>
    <row r="84" spans="1:23" ht="13" x14ac:dyDescent="0.15">
      <c r="A84" s="9">
        <f>'System Parameters'!A36</f>
        <v>0</v>
      </c>
      <c r="B84" s="9">
        <f>'System Parameters'!B36</f>
        <v>0</v>
      </c>
      <c r="C84" s="9">
        <f>'System Parameters'!C36</f>
        <v>0</v>
      </c>
      <c r="D84" s="9">
        <f>'System Parameters'!D36</f>
        <v>0</v>
      </c>
      <c r="O84" s="9">
        <f>'System Parameters'!E36</f>
        <v>0</v>
      </c>
      <c r="P84" s="9">
        <f>'System Parameters'!F36</f>
        <v>0</v>
      </c>
      <c r="Q84" s="9">
        <f>'System Parameters'!G36</f>
        <v>0</v>
      </c>
      <c r="R84" s="9">
        <f>'System Parameters'!H36</f>
        <v>0</v>
      </c>
      <c r="S84" s="9">
        <f>'System Parameters'!I36</f>
        <v>0</v>
      </c>
      <c r="T84" s="9">
        <f>'System Parameters'!J36</f>
        <v>0</v>
      </c>
      <c r="U84" s="9" t="e">
        <f t="shared" ref="U84:V84" si="30">#REF!</f>
        <v>#REF!</v>
      </c>
      <c r="V84" s="9" t="e">
        <f t="shared" si="30"/>
        <v>#REF!</v>
      </c>
    </row>
    <row r="85" spans="1:23" ht="13" x14ac:dyDescent="0.15">
      <c r="A85" s="9">
        <f>'System Parameters'!A37</f>
        <v>0</v>
      </c>
      <c r="B85" s="9">
        <f>'System Parameters'!K24</f>
        <v>0</v>
      </c>
      <c r="C85" s="9">
        <f>'System Parameters'!L24</f>
        <v>0</v>
      </c>
      <c r="D85" s="9">
        <f>'System Parameters'!M24</f>
        <v>0</v>
      </c>
      <c r="O85" s="9">
        <f>'System Parameters'!N24</f>
        <v>0</v>
      </c>
      <c r="P85" s="9">
        <f>'System Parameters'!O24</f>
        <v>0</v>
      </c>
      <c r="Q85" s="9">
        <f>'System Parameters'!P24</f>
        <v>0</v>
      </c>
      <c r="R85" s="9">
        <f>'System Parameters'!Q24</f>
        <v>0</v>
      </c>
      <c r="S85" s="9">
        <f>'System Parameters'!I37</f>
        <v>0</v>
      </c>
      <c r="T85" s="9">
        <f>'System Parameters'!J37</f>
        <v>0</v>
      </c>
      <c r="U85" s="9" t="e">
        <f t="shared" ref="U85:V85" si="31">#REF!</f>
        <v>#REF!</v>
      </c>
      <c r="V85" s="9" t="e">
        <f t="shared" si="31"/>
        <v>#REF!</v>
      </c>
    </row>
    <row r="86" spans="1:23" ht="13" x14ac:dyDescent="0.15">
      <c r="A86" s="9" t="str">
        <f>'System Parameters'!A38</f>
        <v xml:space="preserve">REFLECTIONS : WHAT DID YOU LEARN FROM ANALYZING YOUR POWER.  TALK ABOUT SOME POTENTIAL TRADEOFFS. </v>
      </c>
      <c r="B86" s="9">
        <f>'System Parameters'!K25</f>
        <v>0</v>
      </c>
      <c r="C86" s="9" t="e">
        <f t="shared" ref="C86:D86" si="32">#REF!</f>
        <v>#REF!</v>
      </c>
      <c r="D86" s="9" t="e">
        <f t="shared" si="32"/>
        <v>#REF!</v>
      </c>
      <c r="O86" s="9" t="e">
        <f t="shared" ref="O86:Q86" si="33">#REF!</f>
        <v>#REF!</v>
      </c>
      <c r="P86" s="9" t="e">
        <f t="shared" si="33"/>
        <v>#REF!</v>
      </c>
      <c r="Q86" s="9" t="e">
        <f t="shared" si="33"/>
        <v>#REF!</v>
      </c>
      <c r="R86" s="9">
        <f>'System Parameters'!Q25</f>
        <v>0</v>
      </c>
      <c r="S86" s="9">
        <f>'System Parameters'!I38</f>
        <v>0</v>
      </c>
      <c r="T86" s="9">
        <f>'System Parameters'!J38</f>
        <v>0</v>
      </c>
      <c r="U86" s="9" t="e">
        <f t="shared" ref="U86:V86" si="34">#REF!</f>
        <v>#REF!</v>
      </c>
      <c r="V86" s="9" t="e">
        <f t="shared" si="34"/>
        <v>#REF!</v>
      </c>
    </row>
    <row r="87" spans="1:23" ht="13" x14ac:dyDescent="0.15">
      <c r="A87" s="9" t="str">
        <f>'System Parameters'!L25</f>
        <v>Total power in profile (mw)</v>
      </c>
      <c r="B87" s="9">
        <f>'System Parameters'!M25</f>
        <v>0</v>
      </c>
      <c r="C87" s="9">
        <f>'System Parameters'!N25</f>
        <v>0</v>
      </c>
      <c r="R87" s="9">
        <f>'System Parameters'!Q26</f>
        <v>0</v>
      </c>
      <c r="S87" s="9">
        <f>'System Parameters'!I39</f>
        <v>0</v>
      </c>
      <c r="T87" s="9">
        <f>'System Parameters'!J39</f>
        <v>0</v>
      </c>
      <c r="U87" s="9">
        <f>'System Parameters'!K39</f>
        <v>0</v>
      </c>
      <c r="V87" s="9">
        <f>'System Parameters'!L39</f>
        <v>0</v>
      </c>
    </row>
    <row r="88" spans="1:23" ht="13" x14ac:dyDescent="0.15">
      <c r="A88" s="9" t="str">
        <f>'System Parameters'!L26</f>
        <v>"off"</v>
      </c>
      <c r="B88" s="9">
        <f>SUMPRODUCT(B56:B76, $T56:$T76)</f>
        <v>3</v>
      </c>
      <c r="C88" s="9" t="str">
        <f>'System Parameters'!N26</f>
        <v>mW</v>
      </c>
      <c r="D88" s="9">
        <f t="shared" ref="D88:O88" si="35">SUMPRODUCT(D56:D76, $T56:$T76)</f>
        <v>3</v>
      </c>
      <c r="E88" s="9">
        <f t="shared" si="35"/>
        <v>3</v>
      </c>
      <c r="F88" s="9">
        <f t="shared" si="35"/>
        <v>2.9</v>
      </c>
      <c r="G88" s="9">
        <f t="shared" si="35"/>
        <v>3</v>
      </c>
      <c r="H88" s="9">
        <f t="shared" si="35"/>
        <v>3</v>
      </c>
      <c r="I88" s="9">
        <f t="shared" si="35"/>
        <v>3</v>
      </c>
      <c r="J88" s="9">
        <f t="shared" si="35"/>
        <v>2.9</v>
      </c>
      <c r="K88" s="9">
        <f t="shared" si="35"/>
        <v>3</v>
      </c>
      <c r="L88" s="9">
        <f t="shared" si="35"/>
        <v>2.9</v>
      </c>
      <c r="M88" s="9">
        <f t="shared" si="35"/>
        <v>3</v>
      </c>
      <c r="N88" s="9">
        <f t="shared" si="35"/>
        <v>3</v>
      </c>
      <c r="O88" s="9">
        <f t="shared" si="35"/>
        <v>3</v>
      </c>
      <c r="R88" s="9">
        <f>'System Parameters'!Q27</f>
        <v>0</v>
      </c>
      <c r="S88" s="9">
        <f>'System Parameters'!I40</f>
        <v>0</v>
      </c>
      <c r="T88" s="9">
        <f>'System Parameters'!J40</f>
        <v>0</v>
      </c>
      <c r="U88" s="9">
        <f>'System Parameters'!K40</f>
        <v>0</v>
      </c>
      <c r="V88" s="9">
        <f>'System Parameters'!L40</f>
        <v>0</v>
      </c>
    </row>
    <row r="89" spans="1:23" ht="13" x14ac:dyDescent="0.15">
      <c r="A89" s="9" t="str">
        <f>'System Parameters'!L27</f>
        <v>"sensing"</v>
      </c>
      <c r="B89" s="9">
        <f>SUMPRODUCT(B56:B76,$U56:$U76)</f>
        <v>30.6</v>
      </c>
      <c r="C89" s="9" t="str">
        <f>'System Parameters'!N27</f>
        <v>mW</v>
      </c>
      <c r="D89" s="9">
        <f t="shared" ref="D89:O89" si="36">SUMPRODUCT(D56:D76,$U56:$U76)</f>
        <v>29.300000000000004</v>
      </c>
      <c r="E89" s="9">
        <f t="shared" si="36"/>
        <v>29.799999999999997</v>
      </c>
      <c r="F89" s="9">
        <f t="shared" si="36"/>
        <v>30.6</v>
      </c>
      <c r="G89" s="9">
        <f t="shared" si="36"/>
        <v>30.575000000000003</v>
      </c>
      <c r="H89" s="9">
        <f t="shared" si="36"/>
        <v>30.35</v>
      </c>
      <c r="I89" s="9">
        <f t="shared" si="36"/>
        <v>30.549999999999997</v>
      </c>
      <c r="J89" s="9">
        <f t="shared" si="36"/>
        <v>30.6</v>
      </c>
      <c r="K89" s="9">
        <f t="shared" si="36"/>
        <v>30.6</v>
      </c>
      <c r="L89" s="9">
        <f t="shared" si="36"/>
        <v>30.5</v>
      </c>
      <c r="M89" s="9">
        <f t="shared" si="36"/>
        <v>30.115000000000002</v>
      </c>
      <c r="N89" s="9">
        <f t="shared" si="36"/>
        <v>30.560000000000002</v>
      </c>
      <c r="O89" s="9">
        <f t="shared" si="36"/>
        <v>30.59</v>
      </c>
      <c r="R89" s="9">
        <f>'System Parameters'!Q28</f>
        <v>0</v>
      </c>
      <c r="S89" s="9">
        <f>'System Parameters'!I41</f>
        <v>0</v>
      </c>
      <c r="T89" s="9">
        <f>'System Parameters'!J41</f>
        <v>0</v>
      </c>
      <c r="U89" s="9">
        <f>'System Parameters'!K41</f>
        <v>0</v>
      </c>
      <c r="V89" s="9">
        <f>'System Parameters'!L41</f>
        <v>0</v>
      </c>
    </row>
    <row r="90" spans="1:23" ht="13" x14ac:dyDescent="0.15">
      <c r="A90" s="9" t="str">
        <f>'System Parameters'!L28</f>
        <v>"interactive"</v>
      </c>
      <c r="B90" s="9">
        <f>SUMPRODUCT(B56:B76, $V56:$V76)</f>
        <v>52.35</v>
      </c>
      <c r="C90" s="9" t="str">
        <f>'System Parameters'!N28</f>
        <v>mW</v>
      </c>
      <c r="D90" s="9">
        <f t="shared" ref="D90:O90" si="37">SUMPRODUCT(D56:D76, $V56:$V76)</f>
        <v>50.725000000000001</v>
      </c>
      <c r="E90" s="9">
        <f t="shared" si="37"/>
        <v>51.6</v>
      </c>
      <c r="F90" s="9">
        <f t="shared" si="37"/>
        <v>52.35</v>
      </c>
      <c r="G90" s="9">
        <f t="shared" si="37"/>
        <v>52.325000000000003</v>
      </c>
      <c r="H90" s="9">
        <f t="shared" si="37"/>
        <v>52.1</v>
      </c>
      <c r="I90" s="9">
        <f t="shared" si="37"/>
        <v>52.300000000000004</v>
      </c>
      <c r="J90" s="9">
        <f t="shared" si="37"/>
        <v>52.35</v>
      </c>
      <c r="K90" s="9">
        <f t="shared" si="37"/>
        <v>50.35</v>
      </c>
      <c r="L90" s="9">
        <f t="shared" si="37"/>
        <v>52.35</v>
      </c>
      <c r="M90" s="9">
        <f t="shared" si="37"/>
        <v>51.865000000000002</v>
      </c>
      <c r="N90" s="9">
        <f t="shared" si="37"/>
        <v>52.31</v>
      </c>
      <c r="O90" s="9">
        <f t="shared" si="37"/>
        <v>52.34</v>
      </c>
      <c r="R90" s="9">
        <f>'System Parameters'!Q29</f>
        <v>0</v>
      </c>
      <c r="S90" s="9">
        <f>'System Parameters'!I42</f>
        <v>0</v>
      </c>
      <c r="T90" s="9">
        <f>'System Parameters'!J42</f>
        <v>0</v>
      </c>
      <c r="U90" s="9">
        <f>'System Parameters'!K42</f>
        <v>0</v>
      </c>
      <c r="V90" s="9">
        <f>'System Parameters'!L42</f>
        <v>0</v>
      </c>
    </row>
    <row r="91" spans="1:23" ht="13" x14ac:dyDescent="0.15">
      <c r="A91" s="9">
        <f>'System Parameters'!L29</f>
        <v>0</v>
      </c>
      <c r="B91" s="9">
        <f>'System Parameters'!M29</f>
        <v>0</v>
      </c>
      <c r="C91" s="9">
        <f>'System Parameters'!N29</f>
        <v>0</v>
      </c>
      <c r="D91" s="9">
        <f>'System Parameters'!O29</f>
        <v>0</v>
      </c>
      <c r="E91" s="9">
        <f>'System Parameters'!P29</f>
        <v>0</v>
      </c>
      <c r="F91" s="9">
        <f>'System Parameters'!Q30</f>
        <v>0</v>
      </c>
      <c r="G91" s="9" t="e">
        <f>'System Parameters'!#REF!</f>
        <v>#REF!</v>
      </c>
      <c r="H91" s="9" t="e">
        <f>'System Parameters'!#REF!</f>
        <v>#REF!</v>
      </c>
      <c r="I91" s="9" t="e">
        <f>'System Parameters'!#REF!</f>
        <v>#REF!</v>
      </c>
      <c r="J91" s="9" t="e">
        <f>'System Parameters'!#REF!</f>
        <v>#REF!</v>
      </c>
      <c r="K91" s="9" t="e">
        <f>'System Parameters'!#REF!</f>
        <v>#REF!</v>
      </c>
      <c r="L91" s="9" t="e">
        <f>'System Parameters'!#REF!</f>
        <v>#REF!</v>
      </c>
      <c r="M91" s="9" t="e">
        <f>'System Parameters'!#REF!</f>
        <v>#REF!</v>
      </c>
      <c r="N91" s="9" t="e">
        <f>'System Parameters'!#REF!</f>
        <v>#REF!</v>
      </c>
      <c r="O91" s="9" t="e">
        <f>'System Parameters'!#REF!</f>
        <v>#REF!</v>
      </c>
      <c r="R91" s="9">
        <f>'System Parameters'!Q30</f>
        <v>0</v>
      </c>
      <c r="S91" s="9" t="e">
        <f>'System Parameters'!#REF!</f>
        <v>#REF!</v>
      </c>
      <c r="T91" s="9" t="e">
        <f>'System Parameters'!#REF!</f>
        <v>#REF!</v>
      </c>
      <c r="U91" s="9" t="e">
        <f>'System Parameters'!#REF!</f>
        <v>#REF!</v>
      </c>
      <c r="V91" s="9" t="e">
        <f>'System Parameters'!#REF!</f>
        <v>#REF!</v>
      </c>
    </row>
    <row r="92" spans="1:23" ht="13" x14ac:dyDescent="0.15">
      <c r="A92" s="9" t="str">
        <f>'System Parameters'!L30</f>
        <v>Effective Battery Capacity</v>
      </c>
      <c r="B92" s="9">
        <f>'System Parameters'!M30</f>
        <v>0</v>
      </c>
      <c r="C92" s="9">
        <f>'System Parameters'!N30</f>
        <v>0</v>
      </c>
      <c r="D92" s="9">
        <f>'System Parameters'!O30</f>
        <v>0</v>
      </c>
      <c r="E92" s="9">
        <f>'System Parameters'!P30</f>
        <v>0</v>
      </c>
      <c r="F92" s="9">
        <f>'System Parameters'!Q31</f>
        <v>0</v>
      </c>
      <c r="G92" s="9">
        <f>'System Parameters'!I43</f>
        <v>0</v>
      </c>
      <c r="H92" s="9">
        <f>'System Parameters'!J43</f>
        <v>0</v>
      </c>
      <c r="I92" s="9">
        <f>'System Parameters'!K43</f>
        <v>0</v>
      </c>
      <c r="J92" s="9">
        <f>'System Parameters'!L43</f>
        <v>0</v>
      </c>
      <c r="K92" s="9">
        <f>'System Parameters'!M43</f>
        <v>0</v>
      </c>
      <c r="L92" s="9">
        <f>'System Parameters'!N43</f>
        <v>0</v>
      </c>
      <c r="M92" s="9">
        <f>'System Parameters'!O43</f>
        <v>0</v>
      </c>
      <c r="N92" s="9">
        <f>'System Parameters'!P43</f>
        <v>0</v>
      </c>
      <c r="O92" s="9">
        <f>'System Parameters'!Q43</f>
        <v>0</v>
      </c>
      <c r="P92" s="9">
        <f>'System Parameters'!O30</f>
        <v>0</v>
      </c>
      <c r="Q92" s="9">
        <f>'System Parameters'!P30</f>
        <v>0</v>
      </c>
      <c r="R92" s="9">
        <f>'System Parameters'!Q31</f>
        <v>0</v>
      </c>
      <c r="S92" s="9">
        <f>'System Parameters'!I43</f>
        <v>0</v>
      </c>
      <c r="T92" s="9">
        <f>'System Parameters'!J43</f>
        <v>0</v>
      </c>
      <c r="U92" s="9">
        <f>'System Parameters'!K43</f>
        <v>0</v>
      </c>
      <c r="V92" s="9">
        <f>'System Parameters'!L43</f>
        <v>0</v>
      </c>
    </row>
    <row r="93" spans="1:23" ht="13" x14ac:dyDescent="0.15">
      <c r="A93" s="9">
        <f>'System Parameters'!L31</f>
        <v>0</v>
      </c>
      <c r="B93" s="9">
        <f>B80*B81*B82</f>
        <v>567</v>
      </c>
      <c r="C93" s="9" t="str">
        <f>'System Parameters'!N31</f>
        <v>mW*h</v>
      </c>
      <c r="D93" s="9">
        <f t="shared" ref="D93:O93" si="38">$B93</f>
        <v>567</v>
      </c>
      <c r="E93" s="9">
        <f t="shared" si="38"/>
        <v>567</v>
      </c>
      <c r="F93" s="9">
        <f t="shared" si="38"/>
        <v>567</v>
      </c>
      <c r="G93" s="9">
        <f t="shared" si="38"/>
        <v>567</v>
      </c>
      <c r="H93" s="9">
        <f t="shared" si="38"/>
        <v>567</v>
      </c>
      <c r="I93" s="9">
        <f t="shared" si="38"/>
        <v>567</v>
      </c>
      <c r="J93" s="9">
        <f t="shared" si="38"/>
        <v>567</v>
      </c>
      <c r="K93" s="9">
        <f t="shared" si="38"/>
        <v>567</v>
      </c>
      <c r="L93" s="9">
        <f t="shared" si="38"/>
        <v>567</v>
      </c>
      <c r="M93" s="9">
        <f t="shared" si="38"/>
        <v>567</v>
      </c>
      <c r="N93" s="9">
        <f t="shared" si="38"/>
        <v>567</v>
      </c>
      <c r="O93" s="9">
        <f t="shared" si="38"/>
        <v>567</v>
      </c>
      <c r="P93" s="9">
        <f>'System Parameters'!O31</f>
        <v>0</v>
      </c>
      <c r="Q93" s="9">
        <f>'System Parameters'!P31</f>
        <v>0</v>
      </c>
      <c r="R93" s="9">
        <f>'System Parameters'!Q32</f>
        <v>0</v>
      </c>
      <c r="S93" s="9">
        <f>'System Parameters'!I44</f>
        <v>0</v>
      </c>
      <c r="T93" s="9">
        <f>'System Parameters'!J44</f>
        <v>0</v>
      </c>
      <c r="U93" s="9">
        <f>'System Parameters'!K44</f>
        <v>0</v>
      </c>
      <c r="V93" s="9">
        <f>'System Parameters'!L44</f>
        <v>0</v>
      </c>
    </row>
    <row r="94" spans="1:23" ht="13" x14ac:dyDescent="0.15">
      <c r="A94" s="9">
        <f>'System Parameters'!L32</f>
        <v>0</v>
      </c>
      <c r="B94" s="9">
        <f>'System Parameters'!M32</f>
        <v>0</v>
      </c>
      <c r="C94" s="9">
        <f>'System Parameters'!N32</f>
        <v>0</v>
      </c>
      <c r="D94" s="9">
        <f>'System Parameters'!O32</f>
        <v>0</v>
      </c>
      <c r="E94" s="9">
        <f>'System Parameters'!P32</f>
        <v>0</v>
      </c>
      <c r="F94" s="9">
        <f>'System Parameters'!Q33</f>
        <v>0</v>
      </c>
      <c r="G94" s="9">
        <f>'System Parameters'!I45</f>
        <v>0</v>
      </c>
      <c r="H94" s="9">
        <f>'System Parameters'!J45</f>
        <v>0</v>
      </c>
      <c r="I94" s="9">
        <f>'System Parameters'!K45</f>
        <v>0</v>
      </c>
      <c r="J94" s="9">
        <f>'System Parameters'!L45</f>
        <v>0</v>
      </c>
      <c r="K94" s="9">
        <f>'System Parameters'!M45</f>
        <v>0</v>
      </c>
      <c r="L94" s="9">
        <f>'System Parameters'!N45</f>
        <v>0</v>
      </c>
      <c r="M94" s="9">
        <f>'System Parameters'!O45</f>
        <v>0</v>
      </c>
      <c r="N94" s="9">
        <f>'System Parameters'!P45</f>
        <v>0</v>
      </c>
      <c r="O94" s="9">
        <f>'System Parameters'!Q45</f>
        <v>0</v>
      </c>
      <c r="P94" s="9">
        <f>'System Parameters'!O32</f>
        <v>0</v>
      </c>
      <c r="Q94" s="9">
        <f>'System Parameters'!P32</f>
        <v>0</v>
      </c>
      <c r="R94" s="9">
        <f>'System Parameters'!Q33</f>
        <v>0</v>
      </c>
      <c r="S94" s="9">
        <f>'System Parameters'!I45</f>
        <v>0</v>
      </c>
      <c r="T94" s="9">
        <f>'System Parameters'!J45</f>
        <v>0</v>
      </c>
      <c r="U94" s="9">
        <f>'System Parameters'!K45</f>
        <v>0</v>
      </c>
      <c r="V94" s="9">
        <f>'System Parameters'!L45</f>
        <v>0</v>
      </c>
    </row>
    <row r="95" spans="1:23" ht="13" x14ac:dyDescent="0.15">
      <c r="A95" s="9" t="str">
        <f>'System Parameters'!L33</f>
        <v>Days of Use</v>
      </c>
      <c r="B95" s="9">
        <f>B93/($T78*B88+$U78*B89+$V78*B90)</f>
        <v>1.8025751072961369</v>
      </c>
      <c r="C95" s="9" t="str">
        <f>'System Parameters'!N33</f>
        <v>days</v>
      </c>
      <c r="D95" s="9">
        <f t="shared" ref="D95:O95" si="39">D93/($T78*D88+$U78*D89+$V78*D90)</f>
        <v>1.8662058750925694</v>
      </c>
      <c r="E95" s="9">
        <f t="shared" si="39"/>
        <v>1.8397144711226476</v>
      </c>
      <c r="F95" s="9">
        <f t="shared" si="39"/>
        <v>1.8117910209298607</v>
      </c>
      <c r="G95" s="9">
        <f t="shared" si="39"/>
        <v>1.8037219659615078</v>
      </c>
      <c r="H95" s="9">
        <f t="shared" si="39"/>
        <v>1.8141097424412089</v>
      </c>
      <c r="I95" s="9">
        <f t="shared" si="39"/>
        <v>1.8048702848957505</v>
      </c>
      <c r="J95" s="9">
        <f t="shared" si="39"/>
        <v>1.8117910209298607</v>
      </c>
      <c r="K95" s="9">
        <f t="shared" si="39"/>
        <v>1.8141097424412089</v>
      </c>
      <c r="L95" s="9">
        <f t="shared" si="39"/>
        <v>1.8158526821457166</v>
      </c>
      <c r="M95" s="9">
        <f t="shared" si="39"/>
        <v>1.825087713651141</v>
      </c>
      <c r="N95" s="9">
        <f t="shared" si="39"/>
        <v>1.8044107819113386</v>
      </c>
      <c r="O95" s="9">
        <f t="shared" si="39"/>
        <v>1.8030336757083345</v>
      </c>
      <c r="P95" s="9">
        <f>'System Parameters'!O33</f>
        <v>0</v>
      </c>
      <c r="Q95" s="9">
        <f>'System Parameters'!P33</f>
        <v>0</v>
      </c>
      <c r="R95" s="9">
        <f>'System Parameters'!Q34</f>
        <v>0</v>
      </c>
      <c r="S95" s="9" t="e">
        <f>'System Parameters'!#REF!</f>
        <v>#REF!</v>
      </c>
      <c r="T95" s="9" t="e">
        <f>'System Parameters'!#REF!</f>
        <v>#REF!</v>
      </c>
      <c r="U95" s="9" t="e">
        <f>'System Parameters'!#REF!</f>
        <v>#REF!</v>
      </c>
      <c r="V95" s="9" t="e">
        <f>'System Parameters'!#REF!</f>
        <v>#REF!</v>
      </c>
    </row>
    <row r="96" spans="1:23" ht="13" x14ac:dyDescent="0.15">
      <c r="A96" s="9" t="str">
        <f>'System Parameters'!L34</f>
        <v>Hours of Use</v>
      </c>
      <c r="B96" s="9">
        <f>B95*24</f>
        <v>43.261802575107282</v>
      </c>
      <c r="C96" s="9" t="str">
        <f>'System Parameters'!N34</f>
        <v>hours</v>
      </c>
      <c r="D96" s="9">
        <f t="shared" ref="D96:O96" si="40">D95*24</f>
        <v>44.788941002221662</v>
      </c>
      <c r="E96" s="9">
        <f t="shared" si="40"/>
        <v>44.153147306943545</v>
      </c>
      <c r="F96" s="9">
        <f t="shared" si="40"/>
        <v>43.482984502316654</v>
      </c>
      <c r="G96" s="9">
        <f t="shared" si="40"/>
        <v>43.289327183076189</v>
      </c>
      <c r="H96" s="9">
        <f t="shared" si="40"/>
        <v>43.538633818589012</v>
      </c>
      <c r="I96" s="9">
        <f t="shared" si="40"/>
        <v>43.316886837498011</v>
      </c>
      <c r="J96" s="9">
        <f t="shared" si="40"/>
        <v>43.482984502316654</v>
      </c>
      <c r="K96" s="9">
        <f t="shared" si="40"/>
        <v>43.538633818589012</v>
      </c>
      <c r="L96" s="9">
        <f t="shared" si="40"/>
        <v>43.5804643714972</v>
      </c>
      <c r="M96" s="9">
        <f t="shared" si="40"/>
        <v>43.802105127627385</v>
      </c>
      <c r="N96" s="9">
        <f t="shared" si="40"/>
        <v>43.305858765872131</v>
      </c>
      <c r="O96" s="9">
        <f t="shared" si="40"/>
        <v>43.272808217000026</v>
      </c>
      <c r="P96" s="9">
        <f>'System Parameters'!O34</f>
        <v>0</v>
      </c>
      <c r="Q96" s="9">
        <f>'System Parameters'!P34</f>
        <v>0</v>
      </c>
      <c r="R96" s="9">
        <f>'System Parameters'!Q35</f>
        <v>0</v>
      </c>
      <c r="S96" s="9" t="e">
        <f>'System Parameters'!#REF!</f>
        <v>#REF!</v>
      </c>
      <c r="T96" s="9" t="e">
        <f>'System Parameters'!#REF!</f>
        <v>#REF!</v>
      </c>
      <c r="U96" s="9" t="e">
        <f>'System Parameters'!#REF!</f>
        <v>#REF!</v>
      </c>
      <c r="V96" s="9" t="e">
        <f>'System Parameters'!#REF!</f>
        <v>#REF!</v>
      </c>
    </row>
    <row r="97" spans="1:22" ht="13" x14ac:dyDescent="0.15">
      <c r="A97" s="9" t="str">
        <f>'System Parameters'!A46</f>
        <v>According to the calculation, Battery Capacity should use a lithium-ion battery with a capacity of approximately 151 mAh.</v>
      </c>
      <c r="B97" s="9">
        <f>'System Parameters'!K36</f>
        <v>0</v>
      </c>
      <c r="C97" s="9">
        <f>'System Parameters'!L36</f>
        <v>0</v>
      </c>
      <c r="D97" s="9">
        <f>'System Parameters'!M36</f>
        <v>0</v>
      </c>
      <c r="O97" s="9">
        <f>'System Parameters'!N36</f>
        <v>0</v>
      </c>
      <c r="P97" s="9">
        <f>'System Parameters'!O36</f>
        <v>0</v>
      </c>
      <c r="Q97" s="9">
        <f>'System Parameters'!P36</f>
        <v>0</v>
      </c>
      <c r="R97" s="9">
        <f>'System Parameters'!Q36</f>
        <v>0</v>
      </c>
      <c r="S97" s="9">
        <f>'System Parameters'!I46</f>
        <v>0</v>
      </c>
      <c r="T97" s="9">
        <f>'System Parameters'!J46</f>
        <v>0</v>
      </c>
      <c r="U97" s="9">
        <f>'System Parameters'!K46</f>
        <v>0</v>
      </c>
      <c r="V97" s="9">
        <f>'System Parameters'!L46</f>
        <v>0</v>
      </c>
    </row>
    <row r="98" spans="1:22" ht="13" x14ac:dyDescent="0.15">
      <c r="A98" s="9" t="s">
        <v>40</v>
      </c>
      <c r="B98" s="9">
        <f>'System Parameters'!K37</f>
        <v>0</v>
      </c>
      <c r="C98" s="9">
        <f>'System Parameters'!L37</f>
        <v>0</v>
      </c>
      <c r="D98" s="22">
        <f t="shared" ref="D98:O98" si="41">D96/$B96-1</f>
        <v>3.5299925944211274E-2</v>
      </c>
      <c r="E98" s="22">
        <f t="shared" si="41"/>
        <v>2.060350421804058E-2</v>
      </c>
      <c r="F98" s="22">
        <f t="shared" si="41"/>
        <v>5.1126378015657892E-3</v>
      </c>
      <c r="G98" s="22">
        <f t="shared" si="41"/>
        <v>6.3623349769392767E-4</v>
      </c>
      <c r="H98" s="22">
        <f t="shared" si="41"/>
        <v>6.3989761638139075E-3</v>
      </c>
      <c r="I98" s="22">
        <f t="shared" si="41"/>
        <v>1.2732770969285934E-3</v>
      </c>
      <c r="J98" s="22">
        <f t="shared" si="41"/>
        <v>5.1126378015657892E-3</v>
      </c>
      <c r="K98" s="22">
        <f t="shared" si="41"/>
        <v>6.3989761638139075E-3</v>
      </c>
      <c r="L98" s="22">
        <f t="shared" si="41"/>
        <v>7.3658927141717623E-3</v>
      </c>
      <c r="M98" s="22">
        <f t="shared" si="41"/>
        <v>1.248913638265714E-2</v>
      </c>
      <c r="N98" s="22">
        <f t="shared" si="41"/>
        <v>1.0183623460524593E-3</v>
      </c>
      <c r="O98" s="22">
        <f t="shared" si="41"/>
        <v>2.5439628581436224E-4</v>
      </c>
      <c r="P98" s="9">
        <f>'System Parameters'!O37</f>
        <v>0</v>
      </c>
      <c r="Q98" s="9">
        <f>'System Parameters'!P37</f>
        <v>0</v>
      </c>
      <c r="R98" s="9">
        <f>'System Parameters'!Q37</f>
        <v>0</v>
      </c>
      <c r="S98" s="9" t="e">
        <f>'System Parameters'!#REF!</f>
        <v>#REF!</v>
      </c>
      <c r="T98" s="9" t="e">
        <f>'System Parameters'!#REF!</f>
        <v>#REF!</v>
      </c>
      <c r="U98" s="9" t="e">
        <f>'System Parameters'!#REF!</f>
        <v>#REF!</v>
      </c>
      <c r="V98" s="9" t="e">
        <f>'System Parameters'!#REF!</f>
        <v>#REF!</v>
      </c>
    </row>
    <row r="99" spans="1:22" ht="13" x14ac:dyDescent="0.15">
      <c r="A99" s="9" t="s">
        <v>41</v>
      </c>
      <c r="B99" s="9">
        <f>'System Parameters'!K38</f>
        <v>0</v>
      </c>
      <c r="C99" s="9">
        <f>'System Parameters'!L38</f>
        <v>0</v>
      </c>
      <c r="D99" s="9" t="s">
        <v>42</v>
      </c>
      <c r="E99" s="9" t="s">
        <v>43</v>
      </c>
      <c r="F99" s="9" t="s">
        <v>44</v>
      </c>
      <c r="G99" s="9" t="s">
        <v>45</v>
      </c>
      <c r="H99" s="9" t="s">
        <v>46</v>
      </c>
      <c r="I99" s="9" t="s">
        <v>47</v>
      </c>
      <c r="J99" s="9" t="s">
        <v>48</v>
      </c>
      <c r="K99" s="9" t="s">
        <v>49</v>
      </c>
      <c r="L99" s="9" t="s">
        <v>50</v>
      </c>
      <c r="M99" s="9" t="s">
        <v>51</v>
      </c>
      <c r="N99" s="9" t="s">
        <v>52</v>
      </c>
      <c r="O99" s="9" t="s">
        <v>53</v>
      </c>
      <c r="P99" s="9">
        <f>'System Parameters'!O38</f>
        <v>0</v>
      </c>
      <c r="Q99" s="9">
        <f>'System Parameters'!P38</f>
        <v>0</v>
      </c>
      <c r="R99" s="9">
        <f>'System Parameters'!Q38</f>
        <v>0</v>
      </c>
      <c r="S99" s="9">
        <f>'System Parameters'!I47</f>
        <v>0</v>
      </c>
      <c r="T99" s="9">
        <f>'System Parameters'!J47</f>
        <v>0</v>
      </c>
      <c r="U99" s="9">
        <f>'System Parameters'!K47</f>
        <v>0</v>
      </c>
      <c r="V99" s="9">
        <f>'System Parameters'!L47</f>
        <v>0</v>
      </c>
    </row>
    <row r="100" spans="1:22" ht="13" x14ac:dyDescent="0.15">
      <c r="A100" s="9" t="e">
        <f>'System Parameters'!#REF!</f>
        <v>#REF!</v>
      </c>
      <c r="B100" s="9" t="e">
        <f>'System Parameters'!#REF!</f>
        <v>#REF!</v>
      </c>
      <c r="C100" s="9" t="e">
        <f>'System Parameters'!#REF!</f>
        <v>#REF!</v>
      </c>
      <c r="D100" s="9" t="e">
        <f>'System Parameters'!#REF!</f>
        <v>#REF!</v>
      </c>
      <c r="O100" s="9" t="e">
        <f>'System Parameters'!#REF!</f>
        <v>#REF!</v>
      </c>
      <c r="P100" s="9" t="e">
        <f>'System Parameters'!#REF!</f>
        <v>#REF!</v>
      </c>
      <c r="Q100" s="9" t="e">
        <f>'System Parameters'!#REF!</f>
        <v>#REF!</v>
      </c>
      <c r="R100" s="9" t="e">
        <f>'System Parameters'!#REF!</f>
        <v>#REF!</v>
      </c>
      <c r="S100" s="9" t="e">
        <f>'System Parameters'!#REF!</f>
        <v>#REF!</v>
      </c>
      <c r="T100" s="9" t="e">
        <f>'System Parameters'!#REF!</f>
        <v>#REF!</v>
      </c>
      <c r="U100" s="9" t="e">
        <f>'System Parameters'!#REF!</f>
        <v>#REF!</v>
      </c>
      <c r="V100" s="9" t="e">
        <f>'System Parameters'!#REF!</f>
        <v>#REF!</v>
      </c>
    </row>
    <row r="101" spans="1:22" ht="13" x14ac:dyDescent="0.15">
      <c r="A101" s="9" t="str">
        <f>'System Parameters'!A48</f>
        <v>In conclusion, we have two ways, 1. select lower power hardware to decrease the power consumption and increase the usage time. 2. select larger battery to increase usage time. No matter what choose, it will influence design and development plan. We should only choose the most suitable solution by calculating.</v>
      </c>
      <c r="B101" s="9">
        <f>'System Parameters'!B48</f>
        <v>0</v>
      </c>
      <c r="C101" s="9">
        <f>'System Parameters'!C48</f>
        <v>0</v>
      </c>
      <c r="D101" s="9">
        <f>'System Parameters'!D48</f>
        <v>0</v>
      </c>
      <c r="O101" s="9">
        <f>'System Parameters'!E48</f>
        <v>0</v>
      </c>
      <c r="P101" s="9">
        <f>'System Parameters'!F48</f>
        <v>0</v>
      </c>
      <c r="Q101" s="9">
        <f>'System Parameters'!G48</f>
        <v>0</v>
      </c>
      <c r="R101" s="9">
        <f>'System Parameters'!H48</f>
        <v>0</v>
      </c>
      <c r="S101" s="9">
        <f>'System Parameters'!I48</f>
        <v>0</v>
      </c>
      <c r="T101" s="9">
        <f>'System Parameters'!J48</f>
        <v>0</v>
      </c>
      <c r="U101" s="9">
        <f>'System Parameters'!K48</f>
        <v>0</v>
      </c>
      <c r="V101" s="9">
        <f>'System Parameters'!L48</f>
        <v>0</v>
      </c>
    </row>
    <row r="102" spans="1:22" ht="13" x14ac:dyDescent="0.15">
      <c r="A102" s="9" t="e">
        <f>'System Parameters'!#REF!</f>
        <v>#REF!</v>
      </c>
      <c r="B102" s="9" t="e">
        <f>'System Parameters'!#REF!</f>
        <v>#REF!</v>
      </c>
      <c r="C102" s="9" t="e">
        <f>'System Parameters'!#REF!</f>
        <v>#REF!</v>
      </c>
      <c r="D102" s="9" t="e">
        <f>'System Parameters'!#REF!</f>
        <v>#REF!</v>
      </c>
      <c r="O102" s="9" t="e">
        <f>'System Parameters'!#REF!</f>
        <v>#REF!</v>
      </c>
      <c r="P102" s="9" t="e">
        <f>'System Parameters'!#REF!</f>
        <v>#REF!</v>
      </c>
      <c r="Q102" s="9" t="e">
        <f>'System Parameters'!#REF!</f>
        <v>#REF!</v>
      </c>
      <c r="R102" s="9" t="e">
        <f>'System Parameters'!#REF!</f>
        <v>#REF!</v>
      </c>
      <c r="S102" s="9" t="e">
        <f>'System Parameters'!#REF!</f>
        <v>#REF!</v>
      </c>
      <c r="T102" s="9" t="e">
        <f>'System Parameters'!#REF!</f>
        <v>#REF!</v>
      </c>
      <c r="U102" s="9" t="e">
        <f>'System Parameters'!#REF!</f>
        <v>#REF!</v>
      </c>
      <c r="V102" s="9" t="e">
        <f>'System Parameters'!#REF!</f>
        <v>#REF!</v>
      </c>
    </row>
    <row r="103" spans="1:22" ht="13" x14ac:dyDescent="0.15">
      <c r="A103" s="9" t="e">
        <f>'System Parameters'!#REF!</f>
        <v>#REF!</v>
      </c>
      <c r="B103" s="9" t="e">
        <f>'System Parameters'!#REF!</f>
        <v>#REF!</v>
      </c>
      <c r="C103" s="9" t="e">
        <f>'System Parameters'!#REF!</f>
        <v>#REF!</v>
      </c>
      <c r="D103" s="9" t="e">
        <f>'System Parameters'!#REF!</f>
        <v>#REF!</v>
      </c>
      <c r="O103" s="9" t="e">
        <f>'System Parameters'!#REF!</f>
        <v>#REF!</v>
      </c>
      <c r="P103" s="9" t="e">
        <f>'System Parameters'!#REF!</f>
        <v>#REF!</v>
      </c>
      <c r="Q103" s="9" t="e">
        <f>'System Parameters'!#REF!</f>
        <v>#REF!</v>
      </c>
      <c r="R103" s="9" t="e">
        <f>'System Parameters'!#REF!</f>
        <v>#REF!</v>
      </c>
      <c r="S103" s="9" t="e">
        <f>'System Parameters'!#REF!</f>
        <v>#REF!</v>
      </c>
      <c r="T103" s="9" t="e">
        <f>'System Parameters'!#REF!</f>
        <v>#REF!</v>
      </c>
      <c r="U103" s="9" t="e">
        <f>'System Parameters'!#REF!</f>
        <v>#REF!</v>
      </c>
      <c r="V103" s="9" t="e">
        <f>'System Parameters'!#REF!</f>
        <v>#REF!</v>
      </c>
    </row>
    <row r="104" spans="1:22" ht="13" x14ac:dyDescent="0.15">
      <c r="A104" s="9" t="e">
        <f>'System Parameters'!#REF!</f>
        <v>#REF!</v>
      </c>
      <c r="B104" s="9" t="e">
        <f>'System Parameters'!#REF!</f>
        <v>#REF!</v>
      </c>
      <c r="C104" s="9" t="e">
        <f>'System Parameters'!#REF!</f>
        <v>#REF!</v>
      </c>
      <c r="D104" s="9" t="e">
        <f>'System Parameters'!#REF!</f>
        <v>#REF!</v>
      </c>
      <c r="O104" s="9" t="e">
        <f>'System Parameters'!#REF!</f>
        <v>#REF!</v>
      </c>
      <c r="P104" s="9" t="e">
        <f>'System Parameters'!#REF!</f>
        <v>#REF!</v>
      </c>
      <c r="Q104" s="9" t="e">
        <f>'System Parameters'!#REF!</f>
        <v>#REF!</v>
      </c>
      <c r="R104" s="9" t="e">
        <f>'System Parameters'!#REF!</f>
        <v>#REF!</v>
      </c>
      <c r="S104" s="9" t="e">
        <f>'System Parameters'!#REF!</f>
        <v>#REF!</v>
      </c>
      <c r="T104" s="9" t="e">
        <f>'System Parameters'!#REF!</f>
        <v>#REF!</v>
      </c>
      <c r="U104" s="9" t="e">
        <f>'System Parameters'!#REF!</f>
        <v>#REF!</v>
      </c>
      <c r="V104" s="9" t="e">
        <f>'System Parameters'!#REF!</f>
        <v>#REF!</v>
      </c>
    </row>
    <row r="105" spans="1:22" ht="13" x14ac:dyDescent="0.15">
      <c r="A105" s="9" t="e">
        <f>'System Parameters'!#REF!</f>
        <v>#REF!</v>
      </c>
      <c r="B105" s="9" t="e">
        <f>'System Parameters'!#REF!</f>
        <v>#REF!</v>
      </c>
      <c r="C105" s="9" t="e">
        <f>'System Parameters'!#REF!</f>
        <v>#REF!</v>
      </c>
      <c r="D105" s="9" t="e">
        <f>'System Parameters'!#REF!</f>
        <v>#REF!</v>
      </c>
      <c r="O105" s="9" t="e">
        <f>'System Parameters'!#REF!</f>
        <v>#REF!</v>
      </c>
      <c r="P105" s="9" t="e">
        <f>'System Parameters'!#REF!</f>
        <v>#REF!</v>
      </c>
      <c r="Q105" s="9" t="e">
        <f>'System Parameters'!#REF!</f>
        <v>#REF!</v>
      </c>
      <c r="R105" s="9" t="e">
        <f>'System Parameters'!#REF!</f>
        <v>#REF!</v>
      </c>
      <c r="S105" s="9" t="e">
        <f>'System Parameters'!#REF!</f>
        <v>#REF!</v>
      </c>
      <c r="T105" s="9" t="e">
        <f>'System Parameters'!#REF!</f>
        <v>#REF!</v>
      </c>
      <c r="U105" s="9" t="e">
        <f>'System Parameters'!#REF!</f>
        <v>#REF!</v>
      </c>
      <c r="V105" s="9" t="e">
        <f>'System Parameters'!#REF!</f>
        <v>#REF!</v>
      </c>
    </row>
    <row r="106" spans="1:22" ht="13" x14ac:dyDescent="0.15">
      <c r="A106" s="9">
        <f>'System Parameters'!A49</f>
        <v>0</v>
      </c>
      <c r="B106" s="9">
        <f>'System Parameters'!B49</f>
        <v>0</v>
      </c>
      <c r="C106" s="9">
        <f>'System Parameters'!C49</f>
        <v>0</v>
      </c>
      <c r="D106" s="9">
        <f>'System Parameters'!D49</f>
        <v>0</v>
      </c>
      <c r="O106" s="9">
        <f>'System Parameters'!E49</f>
        <v>0</v>
      </c>
      <c r="P106" s="9">
        <f>'System Parameters'!F49</f>
        <v>0</v>
      </c>
      <c r="Q106" s="9">
        <f>'System Parameters'!G49</f>
        <v>0</v>
      </c>
      <c r="R106" s="9">
        <f>'System Parameters'!H49</f>
        <v>0</v>
      </c>
      <c r="S106" s="9">
        <f>'System Parameters'!I49</f>
        <v>0</v>
      </c>
      <c r="T106" s="9">
        <f>'System Parameters'!J49</f>
        <v>0</v>
      </c>
      <c r="U106" s="9">
        <f>'System Parameters'!K49</f>
        <v>0</v>
      </c>
      <c r="V106" s="9">
        <f>'System Parameters'!L49</f>
        <v>0</v>
      </c>
    </row>
    <row r="107" spans="1:22" ht="13" x14ac:dyDescent="0.15">
      <c r="A107" s="9">
        <f>'System Parameters'!A50</f>
        <v>0</v>
      </c>
      <c r="B107" s="9">
        <f>'System Parameters'!B50</f>
        <v>0</v>
      </c>
      <c r="C107" s="9">
        <f>'System Parameters'!C50</f>
        <v>0</v>
      </c>
      <c r="D107" s="9">
        <f>'System Parameters'!D50</f>
        <v>0</v>
      </c>
      <c r="O107" s="9">
        <f>'System Parameters'!E50</f>
        <v>0</v>
      </c>
      <c r="P107" s="9">
        <f>'System Parameters'!F50</f>
        <v>0</v>
      </c>
      <c r="Q107" s="9">
        <f>'System Parameters'!G50</f>
        <v>0</v>
      </c>
      <c r="R107" s="9">
        <f>'System Parameters'!H50</f>
        <v>0</v>
      </c>
      <c r="S107" s="9">
        <f>'System Parameters'!I50</f>
        <v>0</v>
      </c>
      <c r="T107" s="9">
        <f>'System Parameters'!J50</f>
        <v>0</v>
      </c>
      <c r="U107" s="9">
        <f>'System Parameters'!K50</f>
        <v>0</v>
      </c>
      <c r="V107" s="9">
        <f>'System Parameters'!L50</f>
        <v>0</v>
      </c>
    </row>
    <row r="108" spans="1:22" ht="13" x14ac:dyDescent="0.15">
      <c r="A108" s="9">
        <f>'System Parameters'!A51</f>
        <v>0</v>
      </c>
      <c r="B108" s="9">
        <f>'System Parameters'!B51</f>
        <v>0</v>
      </c>
      <c r="C108" s="9">
        <f>'System Parameters'!C51</f>
        <v>0</v>
      </c>
      <c r="D108" s="9">
        <f>'System Parameters'!D51</f>
        <v>0</v>
      </c>
      <c r="O108" s="9">
        <f>'System Parameters'!E51</f>
        <v>0</v>
      </c>
      <c r="P108" s="9">
        <f>'System Parameters'!F51</f>
        <v>0</v>
      </c>
      <c r="Q108" s="9">
        <f>'System Parameters'!G51</f>
        <v>0</v>
      </c>
      <c r="R108" s="9">
        <f>'System Parameters'!H51</f>
        <v>0</v>
      </c>
      <c r="S108" s="9">
        <f>'System Parameters'!I51</f>
        <v>0</v>
      </c>
      <c r="T108" s="9">
        <f>'System Parameters'!J51</f>
        <v>0</v>
      </c>
      <c r="U108" s="9">
        <f>'System Parameters'!K51</f>
        <v>0</v>
      </c>
      <c r="V108" s="9">
        <f>'System Parameters'!L51</f>
        <v>0</v>
      </c>
    </row>
    <row r="109" spans="1:22" ht="13" x14ac:dyDescent="0.15">
      <c r="A109" s="9">
        <f>'System Parameters'!A52</f>
        <v>0</v>
      </c>
      <c r="B109" s="9">
        <f>'System Parameters'!B52</f>
        <v>0</v>
      </c>
      <c r="C109" s="9">
        <f>'System Parameters'!C52</f>
        <v>0</v>
      </c>
      <c r="D109" s="9">
        <f>'System Parameters'!D52</f>
        <v>0</v>
      </c>
      <c r="O109" s="9">
        <f>'System Parameters'!E52</f>
        <v>0</v>
      </c>
      <c r="P109" s="9">
        <f>'System Parameters'!F52</f>
        <v>0</v>
      </c>
      <c r="Q109" s="9">
        <f>'System Parameters'!G52</f>
        <v>0</v>
      </c>
      <c r="R109" s="9">
        <f>'System Parameters'!H52</f>
        <v>0</v>
      </c>
      <c r="S109" s="9">
        <f>'System Parameters'!I52</f>
        <v>0</v>
      </c>
      <c r="T109" s="9">
        <f>'System Parameters'!J52</f>
        <v>0</v>
      </c>
      <c r="U109" s="9">
        <f>'System Parameters'!K52</f>
        <v>0</v>
      </c>
      <c r="V109" s="9">
        <f>'System Parameters'!L52</f>
        <v>0</v>
      </c>
    </row>
    <row r="110" spans="1:22" ht="13" x14ac:dyDescent="0.15">
      <c r="A110" s="9">
        <f>'System Parameters'!A53</f>
        <v>0</v>
      </c>
      <c r="B110" s="9">
        <f>'System Parameters'!B53</f>
        <v>0</v>
      </c>
      <c r="C110" s="9">
        <f>'System Parameters'!C53</f>
        <v>0</v>
      </c>
      <c r="D110" s="9">
        <f>'System Parameters'!D53</f>
        <v>0</v>
      </c>
      <c r="O110" s="9">
        <f>'System Parameters'!E53</f>
        <v>0</v>
      </c>
      <c r="P110" s="9">
        <f>'System Parameters'!F53</f>
        <v>0</v>
      </c>
      <c r="Q110" s="9">
        <f>'System Parameters'!G53</f>
        <v>0</v>
      </c>
      <c r="R110" s="9">
        <f>'System Parameters'!H53</f>
        <v>0</v>
      </c>
      <c r="S110" s="9">
        <f>'System Parameters'!I53</f>
        <v>0</v>
      </c>
      <c r="T110" s="9">
        <f>'System Parameters'!J53</f>
        <v>0</v>
      </c>
      <c r="U110" s="9">
        <f>'System Parameters'!K53</f>
        <v>0</v>
      </c>
      <c r="V110" s="9">
        <f>'System Parameters'!L53</f>
        <v>0</v>
      </c>
    </row>
    <row r="111" spans="1:22" ht="13" x14ac:dyDescent="0.15">
      <c r="A111" s="9">
        <f>'System Parameters'!A54</f>
        <v>0</v>
      </c>
      <c r="B111" s="9">
        <f>'System Parameters'!B54</f>
        <v>0</v>
      </c>
      <c r="C111" s="9">
        <f>'System Parameters'!C54</f>
        <v>0</v>
      </c>
      <c r="D111" s="9">
        <f>'System Parameters'!D54</f>
        <v>0</v>
      </c>
      <c r="O111" s="9">
        <f>'System Parameters'!E54</f>
        <v>0</v>
      </c>
      <c r="P111" s="9">
        <f>'System Parameters'!F54</f>
        <v>0</v>
      </c>
      <c r="Q111" s="9">
        <f>'System Parameters'!G54</f>
        <v>0</v>
      </c>
      <c r="R111" s="9">
        <f>'System Parameters'!H54</f>
        <v>0</v>
      </c>
      <c r="S111" s="9">
        <f>'System Parameters'!I54</f>
        <v>0</v>
      </c>
      <c r="T111" s="9">
        <f>'System Parameters'!J54</f>
        <v>0</v>
      </c>
      <c r="U111" s="9">
        <f>'System Parameters'!K54</f>
        <v>0</v>
      </c>
      <c r="V111" s="9">
        <f>'System Parameters'!L54</f>
        <v>0</v>
      </c>
    </row>
    <row r="112" spans="1:22" ht="13" x14ac:dyDescent="0.15">
      <c r="A112" s="9">
        <f>'System Parameters'!A55</f>
        <v>0</v>
      </c>
      <c r="B112" s="9">
        <f>'System Parameters'!B55</f>
        <v>0</v>
      </c>
      <c r="C112" s="9">
        <f>'System Parameters'!C55</f>
        <v>0</v>
      </c>
      <c r="D112" s="9">
        <f>'System Parameters'!D55</f>
        <v>0</v>
      </c>
      <c r="O112" s="9">
        <f>'System Parameters'!E55</f>
        <v>0</v>
      </c>
      <c r="P112" s="9">
        <f>'System Parameters'!F55</f>
        <v>0</v>
      </c>
      <c r="Q112" s="9">
        <f>'System Parameters'!G55</f>
        <v>0</v>
      </c>
      <c r="R112" s="9">
        <f>'System Parameters'!H55</f>
        <v>0</v>
      </c>
      <c r="S112" s="9">
        <f>'System Parameters'!I55</f>
        <v>0</v>
      </c>
      <c r="T112" s="9">
        <f>'System Parameters'!J55</f>
        <v>0</v>
      </c>
      <c r="U112" s="9">
        <f>'System Parameters'!K55</f>
        <v>0</v>
      </c>
      <c r="V112" s="9">
        <f>'System Parameters'!L55</f>
        <v>0</v>
      </c>
    </row>
    <row r="113" spans="1:22" ht="13" x14ac:dyDescent="0.15">
      <c r="A113" s="9">
        <f>'System Parameters'!A56</f>
        <v>0</v>
      </c>
      <c r="B113" s="9">
        <f>'System Parameters'!B56</f>
        <v>0</v>
      </c>
      <c r="C113" s="9">
        <f>'System Parameters'!C56</f>
        <v>0</v>
      </c>
      <c r="D113" s="9">
        <f>'System Parameters'!D56</f>
        <v>0</v>
      </c>
      <c r="O113" s="9">
        <f>'System Parameters'!E56</f>
        <v>0</v>
      </c>
      <c r="P113" s="9">
        <f>'System Parameters'!F56</f>
        <v>0</v>
      </c>
      <c r="Q113" s="9">
        <f>'System Parameters'!G56</f>
        <v>0</v>
      </c>
      <c r="R113" s="9">
        <f>'System Parameters'!H56</f>
        <v>0</v>
      </c>
      <c r="S113" s="9">
        <f>'System Parameters'!I56</f>
        <v>0</v>
      </c>
      <c r="T113" s="9">
        <f>'System Parameters'!J56</f>
        <v>0</v>
      </c>
      <c r="U113" s="9">
        <f>'System Parameters'!K56</f>
        <v>0</v>
      </c>
      <c r="V113" s="9">
        <f>'System Parameters'!L56</f>
        <v>0</v>
      </c>
    </row>
    <row r="114" spans="1:22" ht="13" x14ac:dyDescent="0.15">
      <c r="A114" s="9">
        <f>'System Parameters'!A57</f>
        <v>0</v>
      </c>
      <c r="B114" s="9">
        <f>'System Parameters'!B57</f>
        <v>0</v>
      </c>
      <c r="C114" s="9">
        <f>'System Parameters'!C57</f>
        <v>0</v>
      </c>
      <c r="D114" s="9">
        <f>'System Parameters'!D57</f>
        <v>0</v>
      </c>
      <c r="O114" s="9">
        <f>'System Parameters'!E57</f>
        <v>0</v>
      </c>
      <c r="P114" s="9">
        <f>'System Parameters'!F57</f>
        <v>0</v>
      </c>
      <c r="Q114" s="9">
        <f>'System Parameters'!G57</f>
        <v>0</v>
      </c>
      <c r="R114" s="9">
        <f>'System Parameters'!H57</f>
        <v>0</v>
      </c>
      <c r="S114" s="9">
        <f>'System Parameters'!I57</f>
        <v>0</v>
      </c>
      <c r="T114" s="9">
        <f>'System Parameters'!J57</f>
        <v>0</v>
      </c>
      <c r="U114" s="9">
        <f>'System Parameters'!K57</f>
        <v>0</v>
      </c>
      <c r="V114" s="9">
        <f>'System Parameters'!L57</f>
        <v>0</v>
      </c>
    </row>
    <row r="115" spans="1:22" ht="13" x14ac:dyDescent="0.15">
      <c r="A115" s="9">
        <f>'System Parameters'!A58</f>
        <v>0</v>
      </c>
      <c r="B115" s="9">
        <f>'System Parameters'!B58</f>
        <v>0</v>
      </c>
      <c r="C115" s="9">
        <f>'System Parameters'!C58</f>
        <v>0</v>
      </c>
      <c r="D115" s="9">
        <f>'System Parameters'!D58</f>
        <v>0</v>
      </c>
      <c r="O115" s="9">
        <f>'System Parameters'!E58</f>
        <v>0</v>
      </c>
      <c r="P115" s="9">
        <f>'System Parameters'!F58</f>
        <v>0</v>
      </c>
      <c r="Q115" s="9">
        <f>'System Parameters'!G58</f>
        <v>0</v>
      </c>
      <c r="R115" s="9">
        <f>'System Parameters'!H58</f>
        <v>0</v>
      </c>
      <c r="S115" s="9">
        <f>'System Parameters'!I58</f>
        <v>0</v>
      </c>
      <c r="T115" s="9">
        <f>'System Parameters'!J58</f>
        <v>0</v>
      </c>
      <c r="U115" s="9">
        <f>'System Parameters'!K58</f>
        <v>0</v>
      </c>
      <c r="V115" s="9">
        <f>'System Parameters'!L58</f>
        <v>0</v>
      </c>
    </row>
    <row r="116" spans="1:22" ht="13" x14ac:dyDescent="0.15">
      <c r="A116" s="9">
        <f>'System Parameters'!A59</f>
        <v>0</v>
      </c>
      <c r="B116" s="9">
        <f>'System Parameters'!B59</f>
        <v>0</v>
      </c>
      <c r="C116" s="9">
        <f>'System Parameters'!C59</f>
        <v>0</v>
      </c>
      <c r="D116" s="9">
        <f>'System Parameters'!D59</f>
        <v>0</v>
      </c>
      <c r="O116" s="9">
        <f>'System Parameters'!E59</f>
        <v>0</v>
      </c>
      <c r="P116" s="9">
        <f>'System Parameters'!F59</f>
        <v>0</v>
      </c>
      <c r="Q116" s="9">
        <f>'System Parameters'!G59</f>
        <v>0</v>
      </c>
      <c r="R116" s="9">
        <f>'System Parameters'!H59</f>
        <v>0</v>
      </c>
      <c r="S116" s="9">
        <f>'System Parameters'!I59</f>
        <v>0</v>
      </c>
      <c r="T116" s="9">
        <f>'System Parameters'!J59</f>
        <v>0</v>
      </c>
      <c r="U116" s="9">
        <f>'System Parameters'!K59</f>
        <v>0</v>
      </c>
      <c r="V116" s="9">
        <f>'System Parameters'!L59</f>
        <v>0</v>
      </c>
    </row>
    <row r="117" spans="1:22" ht="13" x14ac:dyDescent="0.15">
      <c r="A117" s="9">
        <f>'System Parameters'!A60</f>
        <v>0</v>
      </c>
      <c r="B117" s="9">
        <f>'System Parameters'!B60</f>
        <v>0</v>
      </c>
      <c r="C117" s="9">
        <f>'System Parameters'!C60</f>
        <v>0</v>
      </c>
      <c r="D117" s="9">
        <f>'System Parameters'!D60</f>
        <v>0</v>
      </c>
      <c r="O117" s="9">
        <f>'System Parameters'!E60</f>
        <v>0</v>
      </c>
      <c r="P117" s="9">
        <f>'System Parameters'!F60</f>
        <v>0</v>
      </c>
      <c r="Q117" s="9">
        <f>'System Parameters'!G60</f>
        <v>0</v>
      </c>
      <c r="R117" s="9">
        <f>'System Parameters'!H60</f>
        <v>0</v>
      </c>
      <c r="S117" s="9">
        <f>'System Parameters'!I60</f>
        <v>0</v>
      </c>
      <c r="T117" s="9">
        <f>'System Parameters'!J60</f>
        <v>0</v>
      </c>
      <c r="U117" s="9">
        <f>'System Parameters'!K60</f>
        <v>0</v>
      </c>
      <c r="V117" s="9">
        <f>'System Parameters'!L60</f>
        <v>0</v>
      </c>
    </row>
    <row r="118" spans="1:22" ht="13" x14ac:dyDescent="0.15">
      <c r="A118" s="9">
        <f>'System Parameters'!A61</f>
        <v>0</v>
      </c>
      <c r="B118" s="9">
        <f>'System Parameters'!B61</f>
        <v>0</v>
      </c>
      <c r="C118" s="9">
        <f>'System Parameters'!C61</f>
        <v>0</v>
      </c>
      <c r="D118" s="9">
        <f>'System Parameters'!D61</f>
        <v>0</v>
      </c>
      <c r="O118" s="9">
        <f>'System Parameters'!E61</f>
        <v>0</v>
      </c>
      <c r="P118" s="9">
        <f>'System Parameters'!F61</f>
        <v>0</v>
      </c>
      <c r="Q118" s="9">
        <f>'System Parameters'!G61</f>
        <v>0</v>
      </c>
      <c r="R118" s="9">
        <f>'System Parameters'!H61</f>
        <v>0</v>
      </c>
      <c r="S118" s="9">
        <f>'System Parameters'!I61</f>
        <v>0</v>
      </c>
      <c r="T118" s="9">
        <f>'System Parameters'!J61</f>
        <v>0</v>
      </c>
      <c r="U118" s="9">
        <f>'System Parameters'!K61</f>
        <v>0</v>
      </c>
      <c r="V118" s="9">
        <f>'System Parameters'!L61</f>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M10076</cp:lastModifiedBy>
  <dcterms:created xsi:type="dcterms:W3CDTF">2024-02-08T01:42:45Z</dcterms:created>
  <dcterms:modified xsi:type="dcterms:W3CDTF">2024-02-08T01:49:54Z</dcterms:modified>
</cp:coreProperties>
</file>