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M.2\Downloads\"/>
    </mc:Choice>
  </mc:AlternateContent>
  <bookViews>
    <workbookView xWindow="0" yWindow="0" windowWidth="20490" windowHeight="7755"/>
  </bookViews>
  <sheets>
    <sheet name="Tipe 2" sheetId="1" r:id="rId1"/>
  </sheets>
  <definedNames>
    <definedName name="_xlnm._FilterDatabase" localSheetId="0" hidden="1">'Tipe 2'!$A$1:$H$9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D4" i="1" l="1"/>
  <c r="E4" i="1"/>
  <c r="E6" i="1"/>
  <c r="E2" i="1"/>
  <c r="E3" i="1"/>
  <c r="E5" i="1"/>
  <c r="E7" i="1"/>
  <c r="E8" i="1"/>
  <c r="E9" i="1"/>
  <c r="D2" i="1"/>
  <c r="D3" i="1"/>
  <c r="D5" i="1"/>
  <c r="D6" i="1"/>
  <c r="D7" i="1"/>
  <c r="D8" i="1"/>
  <c r="D9" i="1"/>
  <c r="F8" i="1" l="1"/>
  <c r="F4" i="1"/>
  <c r="F5" i="1"/>
  <c r="F2" i="1"/>
  <c r="F9" i="1"/>
  <c r="F7" i="1"/>
  <c r="G7" i="1" s="1"/>
  <c r="H7" i="1" s="1"/>
  <c r="I7" i="1" s="1"/>
  <c r="F3" i="1"/>
  <c r="F6" i="1"/>
  <c r="G8" i="1"/>
  <c r="H8" i="1" s="1"/>
  <c r="I8" i="1" s="1"/>
  <c r="G5" i="1"/>
  <c r="H5" i="1" s="1"/>
  <c r="I5" i="1" s="1"/>
  <c r="G9" i="1"/>
  <c r="H9" i="1" s="1"/>
  <c r="I9" i="1" s="1"/>
  <c r="G3" i="1"/>
  <c r="H3" i="1" s="1"/>
  <c r="I3" i="1" s="1"/>
  <c r="G4" i="1"/>
  <c r="H4" i="1" s="1"/>
  <c r="I4" i="1" s="1"/>
  <c r="H2" i="1" l="1"/>
  <c r="I2" i="1" s="1"/>
  <c r="G2" i="1"/>
  <c r="G6" i="1"/>
  <c r="H6" i="1" s="1"/>
  <c r="I6" i="1" s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<sst xmlns="http://schemas.openxmlformats.org/spreadsheetml/2006/main" count="54" uniqueCount="48">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</sst>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1" applyNumberFormat="1" applyFont="1" applyFill="1" applyBorder="1" applyAlignment="1"/>
    <xf numFmtId="0" fontId="0" fillId="2" borderId="0" xfId="0" applyFill="1" applyAlignment="1"/>
    <xf numFmtId="165" fontId="0" fillId="2" borderId="1" xfId="0" applyNumberForma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9" fontId="2" fillId="2" borderId="1" xfId="2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G2" zoomScale="140" zoomScaleNormal="140" workbookViewId="0">
      <selection activeCell="J2" sqref="J2:J9"/>
    </sheetView>
  </sheetViews>
  <sheetFormatPr defaultRowHeight="15" x14ac:dyDescent="0.25"/>
  <cols>
    <col min="1" max="1" width="11.28515625" style="2" customWidth="1"/>
    <col min="2" max="2" width="13.85546875" style="2" customWidth="1"/>
    <col min="3" max="5" width="13.85546875" style="1" customWidth="1"/>
    <col min="6" max="6" width="13.85546875" style="15" customWidth="1"/>
    <col min="7" max="8" width="13.85546875" style="1" customWidth="1"/>
    <col min="9" max="9" width="13.28515625" style="1" customWidth="1"/>
    <col min="10" max="10" width="13.140625" style="2" customWidth="1"/>
    <col min="11" max="16384" width="9.140625" style="2"/>
  </cols>
  <sheetData>
    <row r="1" spans="1:10" ht="30" x14ac:dyDescent="0.2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</row>
    <row r="2" spans="1:10" x14ac:dyDescent="0.25">
      <c r="A2" s="4">
        <v>1</v>
      </c>
      <c r="B2" s="5" t="s">
        <v>23</v>
      </c>
      <c r="C2" s="6" t="s">
        <v>30</v>
      </c>
      <c r="D2" s="6" t="str">
        <f t="shared" ref="D2:D9" si="0">HLOOKUP(LEFT(C2,3),B$12:D$13, 2, FALSE)</f>
        <v>Ekonomi</v>
      </c>
      <c r="E2" s="6" t="str">
        <f t="shared" ref="E2:E9" si="1">VLOOKUP(RIGHT(C2,1),A$17:B$19,2,FALSE)</f>
        <v>Dewasa</v>
      </c>
      <c r="F2" s="14">
        <f t="shared" ref="F2:F9" si="2">VLOOKUP(E2,B$17:E$19, IF(D2= "Ekonomi", 2, IF(D2 = "Bisnis", 3, IF(D2="Executive",4,0))),FALSE)</f>
        <v>50000</v>
      </c>
      <c r="G2" s="17">
        <f t="shared" ref="G2:G9" si="3">IF(F2 &gt;=  50000, 10%,0%)</f>
        <v>0.1</v>
      </c>
      <c r="H2" s="16">
        <f t="shared" ref="H2:H9" si="4">F2-F2*G2</f>
        <v>45000</v>
      </c>
      <c r="I2" s="18">
        <f>IF(H2&gt;=60000,6%,IF(H2&gt;=40000,4%,IF(H2&gt;=20000,2%)))</f>
        <v>0.04</v>
      </c>
      <c r="J2" s="19">
        <f>H2+H2*I2</f>
        <v>46800</v>
      </c>
    </row>
    <row r="3" spans="1:10" x14ac:dyDescent="0.25">
      <c r="A3" s="4">
        <v>2</v>
      </c>
      <c r="B3" s="5" t="s">
        <v>24</v>
      </c>
      <c r="C3" s="6" t="s">
        <v>31</v>
      </c>
      <c r="D3" s="6" t="str">
        <f t="shared" si="0"/>
        <v>Executive</v>
      </c>
      <c r="E3" s="6" t="str">
        <f t="shared" si="1"/>
        <v>Anak</v>
      </c>
      <c r="F3" s="14">
        <f t="shared" si="2"/>
        <v>45000</v>
      </c>
      <c r="G3" s="17">
        <f t="shared" si="3"/>
        <v>0</v>
      </c>
      <c r="H3" s="16">
        <f t="shared" si="4"/>
        <v>45000</v>
      </c>
      <c r="I3" s="18">
        <f t="shared" ref="I3:I9" si="5">IF(H3&gt;=60000,6%,IF(H3&gt;=40000,4%,IF(H3&gt;=20000,2%)))</f>
        <v>0.04</v>
      </c>
      <c r="J3" s="19">
        <f t="shared" ref="J3:J9" si="6">H3+H3*I3</f>
        <v>46800</v>
      </c>
    </row>
    <row r="4" spans="1:10" x14ac:dyDescent="0.25">
      <c r="A4" s="4">
        <v>3</v>
      </c>
      <c r="B4" s="5" t="s">
        <v>22</v>
      </c>
      <c r="C4" s="6" t="s">
        <v>29</v>
      </c>
      <c r="D4" s="6" t="str">
        <f t="shared" si="0"/>
        <v>Bisnis</v>
      </c>
      <c r="E4" s="6" t="str">
        <f t="shared" si="1"/>
        <v>Anak</v>
      </c>
      <c r="F4" s="14">
        <f t="shared" si="2"/>
        <v>35000</v>
      </c>
      <c r="G4" s="17">
        <f t="shared" si="3"/>
        <v>0</v>
      </c>
      <c r="H4" s="16">
        <f t="shared" si="4"/>
        <v>35000</v>
      </c>
      <c r="I4" s="18">
        <f t="shared" si="5"/>
        <v>0.02</v>
      </c>
      <c r="J4" s="19">
        <f t="shared" si="6"/>
        <v>35700</v>
      </c>
    </row>
    <row r="5" spans="1:10" x14ac:dyDescent="0.25">
      <c r="A5" s="4">
        <v>4</v>
      </c>
      <c r="B5" s="5" t="s">
        <v>25</v>
      </c>
      <c r="C5" s="6" t="s">
        <v>32</v>
      </c>
      <c r="D5" s="6" t="str">
        <f t="shared" si="0"/>
        <v>Executive</v>
      </c>
      <c r="E5" s="6" t="str">
        <f t="shared" si="1"/>
        <v>Dewasa</v>
      </c>
      <c r="F5" s="14">
        <f t="shared" si="2"/>
        <v>70000</v>
      </c>
      <c r="G5" s="17">
        <f t="shared" si="3"/>
        <v>0.1</v>
      </c>
      <c r="H5" s="16">
        <f t="shared" si="4"/>
        <v>63000</v>
      </c>
      <c r="I5" s="18">
        <f t="shared" si="5"/>
        <v>0.06</v>
      </c>
      <c r="J5" s="19">
        <f t="shared" si="6"/>
        <v>66780</v>
      </c>
    </row>
    <row r="6" spans="1:10" x14ac:dyDescent="0.25">
      <c r="A6" s="4">
        <v>5</v>
      </c>
      <c r="B6" s="5" t="s">
        <v>26</v>
      </c>
      <c r="C6" s="6" t="s">
        <v>33</v>
      </c>
      <c r="D6" s="6" t="str">
        <f t="shared" si="0"/>
        <v>Ekonomi</v>
      </c>
      <c r="E6" s="6" t="str">
        <f t="shared" si="1"/>
        <v>Lansia</v>
      </c>
      <c r="F6" s="14">
        <f t="shared" si="2"/>
        <v>30000</v>
      </c>
      <c r="G6" s="17">
        <f t="shared" si="3"/>
        <v>0</v>
      </c>
      <c r="H6" s="16">
        <f t="shared" si="4"/>
        <v>30000</v>
      </c>
      <c r="I6" s="18">
        <f t="shared" si="5"/>
        <v>0.02</v>
      </c>
      <c r="J6" s="19">
        <f t="shared" si="6"/>
        <v>30600</v>
      </c>
    </row>
    <row r="7" spans="1:10" x14ac:dyDescent="0.25">
      <c r="A7" s="4">
        <v>6</v>
      </c>
      <c r="B7" s="5" t="s">
        <v>27</v>
      </c>
      <c r="C7" s="6" t="s">
        <v>34</v>
      </c>
      <c r="D7" s="6" t="str">
        <f t="shared" si="0"/>
        <v>Bisnis</v>
      </c>
      <c r="E7" s="6" t="str">
        <f t="shared" si="1"/>
        <v>Dewasa</v>
      </c>
      <c r="F7" s="14">
        <f t="shared" si="2"/>
        <v>60000</v>
      </c>
      <c r="G7" s="17">
        <f t="shared" si="3"/>
        <v>0.1</v>
      </c>
      <c r="H7" s="16">
        <f t="shared" si="4"/>
        <v>54000</v>
      </c>
      <c r="I7" s="18">
        <f t="shared" si="5"/>
        <v>0.04</v>
      </c>
      <c r="J7" s="19">
        <f t="shared" si="6"/>
        <v>56160</v>
      </c>
    </row>
    <row r="8" spans="1:10" x14ac:dyDescent="0.25">
      <c r="A8" s="4">
        <v>7</v>
      </c>
      <c r="B8" s="5" t="s">
        <v>28</v>
      </c>
      <c r="C8" s="6" t="s">
        <v>35</v>
      </c>
      <c r="D8" s="6" t="str">
        <f t="shared" si="0"/>
        <v>Ekonomi</v>
      </c>
      <c r="E8" s="6" t="str">
        <f t="shared" si="1"/>
        <v>Anak</v>
      </c>
      <c r="F8" s="14">
        <f t="shared" si="2"/>
        <v>25000</v>
      </c>
      <c r="G8" s="17">
        <f t="shared" si="3"/>
        <v>0</v>
      </c>
      <c r="H8" s="16">
        <f t="shared" si="4"/>
        <v>25000</v>
      </c>
      <c r="I8" s="18">
        <f t="shared" si="5"/>
        <v>0.02</v>
      </c>
      <c r="J8" s="19">
        <f t="shared" si="6"/>
        <v>25500</v>
      </c>
    </row>
    <row r="9" spans="1:10" x14ac:dyDescent="0.25">
      <c r="A9" s="4">
        <v>8</v>
      </c>
      <c r="B9" s="5" t="s">
        <v>36</v>
      </c>
      <c r="C9" s="6" t="s">
        <v>37</v>
      </c>
      <c r="D9" s="6" t="str">
        <f t="shared" si="0"/>
        <v>Executive</v>
      </c>
      <c r="E9" s="6" t="str">
        <f t="shared" si="1"/>
        <v>Lansia</v>
      </c>
      <c r="F9" s="14">
        <f t="shared" si="2"/>
        <v>52500</v>
      </c>
      <c r="G9" s="17">
        <f t="shared" si="3"/>
        <v>0.1</v>
      </c>
      <c r="H9" s="16">
        <f t="shared" si="4"/>
        <v>47250</v>
      </c>
      <c r="I9" s="18">
        <f t="shared" si="5"/>
        <v>0.04</v>
      </c>
      <c r="J9" s="19">
        <f t="shared" si="6"/>
        <v>49140</v>
      </c>
    </row>
    <row r="11" spans="1:10" x14ac:dyDescent="0.25">
      <c r="A11" s="3" t="s">
        <v>4</v>
      </c>
    </row>
    <row r="12" spans="1:10" x14ac:dyDescent="0.25">
      <c r="A12" s="11" t="s">
        <v>5</v>
      </c>
      <c r="B12" s="5" t="s">
        <v>15</v>
      </c>
      <c r="C12" s="6" t="s">
        <v>16</v>
      </c>
      <c r="D12" s="6" t="s">
        <v>17</v>
      </c>
    </row>
    <row r="13" spans="1:10" x14ac:dyDescent="0.25">
      <c r="A13" s="11" t="s">
        <v>2</v>
      </c>
      <c r="B13" s="5" t="s">
        <v>6</v>
      </c>
      <c r="C13" s="6" t="s">
        <v>7</v>
      </c>
      <c r="D13" s="6" t="s">
        <v>38</v>
      </c>
    </row>
    <row r="15" spans="1:10" x14ac:dyDescent="0.25">
      <c r="A15" s="3" t="s">
        <v>11</v>
      </c>
    </row>
    <row r="16" spans="1:10" x14ac:dyDescent="0.2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2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2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2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25">
      <c r="A21" s="8" t="s">
        <v>39</v>
      </c>
    </row>
    <row r="22" spans="1:5" x14ac:dyDescent="0.25">
      <c r="A22" s="8" t="s">
        <v>40</v>
      </c>
    </row>
    <row r="23" spans="1:5" x14ac:dyDescent="0.25">
      <c r="A23" s="8" t="s">
        <v>41</v>
      </c>
    </row>
    <row r="24" spans="1:5" x14ac:dyDescent="0.25">
      <c r="A24" s="8" t="s">
        <v>44</v>
      </c>
    </row>
    <row r="25" spans="1:5" x14ac:dyDescent="0.25">
      <c r="A25" s="8" t="s">
        <v>42</v>
      </c>
    </row>
    <row r="26" spans="1:5" x14ac:dyDescent="0.25">
      <c r="A26" s="8" t="s">
        <v>43</v>
      </c>
    </row>
    <row r="27" spans="1:5" x14ac:dyDescent="0.25">
      <c r="A27" s="8" t="s">
        <v>45</v>
      </c>
    </row>
  </sheetData>
  <sortState ref="B2:H9">
    <sortCondition ref="B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 M.2</cp:lastModifiedBy>
  <dcterms:created xsi:type="dcterms:W3CDTF">2021-03-26T08:12:55Z</dcterms:created>
  <dcterms:modified xsi:type="dcterms:W3CDTF">2022-08-15T04:12:19Z</dcterms:modified>
</cp:coreProperties>
</file>