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工作2020\新本币项目\项目文档\153\"/>
    </mc:Choice>
  </mc:AlternateContent>
  <xr:revisionPtr revIDLastSave="0" documentId="13_ncr:1_{5E012E0C-B3E2-48AE-9ED6-9AB07F1D76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人力投入图" sheetId="7" r:id="rId1"/>
    <sheet name="小账本" sheetId="8" state="hidden" r:id="rId2"/>
    <sheet name="版本排版原始文件" sheetId="6" state="hidden" r:id="rId3"/>
  </sheets>
  <definedNames>
    <definedName name="_xlnm._FilterDatabase" localSheetId="2" hidden="1">版本排版原始文件!$A$1:$AC$73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7" l="1"/>
  <c r="T30" i="7"/>
  <c r="U30" i="7"/>
  <c r="V30" i="7"/>
  <c r="W30" i="7"/>
  <c r="X30" i="7"/>
  <c r="Y30" i="7"/>
  <c r="Z30" i="7"/>
  <c r="S30" i="7" l="1"/>
  <c r="R30" i="7"/>
  <c r="M34" i="7" l="1"/>
  <c r="M35" i="7"/>
  <c r="M33" i="7"/>
  <c r="E30" i="7"/>
  <c r="F30" i="7"/>
  <c r="G30" i="7"/>
  <c r="H30" i="7"/>
  <c r="I30" i="7"/>
  <c r="J30" i="7"/>
  <c r="K30" i="7"/>
  <c r="L30" i="7"/>
  <c r="M30" i="7"/>
  <c r="N30" i="7"/>
  <c r="O30" i="7"/>
  <c r="P30" i="7"/>
  <c r="D30" i="7"/>
  <c r="B31" i="7"/>
  <c r="AA2" i="6" l="1"/>
  <c r="Y72" i="6" l="1"/>
  <c r="K72" i="6"/>
  <c r="K74" i="6" s="1"/>
  <c r="L72" i="6"/>
  <c r="L74" i="6" s="1"/>
  <c r="M72" i="6"/>
  <c r="M74" i="6" s="1"/>
  <c r="N72" i="6"/>
  <c r="N74" i="6" s="1"/>
  <c r="O72" i="6"/>
  <c r="O74" i="6" s="1"/>
  <c r="P72" i="6"/>
  <c r="P74" i="6" s="1"/>
  <c r="Q72" i="6"/>
  <c r="Q74" i="6" s="1"/>
  <c r="R72" i="6"/>
  <c r="R74" i="6" s="1"/>
  <c r="S72" i="6"/>
  <c r="S74" i="6" s="1"/>
  <c r="T72" i="6"/>
  <c r="T74" i="6" s="1"/>
  <c r="U72" i="6"/>
  <c r="U74" i="6" s="1"/>
  <c r="V72" i="6"/>
  <c r="V74" i="6" s="1"/>
  <c r="W72" i="6"/>
  <c r="W74" i="6" s="1"/>
  <c r="X72" i="6"/>
  <c r="X74" i="6" s="1"/>
  <c r="J72" i="6"/>
  <c r="J74" i="6" s="1"/>
  <c r="I4" i="6" l="1"/>
  <c r="AA3" i="6"/>
  <c r="I53" i="6"/>
  <c r="I9" i="6"/>
  <c r="I5" i="6"/>
  <c r="I6" i="6"/>
  <c r="I7" i="6"/>
  <c r="I8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2" i="6"/>
  <c r="AA10" i="6"/>
  <c r="AA9" i="6"/>
  <c r="AA8" i="6"/>
  <c r="AA7" i="6"/>
  <c r="AA6" i="6"/>
  <c r="AA5" i="6"/>
  <c r="AA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孙小林</author>
  </authors>
  <commentList>
    <comment ref="B3" authorId="0" shapeId="0" xr:uid="{178F3A54-7DF2-4A91-AAC6-9124CE8519A1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吕欣冉</t>
        </r>
      </text>
    </comment>
    <comment ref="B5" authorId="0" shapeId="0" xr:uid="{B64CA3E2-58B3-4744-B3E1-7D78CE4CFE5B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商月</t>
        </r>
      </text>
    </comment>
    <comment ref="B9" authorId="0" shapeId="0" xr:uid="{A4BDB3D9-5BDD-49FA-A335-B0330AAC25FC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田佳乐</t>
        </r>
      </text>
    </comment>
    <comment ref="B10" authorId="0" shapeId="0" xr:uid="{C08EDBEE-BD49-4BDE-BA8F-0F4078F113BA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田佳乐</t>
        </r>
      </text>
    </comment>
    <comment ref="B13" authorId="0" shapeId="0" xr:uid="{AFD45628-EAF2-4084-AC86-5EBFA8C08EA9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吴凯</t>
        </r>
      </text>
    </comment>
    <comment ref="B14" authorId="0" shapeId="0" xr:uid="{E486FD13-1206-49BE-B7C6-43AEC656EA04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王瑞</t>
        </r>
      </text>
    </comment>
    <comment ref="A15" authorId="0" shapeId="0" xr:uid="{BF77ACF9-7EA9-432C-A5D0-2718B28CDF01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>陆光晨、潘永光、王骥、杨光、张政生、石秀</t>
        </r>
      </text>
    </comment>
    <comment ref="A21" authorId="0" shapeId="0" xr:uid="{6EB87810-C99C-4EB3-9854-AB7BDE5DBF9F}">
      <text>
        <r>
          <rPr>
            <b/>
            <sz val="9"/>
            <color indexed="81"/>
            <rFont val="宋体"/>
            <family val="3"/>
            <charset val="134"/>
          </rPr>
          <t>孙小林:</t>
        </r>
        <r>
          <rPr>
            <sz val="9"/>
            <color indexed="81"/>
            <rFont val="宋体"/>
            <family val="3"/>
            <charset val="134"/>
          </rPr>
          <t xml:space="preserve">
陈鹤，王磊，马海洋，左麟，龚伟峰，张丽</t>
        </r>
      </text>
    </comment>
  </commentList>
</comments>
</file>

<file path=xl/sharedStrings.xml><?xml version="1.0" encoding="utf-8"?>
<sst xmlns="http://schemas.openxmlformats.org/spreadsheetml/2006/main" count="375" uniqueCount="248">
  <si>
    <t>序号</t>
    <phoneticPr fontId="4" type="noConversion"/>
  </si>
  <si>
    <t>优先级</t>
    <phoneticPr fontId="4" type="noConversion"/>
  </si>
  <si>
    <t>小项目数评估</t>
    <phoneticPr fontId="4" type="noConversion"/>
  </si>
  <si>
    <t>备注</t>
    <phoneticPr fontId="4" type="noConversion"/>
  </si>
  <si>
    <t>同业借款</t>
    <phoneticPr fontId="4" type="noConversion"/>
  </si>
  <si>
    <t>CDS对话</t>
    <phoneticPr fontId="4" type="noConversion"/>
  </si>
  <si>
    <t>三方回购业务开放</t>
    <phoneticPr fontId="4" type="noConversion"/>
  </si>
  <si>
    <t>国开回购优化（含债券可用余额）</t>
    <phoneticPr fontId="4" type="noConversion"/>
  </si>
  <si>
    <t>信用拆借对话</t>
    <phoneticPr fontId="4" type="noConversion"/>
  </si>
  <si>
    <t>预发行对话</t>
    <phoneticPr fontId="4" type="noConversion"/>
  </si>
  <si>
    <t>深度整合</t>
    <phoneticPr fontId="1" type="noConversion"/>
  </si>
  <si>
    <t>利率互换对客业务</t>
    <phoneticPr fontId="4" type="noConversion"/>
  </si>
  <si>
    <t>费用计算、费用查询（现券，债券远期，信用拆借）</t>
    <phoneticPr fontId="4" type="noConversion"/>
  </si>
  <si>
    <t>X-bond搭桥等优化需求</t>
    <phoneticPr fontId="4" type="noConversion"/>
  </si>
  <si>
    <t>本币监测新增优化需求</t>
    <phoneticPr fontId="4" type="noConversion"/>
  </si>
  <si>
    <t>梳理、搭建用户体系框架、登录时增加隐私政策确认功能（风控部需求）</t>
    <phoneticPr fontId="1" type="noConversion"/>
  </si>
  <si>
    <t>债券借贷附加协议、对话报价批量导入</t>
    <phoneticPr fontId="4" type="noConversion"/>
  </si>
  <si>
    <t>现券、债券远期、信用拆借费用计算及Dealerpay费用下发</t>
    <phoneticPr fontId="4" type="noConversion"/>
  </si>
  <si>
    <t>预发行费用计算、接收货债和做市支持的手续费，生成缴费通知单，客户端费用查询及缴费通知单开放，接收缴款通知单</t>
    <phoneticPr fontId="4" type="noConversion"/>
  </si>
  <si>
    <t>对话（ideal转对话）、CIPS；</t>
    <phoneticPr fontId="4" type="noConversion"/>
  </si>
  <si>
    <r>
      <t>预发行计算（暂无计算构建）、</t>
    </r>
    <r>
      <rPr>
        <strike/>
        <sz val="11"/>
        <color rgb="FF000000"/>
        <rFont val="等线"/>
        <family val="3"/>
        <charset val="134"/>
        <scheme val="minor"/>
      </rPr>
      <t>意向</t>
    </r>
    <r>
      <rPr>
        <sz val="11"/>
        <color rgb="FF000000"/>
        <rFont val="等线"/>
        <family val="3"/>
        <charset val="134"/>
        <scheme val="minor"/>
      </rPr>
      <t>、对话、</t>
    </r>
    <r>
      <rPr>
        <strike/>
        <sz val="11"/>
        <color rgb="FF000000"/>
        <rFont val="等线"/>
        <family val="3"/>
        <charset val="134"/>
        <scheme val="minor"/>
      </rPr>
      <t>请求、点击成交(限价）</t>
    </r>
    <r>
      <rPr>
        <sz val="11"/>
        <color rgb="FF000000"/>
        <rFont val="等线"/>
        <family val="3"/>
        <charset val="134"/>
        <scheme val="minor"/>
      </rPr>
      <t>、预发行债券维护、CDC接口改造、支持清算所接口</t>
    </r>
    <phoneticPr fontId="4" type="noConversion"/>
  </si>
  <si>
    <t>对话，授信， 成交，成交行情， 行权管理， 波动率曲线，计算构件</t>
    <phoneticPr fontId="4" type="noConversion"/>
  </si>
  <si>
    <t>对话（仅支持单笔，无需批量）、成交、成交行情</t>
    <phoneticPr fontId="4" type="noConversion"/>
  </si>
  <si>
    <t>对话、成交、成交行情</t>
    <phoneticPr fontId="4" type="noConversion"/>
  </si>
  <si>
    <t>费用计算、费用查询、缴费通知单和缴款通知单查询（其他市场）</t>
    <phoneticPr fontId="4" type="noConversion"/>
  </si>
  <si>
    <t>含CSTP用户改造；含年检、交易员资格证书新本币实现UUAS</t>
    <phoneticPr fontId="1" type="noConversion"/>
  </si>
  <si>
    <t>周边系统改造-shibor+LPR深度整合</t>
    <phoneticPr fontId="4" type="noConversion"/>
  </si>
  <si>
    <t>旗舰店</t>
    <phoneticPr fontId="4" type="noConversion"/>
  </si>
  <si>
    <t>深度整合</t>
    <phoneticPr fontId="4" type="noConversion"/>
  </si>
  <si>
    <t>同存产品及政策性金融债</t>
    <phoneticPr fontId="4" type="noConversion"/>
  </si>
  <si>
    <t>周边系统改造-货债发行系统整合改造二期（CDP），一站式</t>
    <phoneticPr fontId="4" type="noConversion"/>
  </si>
  <si>
    <t>指数交易</t>
    <phoneticPr fontId="4" type="noConversion"/>
  </si>
  <si>
    <t xml:space="preserve"> X-Repo支持地方债等更多债券</t>
    <phoneticPr fontId="4" type="noConversion"/>
  </si>
  <si>
    <t>初步了解涉及新的折算率计算，交易双方授信黑名单，行情，撮合逻辑都有变动，影响很大</t>
    <phoneticPr fontId="4" type="noConversion"/>
  </si>
  <si>
    <t>资金指数自动计算</t>
    <phoneticPr fontId="4" type="noConversion"/>
  </si>
  <si>
    <t>同业存款意向报价</t>
    <phoneticPr fontId="4" type="noConversion"/>
  </si>
  <si>
    <t>业务方案尚未提供，暂估</t>
    <phoneticPr fontId="4" type="noConversion"/>
  </si>
  <si>
    <t>买断计算工具</t>
    <phoneticPr fontId="4" type="noConversion"/>
  </si>
  <si>
    <t>3种模式的主经纪业务</t>
    <phoneticPr fontId="4" type="noConversion"/>
  </si>
  <si>
    <r>
      <rPr>
        <sz val="11"/>
        <rFont val="等线"/>
        <family val="3"/>
        <charset val="134"/>
        <scheme val="minor"/>
      </rPr>
      <t>XSWAP API 接口改造</t>
    </r>
    <phoneticPr fontId="4" type="noConversion"/>
  </si>
  <si>
    <t>新增成交行情接口改造（TBS 需要生成新的逐笔成交行情及接口下发）</t>
    <phoneticPr fontId="4" type="noConversion"/>
  </si>
  <si>
    <t>平安银行旗舰店</t>
    <phoneticPr fontId="4" type="noConversion"/>
  </si>
  <si>
    <r>
      <rPr>
        <sz val="11"/>
        <rFont val="等线"/>
        <family val="3"/>
        <charset val="134"/>
        <scheme val="minor"/>
      </rPr>
      <t>特殊品拍卖</t>
    </r>
    <phoneticPr fontId="4" type="noConversion"/>
  </si>
  <si>
    <t>范围还需讨论</t>
    <phoneticPr fontId="4" type="noConversion"/>
  </si>
  <si>
    <t>央行操作室对境外委托的市前审核</t>
    <phoneticPr fontId="4" type="noConversion"/>
  </si>
  <si>
    <r>
      <rPr>
        <sz val="11"/>
        <rFont val="等线"/>
        <family val="3"/>
        <charset val="134"/>
        <scheme val="minor"/>
      </rPr>
      <t>互联互通</t>
    </r>
    <phoneticPr fontId="4" type="noConversion"/>
  </si>
  <si>
    <t>业务方案未明确</t>
    <phoneticPr fontId="4" type="noConversion"/>
  </si>
  <si>
    <t>类似于X-Swap的搭桥</t>
    <phoneticPr fontId="4" type="noConversion"/>
  </si>
  <si>
    <r>
      <rPr>
        <sz val="11"/>
        <rFont val="等线"/>
        <family val="3"/>
        <charset val="134"/>
        <scheme val="minor"/>
      </rPr>
      <t>现券市场支持Cips账户设置，以及在债券通交易中支持选择Cips账户</t>
    </r>
    <phoneticPr fontId="4" type="noConversion"/>
  </si>
  <si>
    <t>接收CDC的交易流通要素</t>
    <phoneticPr fontId="4" type="noConversion"/>
  </si>
  <si>
    <r>
      <rPr>
        <sz val="11"/>
        <rFont val="等线"/>
        <family val="3"/>
        <charset val="134"/>
        <scheme val="minor"/>
      </rPr>
      <t>协议内容，要求12月底之前上线</t>
    </r>
    <phoneticPr fontId="4" type="noConversion"/>
  </si>
  <si>
    <t>配合Pims拆分改造</t>
    <phoneticPr fontId="4" type="noConversion"/>
  </si>
  <si>
    <t>要求明年6月前：现券成交DEP服务下发年化待偿期、发布本币节假日DEP服务、发布存贷款基准利率DEP服务、SMRS清算所债券信息接口改造</t>
    <phoneticPr fontId="4" type="noConversion"/>
  </si>
  <si>
    <t>RFM和RFQ countering</t>
    <phoneticPr fontId="4" type="noConversion"/>
  </si>
  <si>
    <t>原计划2季度，RFM指境外机构的请求支持无方向，确认成交时选择方向，RFQ countering指RFQ可进行多轮询价，业务方案未明确</t>
    <phoneticPr fontId="4" type="noConversion"/>
  </si>
  <si>
    <t>X-Bond支持预发行债券</t>
    <phoneticPr fontId="4" type="noConversion"/>
  </si>
  <si>
    <t>监测系统功能迁移（现券+信用拆借+利率互换）</t>
    <phoneticPr fontId="4" type="noConversion"/>
  </si>
  <si>
    <t>信用拆借夜盘、意向报价</t>
    <phoneticPr fontId="4" type="noConversion"/>
  </si>
  <si>
    <t>夜盘、意向（意向转对话）、存间行情计算整合到新本币；</t>
    <phoneticPr fontId="4" type="noConversion"/>
  </si>
  <si>
    <t>和CDC初步沟通4月底</t>
    <phoneticPr fontId="4" type="noConversion"/>
  </si>
  <si>
    <t>国开行优化：质押RFQ指定对手方交易员</t>
    <phoneticPr fontId="4" type="noConversion"/>
  </si>
  <si>
    <t>资管额度共享：单券&amp;多券</t>
    <phoneticPr fontId="1" type="noConversion"/>
  </si>
  <si>
    <t>（含RFQ成交确认的市前审核）</t>
    <phoneticPr fontId="4" type="noConversion"/>
  </si>
  <si>
    <t>唐军敏</t>
    <phoneticPr fontId="1" type="noConversion"/>
  </si>
  <si>
    <t>版本</t>
    <phoneticPr fontId="1" type="noConversion"/>
  </si>
  <si>
    <t>版本负责人</t>
    <phoneticPr fontId="1" type="noConversion"/>
  </si>
  <si>
    <t>上线时间预估</t>
    <phoneticPr fontId="1" type="noConversion"/>
  </si>
  <si>
    <t>赵攀</t>
    <phoneticPr fontId="1" type="noConversion"/>
  </si>
  <si>
    <t>冉杨鋆</t>
    <phoneticPr fontId="1" type="noConversion"/>
  </si>
  <si>
    <t>2021.3.20</t>
    <phoneticPr fontId="1" type="noConversion"/>
  </si>
  <si>
    <t>2021.4.24</t>
    <phoneticPr fontId="1" type="noConversion"/>
  </si>
  <si>
    <t>2021.5.29</t>
    <phoneticPr fontId="1" type="noConversion"/>
  </si>
  <si>
    <t>2021.6.26</t>
    <phoneticPr fontId="1" type="noConversion"/>
  </si>
  <si>
    <t>迁移类</t>
    <phoneticPr fontId="1" type="noConversion"/>
  </si>
  <si>
    <t>分类</t>
    <phoneticPr fontId="4" type="noConversion"/>
  </si>
  <si>
    <t>带货量</t>
    <phoneticPr fontId="1" type="noConversion"/>
  </si>
  <si>
    <t>业务需求</t>
    <phoneticPr fontId="4" type="noConversion"/>
  </si>
  <si>
    <t>新业务</t>
    <phoneticPr fontId="1" type="noConversion"/>
  </si>
  <si>
    <t>利率期权、上下限期权对话</t>
    <phoneticPr fontId="4" type="noConversion"/>
  </si>
  <si>
    <t>信用缓释凭证、远期利率协议对话</t>
    <phoneticPr fontId="4" type="noConversion"/>
  </si>
  <si>
    <t>赵攀</t>
    <phoneticPr fontId="1" type="noConversion"/>
  </si>
  <si>
    <t>2021.10.1</t>
    <phoneticPr fontId="1" type="noConversion"/>
  </si>
  <si>
    <t>冉杨鋆</t>
    <phoneticPr fontId="1" type="noConversion"/>
  </si>
  <si>
    <t>2021.10.31</t>
    <phoneticPr fontId="1" type="noConversion"/>
  </si>
  <si>
    <t>唐军敏</t>
    <phoneticPr fontId="1" type="noConversion"/>
  </si>
  <si>
    <t>2021.11.27</t>
    <phoneticPr fontId="1" type="noConversion"/>
  </si>
  <si>
    <t>2022.1.1</t>
    <phoneticPr fontId="1" type="noConversion"/>
  </si>
  <si>
    <t>轮次</t>
    <phoneticPr fontId="1" type="noConversion"/>
  </si>
  <si>
    <t>1,2</t>
    <phoneticPr fontId="1" type="noConversion"/>
  </si>
  <si>
    <t>买断多券-对话</t>
    <phoneticPr fontId="4" type="noConversion"/>
  </si>
  <si>
    <t>对话（意向转对话，ideal转对话）和SHCH和CDC是5月预期
；</t>
    <phoneticPr fontId="4" type="noConversion"/>
  </si>
  <si>
    <t>交易接口</t>
    <phoneticPr fontId="1" type="noConversion"/>
  </si>
  <si>
    <t>债券市场优化-中优先级</t>
    <phoneticPr fontId="4" type="noConversion"/>
  </si>
  <si>
    <t>客户端界面优化（现券部分）</t>
    <phoneticPr fontId="4" type="noConversion"/>
  </si>
  <si>
    <t>客户端界面优化（回购部分）</t>
    <phoneticPr fontId="4" type="noConversion"/>
  </si>
  <si>
    <t>客户端界面优化（衍生品部分）</t>
    <phoneticPr fontId="4" type="noConversion"/>
  </si>
  <si>
    <t>买断单券-意向转对话、回购小助手、ideal转对话、额度（结算失败及回退，应急）</t>
    <phoneticPr fontId="4" type="noConversion"/>
  </si>
  <si>
    <t>含单券借贷行情、英文成交单、担保品小助手、ideal聊天转对话；含ODM，NDM接口</t>
    <phoneticPr fontId="1" type="noConversion"/>
  </si>
  <si>
    <t>债券借贷的匿名点击（ODM）（包括交易接口）</t>
    <phoneticPr fontId="4" type="noConversion"/>
  </si>
  <si>
    <t>同业存款（包括交易接口）</t>
    <phoneticPr fontId="4" type="noConversion"/>
  </si>
  <si>
    <t>周边系统改造-CSTP（接口）</t>
    <phoneticPr fontId="4" type="noConversion"/>
  </si>
  <si>
    <t>周边系统改造-RDI迁移改造（接口）</t>
    <phoneticPr fontId="4" type="noConversion"/>
  </si>
  <si>
    <t>2022年后</t>
    <phoneticPr fontId="1" type="noConversion"/>
  </si>
  <si>
    <t>外币债&amp;境外债&amp;ABS债券</t>
    <phoneticPr fontId="4" type="noConversion"/>
  </si>
  <si>
    <t>PPN持有人</t>
    <phoneticPr fontId="4" type="noConversion"/>
  </si>
  <si>
    <t>交易接口</t>
    <phoneticPr fontId="4" type="noConversion"/>
  </si>
  <si>
    <t>意向转对话、额度（结算失败及回退，应急）、回购小助手、ideal转对话</t>
    <phoneticPr fontId="4" type="noConversion"/>
  </si>
  <si>
    <t>全流程、风控比例（结算失败及回购，应急修改）、附加协议</t>
    <phoneticPr fontId="4" type="noConversion"/>
  </si>
  <si>
    <t>意向转对话、额度（结算失败及回退，应急）、小助手</t>
    <phoneticPr fontId="4" type="noConversion"/>
  </si>
  <si>
    <t>管理界面红点提醒</t>
    <phoneticPr fontId="4" type="noConversion"/>
  </si>
  <si>
    <t>意对话全流程、附加协议</t>
    <phoneticPr fontId="4" type="noConversion"/>
  </si>
  <si>
    <t>质押券查询、担保品估值计算与提醒</t>
    <phoneticPr fontId="4" type="noConversion"/>
  </si>
  <si>
    <t>RFQ报价监控、RFQ提券交易金额调整</t>
    <phoneticPr fontId="4" type="noConversion"/>
  </si>
  <si>
    <t>质押券替换</t>
    <phoneticPr fontId="4" type="noConversion"/>
  </si>
  <si>
    <t>待定</t>
    <phoneticPr fontId="1" type="noConversion"/>
  </si>
  <si>
    <t>新增xbargain监控、xbargain优化（意向报价发送权限、声音提醒等）、现券新增公有最优行情DEP下发（itrader改造依赖）、含权估值取推荐估值</t>
    <phoneticPr fontId="1" type="noConversion"/>
  </si>
  <si>
    <t>央行报表</t>
    <phoneticPr fontId="4" type="noConversion"/>
  </si>
  <si>
    <t>交易偏离报备</t>
    <phoneticPr fontId="4" type="noConversion"/>
  </si>
  <si>
    <t>资管服务优化（含多级托管）-成交单</t>
    <phoneticPr fontId="4" type="noConversion"/>
  </si>
  <si>
    <t>资管服务优化（含多级托管）-除成交单</t>
    <phoneticPr fontId="4" type="noConversion"/>
  </si>
  <si>
    <t>信息披露</t>
    <phoneticPr fontId="4" type="noConversion"/>
  </si>
  <si>
    <t>2、多级托管内部分仓，3、对话报价的交易前分仓，4、CSTP下发，5、增加多级托管标识（涉及一站式、TBS）</t>
    <phoneticPr fontId="1" type="noConversion"/>
  </si>
  <si>
    <t>新业务</t>
    <phoneticPr fontId="1" type="noConversion"/>
  </si>
  <si>
    <r>
      <rPr>
        <sz val="11"/>
        <color theme="1"/>
        <rFont val="宋体"/>
        <family val="3"/>
        <charset val="134"/>
      </rPr>
      <t>债券市场黑名单优化、债券活跃度、存单路演优化、债券通授信接口、</t>
    </r>
    <r>
      <rPr>
        <sz val="11"/>
        <color theme="1"/>
        <rFont val="Times New Roman"/>
        <family val="1"/>
      </rPr>
      <t>T+N</t>
    </r>
    <r>
      <rPr>
        <sz val="11"/>
        <color theme="1"/>
        <rFont val="宋体"/>
        <family val="3"/>
        <charset val="134"/>
      </rPr>
      <t>场务遗留需求等</t>
    </r>
    <phoneticPr fontId="4" type="noConversion"/>
  </si>
  <si>
    <t>1、资管类所有市场成交单修改,2、境外债交易备案及成交单生成</t>
    <phoneticPr fontId="1" type="noConversion"/>
  </si>
  <si>
    <t xml:space="preserve">周边系统改造-货债系统整合（旗舰店）、SLF EPRIME </t>
    <phoneticPr fontId="4" type="noConversion"/>
  </si>
  <si>
    <t>周边系统改造-财政部，备案系统整合</t>
    <phoneticPr fontId="4" type="noConversion"/>
  </si>
  <si>
    <t>现券 3种产品， 衍生品3种产品， 跨市场交易（包含经纪行情）</t>
    <phoneticPr fontId="4" type="noConversion"/>
  </si>
  <si>
    <t>业务方案未提供，暂估：对话（含申请提前支取）、交易接口（不做业务开放）</t>
    <phoneticPr fontId="4" type="noConversion"/>
  </si>
  <si>
    <t>排定版本</t>
    <phoneticPr fontId="4" type="noConversion"/>
  </si>
  <si>
    <t>用户体系结构改造一期</t>
    <phoneticPr fontId="4" type="noConversion"/>
  </si>
  <si>
    <t>用户体系结构改造二期（含远程培训整合）</t>
    <phoneticPr fontId="4" type="noConversion"/>
  </si>
  <si>
    <t>买方机构交易服务优化</t>
    <phoneticPr fontId="4" type="noConversion"/>
  </si>
  <si>
    <t>数据中心迁移</t>
    <phoneticPr fontId="4" type="noConversion"/>
  </si>
  <si>
    <t>买断多券-交易接口</t>
    <phoneticPr fontId="4" type="noConversion"/>
  </si>
  <si>
    <t>买断单券-全流程、附加协议、风控比例（结算失败及回购，应急修改）</t>
    <phoneticPr fontId="4" type="noConversion"/>
  </si>
  <si>
    <t>买断单券-交易接口</t>
    <phoneticPr fontId="4" type="noConversion"/>
  </si>
  <si>
    <t>买断单券-PPN持有人（影响现券）</t>
    <phoneticPr fontId="4" type="noConversion"/>
  </si>
  <si>
    <t>买断单券-外币债&amp;境外债&amp;ABS债券</t>
    <phoneticPr fontId="4" type="noConversion"/>
  </si>
  <si>
    <t>质押优化-意向转对话、额度（结算失败及回退，应急）、小助手</t>
    <phoneticPr fontId="4" type="noConversion"/>
  </si>
  <si>
    <t>质押优化-管理界面红点提醒</t>
    <phoneticPr fontId="4" type="noConversion"/>
  </si>
  <si>
    <t>质押优化-对话全流程、附加协议</t>
    <phoneticPr fontId="4" type="noConversion"/>
  </si>
  <si>
    <t>质押优化-质押券查询、担保品估值计算与提醒</t>
    <phoneticPr fontId="4" type="noConversion"/>
  </si>
  <si>
    <t>质押优化-RFQ提券交易金额调整、RFQ报价监控、</t>
    <phoneticPr fontId="4" type="noConversion"/>
  </si>
  <si>
    <t>质押优化-质押券替换</t>
    <phoneticPr fontId="4" type="noConversion"/>
  </si>
  <si>
    <t>债券市场优化-1</t>
    <phoneticPr fontId="4" type="noConversion"/>
  </si>
  <si>
    <t>信用拆借交易接口</t>
    <phoneticPr fontId="4" type="noConversion"/>
  </si>
  <si>
    <t>N+X改造（含北金所技术改造）</t>
    <phoneticPr fontId="4" type="noConversion"/>
  </si>
  <si>
    <t>ComStar单一接口性能改造</t>
    <phoneticPr fontId="4" type="noConversion"/>
  </si>
  <si>
    <t>买断多券-债券通</t>
    <phoneticPr fontId="4" type="noConversion"/>
  </si>
  <si>
    <t>NQ核心</t>
    <phoneticPr fontId="4" type="noConversion"/>
  </si>
  <si>
    <t>O核心</t>
    <phoneticPr fontId="4" type="noConversion"/>
  </si>
  <si>
    <t>额度</t>
    <phoneticPr fontId="4" type="noConversion"/>
  </si>
  <si>
    <t>API&amp;RDI</t>
    <phoneticPr fontId="4" type="noConversion"/>
  </si>
  <si>
    <t>成交处理</t>
    <phoneticPr fontId="4" type="noConversion"/>
  </si>
  <si>
    <t>报价处理</t>
    <phoneticPr fontId="4" type="noConversion"/>
  </si>
  <si>
    <t>智能推荐</t>
    <phoneticPr fontId="4" type="noConversion"/>
  </si>
  <si>
    <t>SMRS</t>
    <phoneticPr fontId="4" type="noConversion"/>
  </si>
  <si>
    <t>防腐层</t>
    <phoneticPr fontId="4" type="noConversion"/>
  </si>
  <si>
    <t>总和</t>
    <phoneticPr fontId="4" type="noConversion"/>
  </si>
  <si>
    <t>产品中心</t>
    <phoneticPr fontId="4" type="noConversion"/>
  </si>
  <si>
    <t>报价行情</t>
    <phoneticPr fontId="4" type="noConversion"/>
  </si>
  <si>
    <t>报价监控</t>
    <phoneticPr fontId="4" type="noConversion"/>
  </si>
  <si>
    <t>消息盒子</t>
    <phoneticPr fontId="4" type="noConversion"/>
  </si>
  <si>
    <t>创新报价</t>
    <phoneticPr fontId="4" type="noConversion"/>
  </si>
  <si>
    <t>客户端</t>
    <phoneticPr fontId="4" type="noConversion"/>
  </si>
  <si>
    <t>场务维护</t>
    <phoneticPr fontId="4" type="noConversion"/>
  </si>
  <si>
    <t>买断资管额度共享（要换小项目）</t>
    <phoneticPr fontId="4" type="noConversion"/>
  </si>
  <si>
    <t>%</t>
    <phoneticPr fontId="4" type="noConversion"/>
  </si>
  <si>
    <t>不含数据中心迁移、不含买断资管额度共享</t>
    <phoneticPr fontId="4" type="noConversion"/>
  </si>
  <si>
    <t>申冬东</t>
    <phoneticPr fontId="4" type="noConversion"/>
  </si>
  <si>
    <t>赵攀</t>
    <phoneticPr fontId="4" type="noConversion"/>
  </si>
  <si>
    <t>张洋弘</t>
    <phoneticPr fontId="4" type="noConversion"/>
  </si>
  <si>
    <t>陈启明</t>
    <phoneticPr fontId="4" type="noConversion"/>
  </si>
  <si>
    <t>周德乐</t>
    <phoneticPr fontId="4" type="noConversion"/>
  </si>
  <si>
    <t>李戬</t>
    <phoneticPr fontId="4" type="noConversion"/>
  </si>
  <si>
    <t>现任</t>
    <phoneticPr fontId="4" type="noConversion"/>
  </si>
  <si>
    <t>计划启动时间</t>
    <phoneticPr fontId="1" type="noConversion"/>
  </si>
  <si>
    <t>下周二</t>
    <phoneticPr fontId="1" type="noConversion"/>
  </si>
  <si>
    <t>下周一</t>
    <phoneticPr fontId="1" type="noConversion"/>
  </si>
  <si>
    <t>12/24-1/11</t>
    <phoneticPr fontId="1" type="noConversion"/>
  </si>
  <si>
    <t>邱媛媛</t>
    <phoneticPr fontId="1" type="noConversion"/>
  </si>
  <si>
    <t>无</t>
    <phoneticPr fontId="1" type="noConversion"/>
  </si>
  <si>
    <t>董炎彦</t>
    <phoneticPr fontId="1" type="noConversion"/>
  </si>
  <si>
    <t>陈鹤</t>
    <phoneticPr fontId="1" type="noConversion"/>
  </si>
  <si>
    <t>小项目负责人</t>
    <phoneticPr fontId="1" type="noConversion"/>
  </si>
  <si>
    <t>12/22-12/28</t>
    <phoneticPr fontId="1" type="noConversion"/>
  </si>
  <si>
    <t>接口人</t>
    <phoneticPr fontId="1" type="noConversion"/>
  </si>
  <si>
    <t>李晶雯</t>
    <phoneticPr fontId="1" type="noConversion"/>
  </si>
  <si>
    <t>徐慧鹏</t>
    <phoneticPr fontId="1" type="noConversion"/>
  </si>
  <si>
    <t>李靖民</t>
    <phoneticPr fontId="1" type="noConversion"/>
  </si>
  <si>
    <t>刘倩、顾静洁</t>
    <phoneticPr fontId="1" type="noConversion"/>
  </si>
  <si>
    <t>郑安如</t>
    <phoneticPr fontId="1" type="noConversion"/>
  </si>
  <si>
    <t>顾静洁</t>
    <phoneticPr fontId="1" type="noConversion"/>
  </si>
  <si>
    <t>计划开始时间</t>
    <phoneticPr fontId="1" type="noConversion"/>
  </si>
  <si>
    <t>计划结束时间</t>
    <phoneticPr fontId="1" type="noConversion"/>
  </si>
  <si>
    <t>集成时间</t>
    <phoneticPr fontId="1" type="noConversion"/>
  </si>
  <si>
    <t>集中测试</t>
    <phoneticPr fontId="1" type="noConversion"/>
  </si>
  <si>
    <t>小项目</t>
    <phoneticPr fontId="1" type="noConversion"/>
  </si>
  <si>
    <t>截止时间</t>
    <phoneticPr fontId="1" type="noConversion"/>
  </si>
  <si>
    <t>验收测试</t>
    <phoneticPr fontId="1" type="noConversion"/>
  </si>
  <si>
    <t>上线计划</t>
    <phoneticPr fontId="1" type="noConversion"/>
  </si>
  <si>
    <t>一、	投资经理行情模板（仅看板功能）；
二、	【内部审批】模块；
三、请求报价优化</t>
    <phoneticPr fontId="4" type="noConversion"/>
  </si>
  <si>
    <t>买方机构交易服务优化-除明日T+0</t>
    <phoneticPr fontId="4" type="noConversion"/>
  </si>
  <si>
    <t>模拟测试</t>
    <phoneticPr fontId="1" type="noConversion"/>
  </si>
  <si>
    <t>人力资源投入图</t>
    <phoneticPr fontId="1" type="noConversion"/>
  </si>
  <si>
    <t>总人数</t>
    <phoneticPr fontId="1" type="noConversion"/>
  </si>
  <si>
    <t>集成组</t>
    <phoneticPr fontId="1" type="noConversion"/>
  </si>
  <si>
    <t>集中组</t>
    <phoneticPr fontId="1" type="noConversion"/>
  </si>
  <si>
    <t>验收组</t>
    <phoneticPr fontId="1" type="noConversion"/>
  </si>
  <si>
    <t>结项时149还没有上线，需要代码合并</t>
    <phoneticPr fontId="1" type="noConversion"/>
  </si>
  <si>
    <t>计划权重</t>
    <phoneticPr fontId="1" type="noConversion"/>
  </si>
  <si>
    <t>支出人周</t>
    <phoneticPr fontId="1" type="noConversion"/>
  </si>
  <si>
    <t>待立项</t>
    <phoneticPr fontId="1" type="noConversion"/>
  </si>
  <si>
    <t>集成批次</t>
    <phoneticPr fontId="1" type="noConversion"/>
  </si>
  <si>
    <t>已完成</t>
    <phoneticPr fontId="1" type="noConversion"/>
  </si>
  <si>
    <t>进行中</t>
    <phoneticPr fontId="1" type="noConversion"/>
  </si>
  <si>
    <t>有谱</t>
    <phoneticPr fontId="1" type="noConversion"/>
  </si>
  <si>
    <t>预发行对话-I</t>
    <phoneticPr fontId="4" type="noConversion"/>
  </si>
  <si>
    <t>预发行对话-II</t>
    <phoneticPr fontId="4" type="noConversion"/>
  </si>
  <si>
    <t>同业存款-I</t>
    <phoneticPr fontId="4" type="noConversion"/>
  </si>
  <si>
    <t>同业存款-II</t>
    <phoneticPr fontId="4" type="noConversion"/>
  </si>
  <si>
    <t>监测系统功能迁移（现券+信用拆借+利率互换）</t>
    <phoneticPr fontId="1" type="noConversion"/>
  </si>
  <si>
    <t>周边系统改造-Shibor+LPR</t>
    <phoneticPr fontId="4" type="noConversion"/>
  </si>
  <si>
    <t>周边系统改造-RDI</t>
    <phoneticPr fontId="4" type="noConversion"/>
  </si>
  <si>
    <t>买方机构交易服务优化-明日T+0</t>
    <phoneticPr fontId="4" type="noConversion"/>
  </si>
  <si>
    <t>平安旗舰店增加前端日志并配合前端发版联测；中信证券客户配合前端发版联测</t>
    <phoneticPr fontId="4" type="noConversion"/>
  </si>
  <si>
    <t>配合一部TR项目</t>
    <phoneticPr fontId="4" type="noConversion"/>
  </si>
  <si>
    <t>配合信息部行情过滤</t>
    <phoneticPr fontId="4" type="noConversion"/>
  </si>
  <si>
    <t>央行场务审计问题</t>
    <phoneticPr fontId="4" type="noConversion"/>
  </si>
  <si>
    <t>提升聚合行情处理能力&amp;成交查询能力</t>
    <phoneticPr fontId="4" type="noConversion"/>
  </si>
  <si>
    <t>优化现券xbond私有行情性能</t>
    <phoneticPr fontId="4" type="noConversion"/>
  </si>
  <si>
    <t>回购市场成交模块性能优化</t>
    <phoneticPr fontId="4" type="noConversion"/>
  </si>
  <si>
    <t>整合交易接口、DEP接口的技术体系（分期）</t>
    <phoneticPr fontId="4" type="noConversion"/>
  </si>
  <si>
    <t>北金所白名单扩容</t>
    <phoneticPr fontId="4" type="noConversion"/>
  </si>
  <si>
    <t>现券iDeal转RFQ带价格</t>
    <phoneticPr fontId="4" type="noConversion"/>
  </si>
  <si>
    <t>用户行为埋点</t>
    <phoneticPr fontId="4" type="noConversion"/>
  </si>
  <si>
    <t>场务功能整合（一期）</t>
    <phoneticPr fontId="4" type="noConversion"/>
  </si>
  <si>
    <t xml:space="preserve"> XBOND 明日T+0交易机制</t>
    <phoneticPr fontId="4" type="noConversion"/>
  </si>
  <si>
    <t>顾静洁</t>
    <phoneticPr fontId="1" type="noConversion"/>
  </si>
  <si>
    <t>张洋弘</t>
    <phoneticPr fontId="1" type="noConversion"/>
  </si>
  <si>
    <t>徐慧鹏</t>
    <phoneticPr fontId="1" type="noConversion"/>
  </si>
  <si>
    <t>李晶雯</t>
    <phoneticPr fontId="1" type="noConversion"/>
  </si>
  <si>
    <t>刘倩</t>
    <phoneticPr fontId="1" type="noConversion"/>
  </si>
  <si>
    <t>李戬</t>
    <phoneticPr fontId="1" type="noConversion"/>
  </si>
  <si>
    <t>周边系统改造-CSTP-I</t>
    <phoneticPr fontId="4" type="noConversion"/>
  </si>
  <si>
    <t>周边系统改造-CSTP-II</t>
    <phoneticPr fontId="4" type="noConversion"/>
  </si>
  <si>
    <t>上线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</si>
</sst>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trike/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等线 (正文)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0" fillId="5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4" borderId="0" xfId="0" applyFill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3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3" xfId="0" applyFill="1" applyBorder="1"/>
    <xf numFmtId="0" fontId="15" fillId="7" borderId="0" xfId="0" applyFont="1" applyFill="1"/>
    <xf numFmtId="0" fontId="0" fillId="0" borderId="15" xfId="0" applyBorder="1"/>
    <xf numFmtId="0" fontId="14" fillId="6" borderId="16" xfId="0" applyFont="1" applyFill="1" applyBorder="1"/>
    <xf numFmtId="0" fontId="14" fillId="6" borderId="17" xfId="0" applyFont="1" applyFill="1" applyBorder="1"/>
    <xf numFmtId="0" fontId="14" fillId="6" borderId="18" xfId="0" applyFont="1" applyFill="1" applyBorder="1"/>
    <xf numFmtId="0" fontId="0" fillId="6" borderId="17" xfId="0" applyFill="1" applyBorder="1"/>
    <xf numFmtId="176" fontId="0" fillId="0" borderId="3" xfId="0" applyNumberFormat="1" applyBorder="1"/>
    <xf numFmtId="176" fontId="0" fillId="0" borderId="4" xfId="0" applyNumberFormat="1" applyBorder="1"/>
    <xf numFmtId="176" fontId="0" fillId="0" borderId="12" xfId="0" applyNumberFormat="1" applyBorder="1"/>
    <xf numFmtId="176" fontId="0" fillId="0" borderId="20" xfId="0" applyNumberFormat="1" applyBorder="1"/>
    <xf numFmtId="0" fontId="0" fillId="0" borderId="21" xfId="0" applyBorder="1"/>
    <xf numFmtId="0" fontId="0" fillId="0" borderId="20" xfId="0" applyBorder="1"/>
    <xf numFmtId="0" fontId="0" fillId="0" borderId="19" xfId="0" applyBorder="1"/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4" fontId="0" fillId="0" borderId="1" xfId="0" applyNumberFormat="1" applyBorder="1"/>
    <xf numFmtId="58" fontId="0" fillId="0" borderId="1" xfId="0" applyNumberFormat="1" applyBorder="1"/>
    <xf numFmtId="0" fontId="0" fillId="0" borderId="23" xfId="0" applyBorder="1"/>
    <xf numFmtId="58" fontId="0" fillId="0" borderId="5" xfId="0" applyNumberFormat="1" applyBorder="1"/>
    <xf numFmtId="0" fontId="0" fillId="0" borderId="6" xfId="0" applyBorder="1"/>
    <xf numFmtId="0" fontId="2" fillId="0" borderId="23" xfId="0" applyFont="1" applyFill="1" applyBorder="1" applyAlignment="1">
      <alignment vertical="center" wrapText="1"/>
    </xf>
    <xf numFmtId="58" fontId="0" fillId="0" borderId="19" xfId="0" applyNumberFormat="1" applyBorder="1"/>
    <xf numFmtId="0" fontId="0" fillId="0" borderId="8" xfId="0" applyBorder="1" applyAlignment="1">
      <alignment horizontal="center"/>
    </xf>
    <xf numFmtId="0" fontId="14" fillId="0" borderId="23" xfId="0" applyFont="1" applyBorder="1"/>
    <xf numFmtId="0" fontId="0" fillId="0" borderId="25" xfId="0" applyBorder="1"/>
    <xf numFmtId="0" fontId="0" fillId="0" borderId="0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7" fillId="0" borderId="10" xfId="0" applyFont="1" applyBorder="1"/>
    <xf numFmtId="14" fontId="2" fillId="0" borderId="0" xfId="0" applyNumberFormat="1" applyFont="1" applyFill="1" applyBorder="1" applyAlignment="1">
      <alignment vertical="center" wrapText="1"/>
    </xf>
    <xf numFmtId="0" fontId="14" fillId="0" borderId="0" xfId="0" applyFont="1" applyBorder="1"/>
    <xf numFmtId="0" fontId="0" fillId="0" borderId="25" xfId="0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16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0" fillId="0" borderId="10" xfId="0" applyFill="1" applyBorder="1"/>
    <xf numFmtId="0" fontId="20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7" borderId="0" xfId="0" applyFill="1"/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16" fillId="0" borderId="1" xfId="0" applyFont="1" applyFill="1" applyBorder="1" applyAlignment="1">
      <alignment vertical="center" wrapText="1"/>
    </xf>
    <xf numFmtId="0" fontId="0" fillId="0" borderId="25" xfId="0" applyFill="1" applyBorder="1" applyAlignment="1">
      <alignment horizontal="center"/>
    </xf>
    <xf numFmtId="58" fontId="0" fillId="0" borderId="1" xfId="0" applyNumberFormat="1" applyFill="1" applyBorder="1"/>
    <xf numFmtId="0" fontId="0" fillId="0" borderId="23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0" fillId="7" borderId="19" xfId="0" applyFill="1" applyBorder="1"/>
    <xf numFmtId="0" fontId="0" fillId="0" borderId="29" xfId="0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0" borderId="28" xfId="0" applyFill="1" applyBorder="1"/>
    <xf numFmtId="0" fontId="0" fillId="0" borderId="8" xfId="0" applyFill="1" applyBorder="1" applyAlignment="1">
      <alignment horizontal="center"/>
    </xf>
    <xf numFmtId="58" fontId="0" fillId="0" borderId="19" xfId="0" applyNumberFormat="1" applyFill="1" applyBorder="1"/>
    <xf numFmtId="0" fontId="16" fillId="9" borderId="1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Fill="1" applyBorder="1"/>
    <xf numFmtId="14" fontId="15" fillId="0" borderId="10" xfId="0" applyNumberFormat="1" applyFont="1" applyFill="1" applyBorder="1"/>
    <xf numFmtId="0" fontId="19" fillId="0" borderId="10" xfId="0" applyFont="1" applyFill="1" applyBorder="1"/>
    <xf numFmtId="0" fontId="6" fillId="8" borderId="17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C710-CC9C-4C7B-A010-3151C525668F}">
  <dimension ref="A1:AM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defaultRowHeight="14.25"/>
  <cols>
    <col min="1" max="1" width="22.625" customWidth="1"/>
    <col min="4" max="4" width="8.875" hidden="1" customWidth="1"/>
    <col min="5" max="5" width="8.875" bestFit="1" customWidth="1"/>
    <col min="15" max="16" width="8.625" customWidth="1"/>
    <col min="17" max="17" width="8.875" style="91" customWidth="1"/>
    <col min="18" max="19" width="8.625" style="91" customWidth="1"/>
    <col min="20" max="26" width="8.875" style="1" customWidth="1"/>
    <col min="27" max="27" width="11.5" bestFit="1" customWidth="1"/>
    <col min="28" max="28" width="12.25" customWidth="1"/>
    <col min="29" max="29" width="12.375" bestFit="1" customWidth="1"/>
    <col min="31" max="32" width="12.375" bestFit="1" customWidth="1"/>
    <col min="33" max="33" width="8.5" bestFit="1" customWidth="1"/>
    <col min="34" max="35" width="12.375" bestFit="1" customWidth="1"/>
    <col min="36" max="36" width="8.5" bestFit="1" customWidth="1"/>
    <col min="37" max="38" width="12.375" bestFit="1" customWidth="1"/>
    <col min="39" max="39" width="9.5" bestFit="1" customWidth="1"/>
  </cols>
  <sheetData>
    <row r="1" spans="1:39">
      <c r="A1" s="1"/>
      <c r="B1" s="61"/>
      <c r="C1" s="76"/>
      <c r="D1" s="153" t="s">
        <v>205</v>
      </c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74"/>
      <c r="P1" s="74"/>
      <c r="Q1" s="102"/>
      <c r="R1" s="116"/>
      <c r="S1" s="116"/>
      <c r="T1" s="88"/>
      <c r="U1" s="88"/>
      <c r="V1" s="88"/>
      <c r="W1" s="88"/>
      <c r="X1" s="88"/>
      <c r="Y1" s="88"/>
      <c r="Z1" s="88"/>
      <c r="AA1" s="85"/>
      <c r="AB1" s="158" t="s">
        <v>196</v>
      </c>
      <c r="AC1" s="152"/>
      <c r="AD1" s="152"/>
      <c r="AE1" s="152" t="s">
        <v>197</v>
      </c>
      <c r="AF1" s="152"/>
      <c r="AG1" s="152"/>
      <c r="AH1" s="152" t="s">
        <v>200</v>
      </c>
      <c r="AI1" s="152"/>
      <c r="AJ1" s="152"/>
      <c r="AK1" s="152" t="s">
        <v>204</v>
      </c>
      <c r="AL1" s="152"/>
      <c r="AM1" s="152" t="s">
        <v>201</v>
      </c>
    </row>
    <row r="2" spans="1:39">
      <c r="A2" s="1" t="s">
        <v>198</v>
      </c>
      <c r="B2" s="61" t="s">
        <v>211</v>
      </c>
      <c r="C2" s="25" t="s">
        <v>212</v>
      </c>
      <c r="D2" s="70">
        <v>44186</v>
      </c>
      <c r="E2" s="68">
        <v>44193</v>
      </c>
      <c r="F2" s="68">
        <v>43834</v>
      </c>
      <c r="G2" s="68">
        <v>44207</v>
      </c>
      <c r="H2" s="68">
        <v>44214</v>
      </c>
      <c r="I2" s="68">
        <v>44221</v>
      </c>
      <c r="J2" s="68">
        <v>44228</v>
      </c>
      <c r="K2" s="68">
        <v>44235</v>
      </c>
      <c r="L2" s="68">
        <v>44249</v>
      </c>
      <c r="M2" s="68">
        <v>44256</v>
      </c>
      <c r="N2" s="73">
        <v>44263</v>
      </c>
      <c r="O2" s="73">
        <v>44270</v>
      </c>
      <c r="P2" s="73">
        <v>44277</v>
      </c>
      <c r="Q2" s="103">
        <v>44284</v>
      </c>
      <c r="R2" s="117">
        <v>44291</v>
      </c>
      <c r="S2" s="117">
        <v>44298</v>
      </c>
      <c r="T2" s="68">
        <v>44305</v>
      </c>
      <c r="U2" s="68">
        <v>44312</v>
      </c>
      <c r="V2" s="68">
        <v>44319</v>
      </c>
      <c r="W2" s="68">
        <v>44326</v>
      </c>
      <c r="X2" s="68">
        <v>44333</v>
      </c>
      <c r="Y2" s="68">
        <v>44340</v>
      </c>
      <c r="Z2" s="68">
        <v>44347</v>
      </c>
      <c r="AA2" s="82" t="s">
        <v>214</v>
      </c>
      <c r="AB2" s="1" t="s">
        <v>194</v>
      </c>
      <c r="AC2" s="1" t="s">
        <v>195</v>
      </c>
      <c r="AD2" s="1" t="s">
        <v>199</v>
      </c>
      <c r="AE2" s="1" t="s">
        <v>194</v>
      </c>
      <c r="AF2" s="1" t="s">
        <v>195</v>
      </c>
      <c r="AG2" s="1" t="s">
        <v>199</v>
      </c>
      <c r="AH2" s="1" t="s">
        <v>194</v>
      </c>
      <c r="AI2" s="1" t="s">
        <v>195</v>
      </c>
      <c r="AJ2" s="1" t="s">
        <v>199</v>
      </c>
      <c r="AK2" s="1" t="s">
        <v>194</v>
      </c>
      <c r="AL2" s="1" t="s">
        <v>195</v>
      </c>
      <c r="AM2" s="152"/>
    </row>
    <row r="3" spans="1:39">
      <c r="A3" s="65" t="s">
        <v>220</v>
      </c>
      <c r="B3" s="89">
        <v>1</v>
      </c>
      <c r="C3" s="90">
        <v>45</v>
      </c>
      <c r="D3" s="66"/>
      <c r="E3" s="81"/>
      <c r="F3" s="66"/>
      <c r="G3" s="66"/>
      <c r="H3" s="66"/>
      <c r="I3" s="80" t="s">
        <v>242</v>
      </c>
      <c r="J3" s="66">
        <v>15</v>
      </c>
      <c r="K3" s="66">
        <v>15</v>
      </c>
      <c r="L3" s="66">
        <v>15</v>
      </c>
      <c r="M3" s="66"/>
      <c r="N3" s="66"/>
      <c r="O3" s="66"/>
      <c r="P3" s="66"/>
      <c r="Q3" s="86"/>
      <c r="R3" s="99"/>
      <c r="S3" s="108"/>
      <c r="T3" s="113"/>
      <c r="U3" s="113"/>
      <c r="V3" s="113"/>
      <c r="W3" s="66"/>
      <c r="X3" s="111"/>
      <c r="Y3" s="111"/>
      <c r="Z3" s="127" t="s">
        <v>247</v>
      </c>
      <c r="AA3" s="123"/>
      <c r="AB3" s="124"/>
      <c r="AC3" s="1"/>
      <c r="AD3" s="1"/>
      <c r="AE3" s="1"/>
      <c r="AF3" s="1"/>
      <c r="AG3" s="1"/>
      <c r="AH3" s="1"/>
      <c r="AI3" s="1"/>
      <c r="AJ3" s="1"/>
      <c r="AK3" s="78"/>
      <c r="AL3" s="78"/>
      <c r="AM3" s="79"/>
    </row>
    <row r="4" spans="1:39">
      <c r="A4" s="65" t="s">
        <v>221</v>
      </c>
      <c r="B4" s="89">
        <v>1</v>
      </c>
      <c r="C4" s="90">
        <v>45</v>
      </c>
      <c r="D4" s="66"/>
      <c r="E4" s="66"/>
      <c r="F4" s="66"/>
      <c r="G4" s="81"/>
      <c r="H4" s="66"/>
      <c r="I4" s="66"/>
      <c r="J4" s="66"/>
      <c r="K4" s="66"/>
      <c r="L4" s="80" t="s">
        <v>242</v>
      </c>
      <c r="M4" s="66">
        <v>15</v>
      </c>
      <c r="N4" s="66">
        <v>15</v>
      </c>
      <c r="O4" s="66">
        <v>15</v>
      </c>
      <c r="P4" s="66"/>
      <c r="Q4" s="86"/>
      <c r="R4" s="99"/>
      <c r="S4" s="108"/>
      <c r="T4" s="113"/>
      <c r="U4" s="113"/>
      <c r="V4" s="113"/>
      <c r="W4" s="66"/>
      <c r="X4" s="111"/>
      <c r="Y4" s="111"/>
      <c r="Z4" s="128"/>
      <c r="AA4" s="86"/>
      <c r="AB4" s="124"/>
      <c r="AC4" s="1"/>
      <c r="AD4" s="1"/>
      <c r="AE4" s="1"/>
      <c r="AF4" s="1"/>
      <c r="AG4" s="1"/>
      <c r="AH4" s="1"/>
      <c r="AI4" s="1"/>
      <c r="AJ4" s="1"/>
      <c r="AK4" s="78"/>
      <c r="AL4" s="78"/>
      <c r="AM4" s="79"/>
    </row>
    <row r="5" spans="1:39">
      <c r="A5" s="65" t="s">
        <v>218</v>
      </c>
      <c r="B5" s="89">
        <v>1</v>
      </c>
      <c r="C5" s="90">
        <v>45</v>
      </c>
      <c r="D5" s="66"/>
      <c r="E5" s="66"/>
      <c r="F5" s="66"/>
      <c r="G5" s="13"/>
      <c r="H5" s="66"/>
      <c r="I5" s="80" t="s">
        <v>239</v>
      </c>
      <c r="J5" s="66">
        <v>15</v>
      </c>
      <c r="K5" s="105">
        <v>15</v>
      </c>
      <c r="L5" s="66">
        <v>15</v>
      </c>
      <c r="M5" s="66"/>
      <c r="N5" s="86"/>
      <c r="O5" s="66"/>
      <c r="P5" s="1"/>
      <c r="Q5" s="13"/>
      <c r="R5" s="100"/>
      <c r="S5" s="99"/>
      <c r="T5" s="113"/>
      <c r="U5" s="113"/>
      <c r="V5" s="113"/>
      <c r="W5" s="66"/>
      <c r="X5" s="111"/>
      <c r="Y5" s="111"/>
      <c r="Z5" s="128"/>
      <c r="AA5" s="86"/>
      <c r="AB5" s="125"/>
      <c r="AC5" s="1"/>
      <c r="AD5" s="1"/>
      <c r="AE5" s="1"/>
      <c r="AF5" s="1"/>
      <c r="AG5" s="1"/>
      <c r="AH5" s="1"/>
      <c r="AI5" s="1"/>
      <c r="AJ5" s="1"/>
      <c r="AK5" s="78"/>
      <c r="AL5" s="78"/>
      <c r="AM5" s="79"/>
    </row>
    <row r="6" spans="1:39">
      <c r="A6" s="65" t="s">
        <v>219</v>
      </c>
      <c r="B6" s="89">
        <v>1</v>
      </c>
      <c r="C6" s="81">
        <v>45</v>
      </c>
      <c r="D6" s="66"/>
      <c r="E6" s="66"/>
      <c r="F6" s="81"/>
      <c r="G6" s="66"/>
      <c r="H6" s="66"/>
      <c r="I6" s="66"/>
      <c r="J6" s="66"/>
      <c r="K6" s="66"/>
      <c r="L6" s="80" t="s">
        <v>239</v>
      </c>
      <c r="M6" s="66">
        <v>15</v>
      </c>
      <c r="N6" s="86">
        <v>15</v>
      </c>
      <c r="O6" s="66">
        <v>15</v>
      </c>
      <c r="P6" s="1"/>
      <c r="Q6" s="13"/>
      <c r="R6" s="100"/>
      <c r="S6" s="99"/>
      <c r="T6" s="113"/>
      <c r="U6" s="113"/>
      <c r="V6" s="113"/>
      <c r="W6" s="66"/>
      <c r="X6" s="111"/>
      <c r="Y6" s="111"/>
      <c r="Z6" s="128"/>
      <c r="AA6" s="123"/>
      <c r="AB6" s="124"/>
      <c r="AC6" s="1"/>
      <c r="AD6" s="1"/>
      <c r="AE6" s="1"/>
      <c r="AF6" s="1"/>
      <c r="AG6" s="1"/>
      <c r="AH6" s="1"/>
      <c r="AI6" s="1"/>
      <c r="AJ6" s="1"/>
      <c r="AK6" s="78"/>
      <c r="AL6" s="78"/>
      <c r="AM6" s="79"/>
    </row>
    <row r="7" spans="1:39" ht="28.5">
      <c r="A7" s="65" t="s">
        <v>222</v>
      </c>
      <c r="B7" s="89">
        <v>1</v>
      </c>
      <c r="C7" s="81">
        <v>45</v>
      </c>
      <c r="D7" s="13"/>
      <c r="E7" s="13"/>
      <c r="F7" s="13"/>
      <c r="G7" s="13"/>
      <c r="H7" s="13"/>
      <c r="I7" s="80"/>
      <c r="J7" s="66"/>
      <c r="K7" s="66"/>
      <c r="L7" s="66"/>
      <c r="M7" s="66"/>
      <c r="N7" s="66"/>
      <c r="O7" s="80" t="s">
        <v>242</v>
      </c>
      <c r="P7" s="86">
        <v>15</v>
      </c>
      <c r="Q7" s="66">
        <v>15</v>
      </c>
      <c r="R7" s="99">
        <v>15</v>
      </c>
      <c r="S7" s="100"/>
      <c r="T7" s="113"/>
      <c r="U7" s="113"/>
      <c r="V7" s="113"/>
      <c r="W7" s="66"/>
      <c r="X7" s="111"/>
      <c r="Y7" s="111"/>
      <c r="Z7" s="128"/>
      <c r="AA7" s="86"/>
      <c r="AB7" s="124"/>
      <c r="AC7" s="1"/>
      <c r="AD7" s="1"/>
      <c r="AE7" s="1"/>
      <c r="AF7" s="1"/>
      <c r="AG7" s="1"/>
      <c r="AH7" s="1"/>
      <c r="AI7" s="1"/>
      <c r="AJ7" s="1"/>
      <c r="AK7" s="78"/>
      <c r="AL7" s="78"/>
      <c r="AM7" s="79"/>
    </row>
    <row r="8" spans="1:39">
      <c r="A8" s="92" t="s">
        <v>223</v>
      </c>
      <c r="B8" s="89">
        <v>1</v>
      </c>
      <c r="C8" s="81">
        <v>21</v>
      </c>
      <c r="D8" s="66"/>
      <c r="E8" s="66"/>
      <c r="F8" s="81"/>
      <c r="G8" s="66"/>
      <c r="H8" s="66"/>
      <c r="I8" s="80" t="s">
        <v>188</v>
      </c>
      <c r="J8" s="66">
        <v>15</v>
      </c>
      <c r="K8" s="66">
        <v>15</v>
      </c>
      <c r="L8" s="66">
        <v>15</v>
      </c>
      <c r="M8" s="86"/>
      <c r="N8" s="66"/>
      <c r="O8" s="1"/>
      <c r="P8" s="1"/>
      <c r="Q8" s="13"/>
      <c r="R8" s="100"/>
      <c r="S8" s="99"/>
      <c r="T8" s="113"/>
      <c r="U8" s="113"/>
      <c r="V8" s="113"/>
      <c r="W8" s="66"/>
      <c r="X8" s="111"/>
      <c r="Y8" s="111"/>
      <c r="Z8" s="128"/>
      <c r="AA8" s="123"/>
      <c r="AB8" s="124"/>
      <c r="AC8" s="1"/>
      <c r="AD8" s="1"/>
      <c r="AE8" s="1"/>
      <c r="AF8" s="1"/>
      <c r="AG8" s="1"/>
      <c r="AH8" s="1"/>
      <c r="AI8" s="1"/>
      <c r="AJ8" s="1"/>
      <c r="AK8" s="156"/>
      <c r="AL8" s="156"/>
      <c r="AM8" s="156"/>
    </row>
    <row r="9" spans="1:39">
      <c r="A9" s="92" t="s">
        <v>245</v>
      </c>
      <c r="B9" s="89">
        <v>0.5</v>
      </c>
      <c r="C9" s="81">
        <v>21</v>
      </c>
      <c r="D9" s="66"/>
      <c r="E9" s="66"/>
      <c r="F9" s="66"/>
      <c r="G9" s="91"/>
      <c r="H9" s="80"/>
      <c r="I9" s="66"/>
      <c r="J9" s="66"/>
      <c r="K9" s="80" t="s">
        <v>241</v>
      </c>
      <c r="L9" s="105">
        <v>7</v>
      </c>
      <c r="M9" s="66">
        <v>7</v>
      </c>
      <c r="N9" s="66">
        <v>7</v>
      </c>
      <c r="O9" s="1"/>
      <c r="P9" s="1"/>
      <c r="Q9" s="86"/>
      <c r="R9" s="99"/>
      <c r="S9" s="108"/>
      <c r="T9" s="113"/>
      <c r="U9" s="113"/>
      <c r="V9" s="113"/>
      <c r="W9" s="66"/>
      <c r="X9" s="111"/>
      <c r="Y9" s="111"/>
      <c r="Z9" s="128"/>
      <c r="AA9" s="86"/>
      <c r="AB9" s="125"/>
      <c r="AC9" s="1"/>
      <c r="AD9" s="1"/>
      <c r="AE9" s="1"/>
      <c r="AF9" s="1"/>
      <c r="AG9" s="1"/>
      <c r="AH9" s="1"/>
      <c r="AI9" s="1"/>
      <c r="AJ9" s="1"/>
      <c r="AK9" s="156"/>
      <c r="AL9" s="156"/>
      <c r="AM9" s="156"/>
    </row>
    <row r="10" spans="1:39">
      <c r="A10" s="92" t="s">
        <v>246</v>
      </c>
      <c r="B10" s="89">
        <v>0.5</v>
      </c>
      <c r="C10" s="81">
        <v>21</v>
      </c>
      <c r="D10" s="66"/>
      <c r="E10" s="66"/>
      <c r="F10" s="66"/>
      <c r="G10" s="91"/>
      <c r="H10" s="80"/>
      <c r="I10" s="66"/>
      <c r="J10" s="66"/>
      <c r="K10" s="66"/>
      <c r="L10" s="66"/>
      <c r="N10" s="80" t="s">
        <v>241</v>
      </c>
      <c r="O10" s="14">
        <v>7</v>
      </c>
      <c r="P10" s="66">
        <v>7</v>
      </c>
      <c r="Q10" s="86">
        <v>7</v>
      </c>
      <c r="R10" s="99"/>
      <c r="S10" s="108"/>
      <c r="T10" s="113"/>
      <c r="U10" s="113"/>
      <c r="V10" s="113"/>
      <c r="W10" s="66"/>
      <c r="X10" s="111"/>
      <c r="Y10" s="111"/>
      <c r="Z10" s="128"/>
      <c r="AA10" s="86"/>
      <c r="AB10" s="125"/>
      <c r="AC10" s="1"/>
      <c r="AD10" s="1"/>
      <c r="AE10" s="1"/>
      <c r="AF10" s="1"/>
      <c r="AG10" s="1"/>
      <c r="AH10" s="1"/>
      <c r="AI10" s="1"/>
      <c r="AJ10" s="1"/>
      <c r="AK10" s="156"/>
      <c r="AL10" s="156"/>
      <c r="AM10" s="156"/>
    </row>
    <row r="11" spans="1:39">
      <c r="A11" s="92" t="s">
        <v>224</v>
      </c>
      <c r="B11" s="89">
        <v>0.5</v>
      </c>
      <c r="C11" s="81">
        <v>21</v>
      </c>
      <c r="D11" s="66"/>
      <c r="E11" s="66"/>
      <c r="F11" s="66"/>
      <c r="G11" s="93"/>
      <c r="H11" s="66"/>
      <c r="I11" s="66"/>
      <c r="J11" s="66"/>
      <c r="K11" s="80" t="s">
        <v>241</v>
      </c>
      <c r="L11" s="133">
        <v>11</v>
      </c>
      <c r="M11" s="133">
        <v>11</v>
      </c>
      <c r="N11" s="133">
        <v>11</v>
      </c>
      <c r="O11" s="66"/>
      <c r="P11" s="80"/>
      <c r="Q11" s="86"/>
      <c r="R11" s="99"/>
      <c r="S11" s="108"/>
      <c r="T11" s="113"/>
      <c r="U11" s="113"/>
      <c r="V11" s="113"/>
      <c r="W11" s="66"/>
      <c r="X11" s="111"/>
      <c r="Y11" s="111"/>
      <c r="Z11" s="128"/>
      <c r="AA11" s="86"/>
      <c r="AB11" s="124"/>
      <c r="AC11" s="1"/>
      <c r="AD11" s="1"/>
      <c r="AE11" s="1"/>
      <c r="AF11" s="1"/>
      <c r="AG11" s="1"/>
      <c r="AH11" s="1"/>
      <c r="AI11" s="1"/>
      <c r="AJ11" s="1"/>
      <c r="AK11" s="156"/>
      <c r="AL11" s="156"/>
      <c r="AM11" s="156"/>
    </row>
    <row r="12" spans="1:39" ht="28.5">
      <c r="A12" s="92" t="s">
        <v>233</v>
      </c>
      <c r="B12" s="97">
        <v>0.4</v>
      </c>
      <c r="C12" s="81">
        <v>18</v>
      </c>
      <c r="D12" s="13"/>
      <c r="E12" s="81"/>
      <c r="F12" s="13"/>
      <c r="G12" s="66"/>
      <c r="H12" s="66"/>
      <c r="I12" s="66"/>
      <c r="J12" s="13"/>
      <c r="K12" s="94" t="s">
        <v>240</v>
      </c>
      <c r="L12" s="132"/>
      <c r="M12" s="132"/>
      <c r="N12" s="132"/>
      <c r="O12" s="13"/>
      <c r="P12" s="13"/>
      <c r="Q12" s="95"/>
      <c r="R12" s="100"/>
      <c r="S12" s="109"/>
      <c r="T12" s="114"/>
      <c r="U12" s="114"/>
      <c r="V12" s="114"/>
      <c r="W12" s="13"/>
      <c r="X12" s="112"/>
      <c r="Y12" s="112"/>
      <c r="Z12" s="128"/>
      <c r="AA12" s="126"/>
      <c r="AB12" s="95"/>
      <c r="AC12" s="1"/>
      <c r="AD12" s="1"/>
      <c r="AE12" s="1"/>
      <c r="AF12" s="1"/>
      <c r="AG12" s="1"/>
      <c r="AH12" s="1"/>
      <c r="AI12" s="1"/>
      <c r="AJ12" s="1"/>
      <c r="AK12" s="156"/>
      <c r="AL12" s="156"/>
      <c r="AM12" s="156"/>
    </row>
    <row r="13" spans="1:39" ht="28.5">
      <c r="A13" s="92" t="s">
        <v>225</v>
      </c>
      <c r="B13" s="89">
        <v>1</v>
      </c>
      <c r="C13" s="81"/>
      <c r="D13" s="66"/>
      <c r="E13" s="66"/>
      <c r="F13" s="66"/>
      <c r="G13" s="93"/>
      <c r="H13" s="66"/>
      <c r="I13" s="1"/>
      <c r="J13" s="1"/>
      <c r="K13" s="1"/>
      <c r="L13" s="80" t="s">
        <v>239</v>
      </c>
      <c r="M13" s="66">
        <v>15</v>
      </c>
      <c r="N13" s="66">
        <v>15</v>
      </c>
      <c r="O13" s="66">
        <v>15</v>
      </c>
      <c r="P13" s="66"/>
      <c r="Q13" s="66"/>
      <c r="R13" s="99"/>
      <c r="S13" s="108"/>
      <c r="T13" s="113"/>
      <c r="U13" s="113"/>
      <c r="V13" s="113"/>
      <c r="W13" s="66"/>
      <c r="X13" s="111"/>
      <c r="Y13" s="111"/>
      <c r="Z13" s="128"/>
      <c r="AA13" s="86"/>
      <c r="AB13" s="124"/>
      <c r="AC13" s="1"/>
      <c r="AD13" s="1"/>
      <c r="AE13" s="1"/>
      <c r="AF13" s="1"/>
      <c r="AG13" s="1"/>
      <c r="AH13" s="1"/>
      <c r="AI13" s="1"/>
      <c r="AJ13" s="1"/>
      <c r="AK13" s="156"/>
      <c r="AL13" s="156"/>
      <c r="AM13" s="156"/>
    </row>
    <row r="14" spans="1:39">
      <c r="A14" s="92" t="s">
        <v>13</v>
      </c>
      <c r="B14" s="89">
        <v>1</v>
      </c>
      <c r="C14" s="81"/>
      <c r="D14" s="66"/>
      <c r="E14" s="66"/>
      <c r="F14" s="66"/>
      <c r="G14" s="93"/>
      <c r="H14" s="66"/>
      <c r="I14" s="1"/>
      <c r="J14" s="1"/>
      <c r="K14" s="1"/>
      <c r="L14" s="66"/>
      <c r="M14" s="66"/>
      <c r="N14" s="66"/>
      <c r="O14" s="80" t="s">
        <v>239</v>
      </c>
      <c r="P14" s="66">
        <v>15</v>
      </c>
      <c r="Q14" s="66">
        <v>15</v>
      </c>
      <c r="R14" s="99">
        <v>15</v>
      </c>
      <c r="S14" s="108"/>
      <c r="T14" s="113"/>
      <c r="U14" s="113"/>
      <c r="V14" s="113"/>
      <c r="W14" s="66"/>
      <c r="X14" s="111"/>
      <c r="Y14" s="111"/>
      <c r="Z14" s="128"/>
      <c r="AA14" s="86"/>
      <c r="AB14" s="124"/>
      <c r="AC14" s="1"/>
      <c r="AD14" s="1"/>
      <c r="AE14" s="1"/>
      <c r="AF14" s="1"/>
      <c r="AG14" s="1"/>
      <c r="AH14" s="1"/>
      <c r="AI14" s="1"/>
      <c r="AJ14" s="1"/>
      <c r="AK14" s="156"/>
      <c r="AL14" s="156"/>
      <c r="AM14" s="156"/>
    </row>
    <row r="15" spans="1:39" ht="57">
      <c r="A15" s="101" t="s">
        <v>226</v>
      </c>
      <c r="B15" s="96">
        <v>0.1</v>
      </c>
      <c r="C15" s="147">
        <v>21</v>
      </c>
      <c r="D15" s="66"/>
      <c r="E15" s="133"/>
      <c r="F15" s="133"/>
      <c r="G15" s="140" t="s">
        <v>239</v>
      </c>
      <c r="H15" s="143">
        <v>7</v>
      </c>
      <c r="I15" s="143">
        <v>7</v>
      </c>
      <c r="J15" s="130" t="s">
        <v>247</v>
      </c>
      <c r="K15" s="133">
        <v>3</v>
      </c>
      <c r="L15" s="127" t="s">
        <v>247</v>
      </c>
      <c r="M15" s="133"/>
      <c r="N15" s="144"/>
      <c r="O15" s="133"/>
      <c r="P15" s="133"/>
      <c r="Q15" s="133"/>
      <c r="R15" s="134"/>
      <c r="S15" s="137"/>
      <c r="T15" s="113"/>
      <c r="U15" s="113"/>
      <c r="V15" s="113"/>
      <c r="W15" s="66"/>
      <c r="X15" s="111"/>
      <c r="Y15" s="111"/>
      <c r="Z15" s="128"/>
      <c r="AA15" s="86"/>
      <c r="AB15" s="124"/>
      <c r="AC15" s="1"/>
      <c r="AD15" s="1"/>
      <c r="AE15" s="1"/>
      <c r="AF15" s="1"/>
      <c r="AG15" s="1"/>
      <c r="AH15" s="1"/>
      <c r="AI15" s="1"/>
      <c r="AJ15" s="1"/>
      <c r="AK15" s="156"/>
      <c r="AL15" s="156"/>
      <c r="AM15" s="156"/>
    </row>
    <row r="16" spans="1:39" ht="16.5">
      <c r="A16" s="101" t="s">
        <v>227</v>
      </c>
      <c r="B16" s="96">
        <v>0.2</v>
      </c>
      <c r="C16" s="148"/>
      <c r="D16" s="66"/>
      <c r="E16" s="131"/>
      <c r="F16" s="131"/>
      <c r="G16" s="141"/>
      <c r="H16" s="143"/>
      <c r="I16" s="143"/>
      <c r="J16" s="130"/>
      <c r="K16" s="131"/>
      <c r="L16" s="128"/>
      <c r="M16" s="131"/>
      <c r="N16" s="145"/>
      <c r="O16" s="131"/>
      <c r="P16" s="131"/>
      <c r="Q16" s="131"/>
      <c r="R16" s="135"/>
      <c r="S16" s="138"/>
      <c r="T16" s="113"/>
      <c r="U16" s="113"/>
      <c r="V16" s="113"/>
      <c r="W16" s="66"/>
      <c r="X16" s="111"/>
      <c r="Y16" s="111"/>
      <c r="Z16" s="128"/>
      <c r="AA16" s="86"/>
      <c r="AB16" s="124"/>
      <c r="AC16" s="1"/>
      <c r="AD16" s="1"/>
      <c r="AE16" s="1"/>
      <c r="AF16" s="1"/>
      <c r="AG16" s="1"/>
      <c r="AH16" s="1"/>
      <c r="AI16" s="1"/>
      <c r="AJ16" s="1"/>
      <c r="AK16" s="156"/>
      <c r="AL16" s="156"/>
      <c r="AM16" s="156"/>
    </row>
    <row r="17" spans="1:39" ht="16.5">
      <c r="A17" s="101" t="s">
        <v>228</v>
      </c>
      <c r="B17" s="96">
        <v>0.1</v>
      </c>
      <c r="C17" s="148"/>
      <c r="D17" s="66"/>
      <c r="E17" s="131"/>
      <c r="F17" s="131"/>
      <c r="G17" s="141"/>
      <c r="H17" s="143"/>
      <c r="I17" s="143"/>
      <c r="J17" s="130"/>
      <c r="K17" s="131"/>
      <c r="L17" s="128"/>
      <c r="M17" s="131"/>
      <c r="N17" s="145"/>
      <c r="O17" s="131"/>
      <c r="P17" s="131"/>
      <c r="Q17" s="131"/>
      <c r="R17" s="135"/>
      <c r="S17" s="138"/>
      <c r="T17" s="113"/>
      <c r="U17" s="113"/>
      <c r="V17" s="113"/>
      <c r="W17" s="66"/>
      <c r="X17" s="111"/>
      <c r="Y17" s="111"/>
      <c r="Z17" s="128"/>
      <c r="AA17" s="86"/>
      <c r="AB17" s="124"/>
      <c r="AC17" s="1"/>
      <c r="AD17" s="1"/>
      <c r="AE17" s="1"/>
      <c r="AF17" s="1"/>
      <c r="AG17" s="1"/>
      <c r="AH17" s="1"/>
      <c r="AI17" s="1"/>
      <c r="AJ17" s="1"/>
      <c r="AK17" s="156"/>
      <c r="AL17" s="156"/>
      <c r="AM17" s="156"/>
    </row>
    <row r="18" spans="1:39" ht="16.5">
      <c r="A18" s="101" t="s">
        <v>229</v>
      </c>
      <c r="B18" s="96">
        <v>0.3</v>
      </c>
      <c r="C18" s="148"/>
      <c r="D18" s="66"/>
      <c r="E18" s="131"/>
      <c r="F18" s="131"/>
      <c r="G18" s="141"/>
      <c r="H18" s="143"/>
      <c r="I18" s="143"/>
      <c r="J18" s="131">
        <v>7</v>
      </c>
      <c r="K18" s="131"/>
      <c r="L18" s="128"/>
      <c r="M18" s="131"/>
      <c r="N18" s="145"/>
      <c r="O18" s="131"/>
      <c r="P18" s="131"/>
      <c r="Q18" s="131"/>
      <c r="R18" s="135"/>
      <c r="S18" s="138"/>
      <c r="T18" s="113"/>
      <c r="U18" s="113"/>
      <c r="V18" s="113"/>
      <c r="W18" s="66"/>
      <c r="X18" s="111"/>
      <c r="Y18" s="111"/>
      <c r="Z18" s="128"/>
      <c r="AA18" s="86"/>
      <c r="AB18" s="124"/>
      <c r="AC18" s="1"/>
      <c r="AD18" s="1"/>
      <c r="AE18" s="1"/>
      <c r="AF18" s="1"/>
      <c r="AG18" s="1"/>
      <c r="AH18" s="1"/>
      <c r="AI18" s="1"/>
      <c r="AJ18" s="1"/>
      <c r="AK18" s="156"/>
      <c r="AL18" s="156"/>
      <c r="AM18" s="156"/>
    </row>
    <row r="19" spans="1:39" ht="16.5">
      <c r="A19" s="101" t="s">
        <v>234</v>
      </c>
      <c r="B19" s="97">
        <v>0.15</v>
      </c>
      <c r="C19" s="148"/>
      <c r="D19" s="66"/>
      <c r="E19" s="131"/>
      <c r="F19" s="131"/>
      <c r="G19" s="141"/>
      <c r="H19" s="143"/>
      <c r="I19" s="143"/>
      <c r="J19" s="131"/>
      <c r="K19" s="131"/>
      <c r="L19" s="128"/>
      <c r="M19" s="131"/>
      <c r="N19" s="145"/>
      <c r="O19" s="131"/>
      <c r="P19" s="131"/>
      <c r="Q19" s="131"/>
      <c r="R19" s="135"/>
      <c r="S19" s="138"/>
      <c r="T19" s="113"/>
      <c r="U19" s="113"/>
      <c r="V19" s="113"/>
      <c r="W19" s="66"/>
      <c r="X19" s="111"/>
      <c r="Y19" s="111"/>
      <c r="Z19" s="128"/>
      <c r="AA19" s="86"/>
      <c r="AB19" s="124"/>
      <c r="AC19" s="1"/>
      <c r="AD19" s="1"/>
      <c r="AE19" s="1"/>
      <c r="AF19" s="1"/>
      <c r="AG19" s="1"/>
      <c r="AH19" s="1"/>
      <c r="AI19" s="1"/>
      <c r="AJ19" s="1"/>
      <c r="AK19" s="156"/>
      <c r="AL19" s="156"/>
      <c r="AM19" s="156"/>
    </row>
    <row r="20" spans="1:39" ht="16.5">
      <c r="A20" s="101" t="s">
        <v>235</v>
      </c>
      <c r="B20" s="97">
        <v>0.05</v>
      </c>
      <c r="C20" s="149"/>
      <c r="D20" s="66"/>
      <c r="E20" s="132"/>
      <c r="F20" s="132"/>
      <c r="G20" s="142"/>
      <c r="H20" s="143"/>
      <c r="I20" s="143"/>
      <c r="J20" s="132"/>
      <c r="K20" s="132"/>
      <c r="L20" s="129"/>
      <c r="M20" s="132"/>
      <c r="N20" s="146"/>
      <c r="O20" s="132"/>
      <c r="P20" s="132"/>
      <c r="Q20" s="132"/>
      <c r="R20" s="136"/>
      <c r="S20" s="139"/>
      <c r="T20" s="113"/>
      <c r="U20" s="113"/>
      <c r="V20" s="113"/>
      <c r="W20" s="66"/>
      <c r="X20" s="111"/>
      <c r="Y20" s="111"/>
      <c r="Z20" s="128"/>
      <c r="AA20" s="86"/>
      <c r="AB20" s="124"/>
      <c r="AC20" s="1"/>
      <c r="AD20" s="1"/>
      <c r="AE20" s="1"/>
      <c r="AF20" s="1"/>
      <c r="AG20" s="1"/>
      <c r="AH20" s="1"/>
      <c r="AI20" s="1"/>
      <c r="AJ20" s="1"/>
      <c r="AK20" s="156"/>
      <c r="AL20" s="156"/>
      <c r="AM20" s="156"/>
    </row>
    <row r="21" spans="1:39" ht="28.5">
      <c r="A21" s="92" t="s">
        <v>232</v>
      </c>
      <c r="B21" s="97">
        <v>0.3</v>
      </c>
      <c r="C21" s="81">
        <v>14</v>
      </c>
      <c r="D21" s="13"/>
      <c r="E21" s="13"/>
      <c r="F21" s="81" t="s">
        <v>240</v>
      </c>
      <c r="G21" s="66">
        <v>6</v>
      </c>
      <c r="H21" s="106">
        <v>6</v>
      </c>
      <c r="I21" s="106">
        <v>2</v>
      </c>
      <c r="J21" s="13"/>
      <c r="K21" s="66"/>
      <c r="L21" s="66"/>
      <c r="M21" s="66"/>
      <c r="N21" s="66"/>
      <c r="O21" s="66"/>
      <c r="P21" s="66"/>
      <c r="Q21" s="86"/>
      <c r="R21" s="99"/>
      <c r="S21" s="108"/>
      <c r="T21" s="113"/>
      <c r="U21" s="113"/>
      <c r="V21" s="113"/>
      <c r="W21" s="66"/>
      <c r="X21" s="111"/>
      <c r="Y21" s="111"/>
      <c r="Z21" s="128"/>
      <c r="AA21" s="95"/>
      <c r="AB21" s="95"/>
      <c r="AC21" s="1"/>
      <c r="AD21" s="1"/>
      <c r="AE21" s="1"/>
      <c r="AF21" s="1"/>
      <c r="AG21" s="1"/>
      <c r="AH21" s="1"/>
      <c r="AI21" s="1"/>
      <c r="AJ21" s="1"/>
      <c r="AK21" s="156"/>
      <c r="AL21" s="156"/>
      <c r="AM21" s="156"/>
    </row>
    <row r="22" spans="1:39" ht="16.5">
      <c r="A22" s="92" t="s">
        <v>236</v>
      </c>
      <c r="B22" s="97">
        <v>0.5</v>
      </c>
      <c r="C22" s="81">
        <v>21</v>
      </c>
      <c r="D22" s="66">
        <v>7</v>
      </c>
      <c r="E22" s="66"/>
      <c r="F22" s="66"/>
      <c r="G22" s="66"/>
      <c r="H22" s="66"/>
      <c r="I22" s="66"/>
      <c r="J22" s="1"/>
      <c r="K22" s="1"/>
      <c r="L22" s="1"/>
      <c r="M22" s="1"/>
      <c r="N22" s="66"/>
      <c r="O22" s="66"/>
      <c r="P22" s="80" t="s">
        <v>242</v>
      </c>
      <c r="Q22" s="81">
        <v>7</v>
      </c>
      <c r="R22" s="121">
        <v>7</v>
      </c>
      <c r="S22" s="122">
        <v>7</v>
      </c>
      <c r="T22" s="113"/>
      <c r="U22" s="113"/>
      <c r="V22" s="113"/>
      <c r="W22" s="66"/>
      <c r="X22" s="111"/>
      <c r="Y22" s="111"/>
      <c r="Z22" s="128"/>
      <c r="AA22" s="123"/>
      <c r="AB22" s="124"/>
      <c r="AC22" s="67"/>
      <c r="AD22" s="1"/>
      <c r="AE22" s="1"/>
      <c r="AF22" s="1"/>
      <c r="AG22" s="1"/>
      <c r="AH22" s="1"/>
      <c r="AI22" s="1"/>
      <c r="AJ22" s="1"/>
      <c r="AK22" s="156"/>
      <c r="AL22" s="156"/>
      <c r="AM22" s="156"/>
    </row>
    <row r="23" spans="1:39" ht="16.5">
      <c r="A23" s="92" t="s">
        <v>237</v>
      </c>
      <c r="B23" s="97">
        <v>0.2</v>
      </c>
      <c r="C23" s="81"/>
      <c r="D23" s="66"/>
      <c r="E23" s="66"/>
      <c r="F23" s="66"/>
      <c r="G23" s="66"/>
      <c r="H23" s="120" t="s">
        <v>239</v>
      </c>
      <c r="I23" s="66">
        <v>3</v>
      </c>
      <c r="J23" s="66">
        <v>3</v>
      </c>
      <c r="K23" s="66">
        <v>3</v>
      </c>
      <c r="M23" s="66"/>
      <c r="N23" s="66"/>
      <c r="O23" s="66"/>
      <c r="P23" s="66"/>
      <c r="Q23" s="86"/>
      <c r="R23" s="99"/>
      <c r="S23" s="108"/>
      <c r="T23" s="113"/>
      <c r="U23" s="113"/>
      <c r="V23" s="113"/>
      <c r="W23" s="66"/>
      <c r="X23" s="111"/>
      <c r="Y23" s="111"/>
      <c r="Z23" s="128"/>
      <c r="AA23" s="86"/>
      <c r="AB23" s="124"/>
      <c r="AC23" s="67"/>
      <c r="AD23" s="1"/>
      <c r="AE23" s="1"/>
      <c r="AF23" s="1"/>
      <c r="AG23" s="1"/>
      <c r="AH23" s="1"/>
      <c r="AI23" s="1"/>
      <c r="AJ23" s="1"/>
      <c r="AK23" s="156"/>
      <c r="AL23" s="156"/>
      <c r="AM23" s="156"/>
    </row>
    <row r="24" spans="1:39" ht="28.5">
      <c r="A24" s="92" t="s">
        <v>231</v>
      </c>
      <c r="B24" s="97">
        <v>0.5</v>
      </c>
      <c r="C24" s="81"/>
      <c r="D24" s="13"/>
      <c r="E24" s="13"/>
      <c r="F24" s="13"/>
      <c r="G24" s="94"/>
      <c r="H24" s="13"/>
      <c r="I24" s="66"/>
      <c r="J24" s="66"/>
      <c r="K24" s="66"/>
      <c r="L24" s="66"/>
      <c r="M24" s="13"/>
      <c r="N24" s="94" t="s">
        <v>244</v>
      </c>
      <c r="O24" s="12">
        <v>6</v>
      </c>
      <c r="P24" s="107">
        <v>6</v>
      </c>
      <c r="Q24" s="12">
        <v>6</v>
      </c>
      <c r="R24" s="98"/>
      <c r="S24" s="109"/>
      <c r="T24" s="114"/>
      <c r="U24" s="114"/>
      <c r="V24" s="114"/>
      <c r="W24" s="13"/>
      <c r="X24" s="112"/>
      <c r="Y24" s="112"/>
      <c r="Z24" s="128"/>
      <c r="AA24" s="91"/>
      <c r="AB24" s="124"/>
      <c r="AC24" s="1"/>
      <c r="AD24" s="1"/>
      <c r="AE24" s="1"/>
      <c r="AF24" s="1"/>
      <c r="AG24" s="1"/>
      <c r="AH24" s="1"/>
      <c r="AI24" s="1"/>
      <c r="AJ24" s="1"/>
      <c r="AK24" s="156"/>
      <c r="AL24" s="156"/>
      <c r="AM24" s="156"/>
    </row>
    <row r="25" spans="1:39" ht="28.5">
      <c r="A25" s="92" t="s">
        <v>230</v>
      </c>
      <c r="B25" s="97">
        <v>0.3</v>
      </c>
      <c r="C25" s="81"/>
      <c r="D25" s="13"/>
      <c r="E25" s="13"/>
      <c r="F25" s="13"/>
      <c r="G25" s="91"/>
      <c r="H25" s="80"/>
      <c r="I25" s="66"/>
      <c r="J25" s="66"/>
      <c r="K25" s="66"/>
      <c r="L25" s="66"/>
      <c r="M25" s="1"/>
      <c r="N25" s="1"/>
      <c r="O25" s="1"/>
      <c r="P25" s="1"/>
      <c r="Q25" s="86"/>
      <c r="R25" s="99"/>
      <c r="S25" s="108"/>
      <c r="T25" s="118" t="s">
        <v>240</v>
      </c>
      <c r="U25" s="118">
        <v>5</v>
      </c>
      <c r="V25" s="118">
        <v>5</v>
      </c>
      <c r="W25" s="118">
        <v>5</v>
      </c>
      <c r="X25" s="111"/>
      <c r="Y25" s="111"/>
      <c r="Z25" s="128"/>
      <c r="AA25" s="86"/>
      <c r="AB25" s="124"/>
      <c r="AC25" s="1"/>
      <c r="AD25" s="1"/>
      <c r="AE25" s="1"/>
      <c r="AF25" s="1"/>
      <c r="AG25" s="1"/>
      <c r="AH25" s="1"/>
      <c r="AI25" s="1"/>
      <c r="AJ25" s="1"/>
      <c r="AK25" s="156"/>
      <c r="AL25" s="156"/>
      <c r="AM25" s="156"/>
    </row>
    <row r="26" spans="1:39" ht="16.5">
      <c r="A26" s="92" t="s">
        <v>238</v>
      </c>
      <c r="B26" s="97">
        <v>0.2</v>
      </c>
      <c r="C26" s="81">
        <v>9</v>
      </c>
      <c r="D26" s="66">
        <v>5</v>
      </c>
      <c r="E26" s="66"/>
      <c r="F26" s="66"/>
      <c r="G26" s="66"/>
      <c r="H26" s="120" t="s">
        <v>243</v>
      </c>
      <c r="I26" s="66">
        <v>3</v>
      </c>
      <c r="J26" s="66">
        <v>3</v>
      </c>
      <c r="K26" s="66">
        <v>3</v>
      </c>
      <c r="M26" s="66"/>
      <c r="N26" s="66"/>
      <c r="O26" s="66"/>
      <c r="P26" s="66"/>
      <c r="Q26" s="86"/>
      <c r="R26" s="99"/>
      <c r="S26" s="108"/>
      <c r="T26" s="113"/>
      <c r="U26" s="113"/>
      <c r="V26" s="113"/>
      <c r="W26" s="66"/>
      <c r="X26" s="111"/>
      <c r="Y26" s="111"/>
      <c r="Z26" s="128"/>
      <c r="AA26" s="86"/>
      <c r="AB26" s="124"/>
      <c r="AC26" s="67"/>
      <c r="AD26" s="1"/>
      <c r="AE26" s="1"/>
      <c r="AF26" s="1"/>
      <c r="AG26" s="1"/>
      <c r="AH26" s="1"/>
      <c r="AI26" s="1"/>
      <c r="AJ26" s="1"/>
      <c r="AK26" s="156"/>
      <c r="AL26" s="156"/>
      <c r="AM26" s="156"/>
    </row>
    <row r="27" spans="1:39">
      <c r="A27" s="65" t="s">
        <v>207</v>
      </c>
      <c r="B27" s="66"/>
      <c r="C27" s="66"/>
      <c r="D27" s="1"/>
      <c r="E27" s="1"/>
      <c r="F27" s="1"/>
      <c r="G27" s="1"/>
      <c r="H27" s="1"/>
      <c r="I27" s="1"/>
      <c r="J27" s="1"/>
      <c r="K27" s="1"/>
      <c r="L27" s="1"/>
      <c r="M27" s="119"/>
      <c r="N27" s="13"/>
      <c r="O27" s="13"/>
      <c r="P27" s="13"/>
      <c r="Q27" s="95"/>
      <c r="R27" s="100">
        <v>15</v>
      </c>
      <c r="S27" s="109">
        <v>15</v>
      </c>
      <c r="T27" s="114">
        <v>15</v>
      </c>
      <c r="U27" s="114">
        <v>15</v>
      </c>
      <c r="V27" s="114">
        <v>15</v>
      </c>
      <c r="W27" s="47"/>
      <c r="X27" s="112"/>
      <c r="Y27" s="112"/>
      <c r="Z27" s="128"/>
      <c r="AA27" s="95"/>
      <c r="AB27" s="95"/>
      <c r="AC27" s="1"/>
      <c r="AD27" s="1"/>
      <c r="AE27" s="1"/>
      <c r="AF27" s="1"/>
      <c r="AG27" s="1"/>
      <c r="AH27" s="1"/>
      <c r="AI27" s="1"/>
      <c r="AJ27" s="1"/>
      <c r="AK27" s="156"/>
      <c r="AL27" s="156"/>
      <c r="AM27" s="156"/>
    </row>
    <row r="28" spans="1:39">
      <c r="A28" s="65" t="s">
        <v>208</v>
      </c>
      <c r="B28" s="66"/>
      <c r="C28" s="66"/>
      <c r="D28" s="1"/>
      <c r="E28" s="1"/>
      <c r="F28" s="1"/>
      <c r="G28" s="1"/>
      <c r="H28" s="1"/>
      <c r="I28" s="1"/>
      <c r="J28" s="1"/>
      <c r="K28" s="1"/>
      <c r="L28" s="1"/>
      <c r="M28" s="13"/>
      <c r="N28" s="13"/>
      <c r="O28" s="13"/>
      <c r="P28" s="13"/>
      <c r="Q28" s="95"/>
      <c r="R28" s="100">
        <v>5</v>
      </c>
      <c r="S28" s="109">
        <v>10</v>
      </c>
      <c r="T28" s="114">
        <v>15</v>
      </c>
      <c r="U28" s="114">
        <v>15</v>
      </c>
      <c r="V28" s="114">
        <v>15</v>
      </c>
      <c r="W28" s="47"/>
      <c r="X28" s="112">
        <v>7</v>
      </c>
      <c r="Y28" s="112">
        <v>7</v>
      </c>
      <c r="Z28" s="128"/>
      <c r="AA28" s="95"/>
      <c r="AB28" s="95"/>
      <c r="AC28" s="1"/>
      <c r="AD28" s="1"/>
      <c r="AE28" s="1"/>
      <c r="AF28" s="1"/>
      <c r="AG28" s="1"/>
      <c r="AH28" s="1"/>
      <c r="AI28" s="1"/>
      <c r="AJ28" s="1"/>
      <c r="AK28" s="156"/>
      <c r="AL28" s="156"/>
      <c r="AM28" s="156"/>
    </row>
    <row r="29" spans="1:39" ht="15" thickBot="1">
      <c r="A29" s="65" t="s">
        <v>209</v>
      </c>
      <c r="B29" s="66"/>
      <c r="C29" s="66"/>
      <c r="D29" s="1"/>
      <c r="E29" s="1"/>
      <c r="F29" s="1"/>
      <c r="G29" s="71"/>
      <c r="H29" s="71"/>
      <c r="I29" s="71"/>
      <c r="J29" s="71"/>
      <c r="K29" s="71"/>
      <c r="L29" s="71"/>
      <c r="M29" s="26"/>
      <c r="N29" s="13"/>
      <c r="O29" s="13"/>
      <c r="P29" s="13"/>
      <c r="Q29" s="95"/>
      <c r="R29" s="100">
        <v>0</v>
      </c>
      <c r="S29" s="109">
        <v>10</v>
      </c>
      <c r="T29" s="114">
        <v>15</v>
      </c>
      <c r="U29" s="114">
        <v>15</v>
      </c>
      <c r="V29" s="114">
        <v>15</v>
      </c>
      <c r="W29" s="47"/>
      <c r="X29" s="112">
        <v>15</v>
      </c>
      <c r="Y29" s="112">
        <v>15</v>
      </c>
      <c r="Z29" s="129"/>
      <c r="AA29" s="95"/>
      <c r="AB29" s="95"/>
      <c r="AC29" s="1"/>
      <c r="AD29" s="1"/>
      <c r="AE29" s="1"/>
      <c r="AF29" s="1"/>
      <c r="AG29" s="1"/>
      <c r="AH29" s="1"/>
      <c r="AI29" s="1"/>
      <c r="AJ29" s="1"/>
      <c r="AK29" s="156"/>
      <c r="AL29" s="156"/>
      <c r="AM29" s="156"/>
    </row>
    <row r="30" spans="1:39">
      <c r="A30" s="72" t="s">
        <v>206</v>
      </c>
      <c r="C30" s="75"/>
      <c r="D30" s="69">
        <f t="shared" ref="D30:S30" si="0">SUM(D3:D29)</f>
        <v>12</v>
      </c>
      <c r="E30" s="69">
        <f t="shared" si="0"/>
        <v>0</v>
      </c>
      <c r="F30" s="69">
        <f t="shared" si="0"/>
        <v>0</v>
      </c>
      <c r="G30" s="69">
        <f t="shared" si="0"/>
        <v>6</v>
      </c>
      <c r="H30" s="69">
        <f t="shared" si="0"/>
        <v>13</v>
      </c>
      <c r="I30" s="69">
        <f t="shared" si="0"/>
        <v>15</v>
      </c>
      <c r="J30" s="69">
        <f t="shared" si="0"/>
        <v>58</v>
      </c>
      <c r="K30" s="69">
        <f t="shared" si="0"/>
        <v>54</v>
      </c>
      <c r="L30" s="69">
        <f t="shared" si="0"/>
        <v>63</v>
      </c>
      <c r="M30" s="69">
        <f t="shared" si="0"/>
        <v>63</v>
      </c>
      <c r="N30" s="69">
        <f t="shared" si="0"/>
        <v>63</v>
      </c>
      <c r="O30" s="69">
        <f t="shared" si="0"/>
        <v>58</v>
      </c>
      <c r="P30" s="69">
        <f t="shared" si="0"/>
        <v>43</v>
      </c>
      <c r="Q30" s="69">
        <f t="shared" si="0"/>
        <v>50</v>
      </c>
      <c r="R30" s="104">
        <f t="shared" si="0"/>
        <v>57</v>
      </c>
      <c r="S30" s="115">
        <f t="shared" si="0"/>
        <v>42</v>
      </c>
      <c r="T30" s="115">
        <f t="shared" ref="T30:Z30" si="1">SUM(T3:T29)</f>
        <v>45</v>
      </c>
      <c r="U30" s="115">
        <f t="shared" si="1"/>
        <v>50</v>
      </c>
      <c r="V30" s="115">
        <f t="shared" si="1"/>
        <v>50</v>
      </c>
      <c r="W30" s="115">
        <f t="shared" si="1"/>
        <v>5</v>
      </c>
      <c r="X30" s="115">
        <f t="shared" si="1"/>
        <v>22</v>
      </c>
      <c r="Y30" s="115">
        <f t="shared" si="1"/>
        <v>22</v>
      </c>
      <c r="Z30" s="13">
        <f t="shared" si="1"/>
        <v>0</v>
      </c>
      <c r="AA30" s="110"/>
      <c r="AB30" s="1"/>
      <c r="AC30" s="1"/>
      <c r="AD30" s="1"/>
      <c r="AE30" s="1"/>
      <c r="AF30" s="1"/>
      <c r="AG30" s="1"/>
      <c r="AH30" s="1"/>
      <c r="AI30" s="1"/>
      <c r="AJ30" s="1"/>
      <c r="AK30" s="157"/>
      <c r="AL30" s="157"/>
      <c r="AM30" s="157"/>
    </row>
    <row r="31" spans="1:39">
      <c r="B31" s="75">
        <f>SUM(B3:B24)</f>
        <v>12.3</v>
      </c>
      <c r="C31" s="84"/>
      <c r="D31" s="77"/>
      <c r="E31" s="77"/>
      <c r="F31" s="77"/>
      <c r="G31" s="77"/>
      <c r="H31" s="77"/>
    </row>
    <row r="32" spans="1:39">
      <c r="A32" s="83"/>
      <c r="I32" t="s">
        <v>215</v>
      </c>
      <c r="J32" t="s">
        <v>216</v>
      </c>
      <c r="K32" t="s">
        <v>213</v>
      </c>
      <c r="L32" t="s">
        <v>217</v>
      </c>
      <c r="M32">
        <v>562.5</v>
      </c>
    </row>
    <row r="33" spans="7:13">
      <c r="G33" s="150">
        <v>44204</v>
      </c>
      <c r="H33" s="150"/>
      <c r="M33" s="87">
        <f>L33/562.5</f>
        <v>0</v>
      </c>
    </row>
    <row r="34" spans="7:13">
      <c r="G34" s="151">
        <v>44211</v>
      </c>
      <c r="H34" s="151"/>
      <c r="M34" s="87">
        <f>L34/562.5</f>
        <v>0</v>
      </c>
    </row>
    <row r="35" spans="7:13">
      <c r="G35" s="151">
        <v>44218</v>
      </c>
      <c r="H35" s="151"/>
      <c r="M35" s="87">
        <f>L35/562.5</f>
        <v>0</v>
      </c>
    </row>
  </sheetData>
  <mergeCells count="33">
    <mergeCell ref="G35:H35"/>
    <mergeCell ref="AM1:AM2"/>
    <mergeCell ref="D1:N1"/>
    <mergeCell ref="AK8:AK30"/>
    <mergeCell ref="AL8:AL30"/>
    <mergeCell ref="AM8:AM30"/>
    <mergeCell ref="AB1:AD1"/>
    <mergeCell ref="AE1:AG1"/>
    <mergeCell ref="AH1:AJ1"/>
    <mergeCell ref="AK1:AL1"/>
    <mergeCell ref="C15:C20"/>
    <mergeCell ref="E15:E20"/>
    <mergeCell ref="F15:F20"/>
    <mergeCell ref="G33:H33"/>
    <mergeCell ref="G34:H34"/>
    <mergeCell ref="G15:G20"/>
    <mergeCell ref="H15:H20"/>
    <mergeCell ref="I15:I20"/>
    <mergeCell ref="K15:K20"/>
    <mergeCell ref="L15:L20"/>
    <mergeCell ref="Z3:Z29"/>
    <mergeCell ref="J15:J17"/>
    <mergeCell ref="J18:J20"/>
    <mergeCell ref="Q15:Q20"/>
    <mergeCell ref="R15:R20"/>
    <mergeCell ref="S15:S20"/>
    <mergeCell ref="L11:L12"/>
    <mergeCell ref="M11:M12"/>
    <mergeCell ref="N11:N12"/>
    <mergeCell ref="M15:M20"/>
    <mergeCell ref="N15:N20"/>
    <mergeCell ref="O15:O20"/>
    <mergeCell ref="P15:P2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9DA2-4036-4D61-A2B7-0803D518703D}">
  <dimension ref="A1:H11"/>
  <sheetViews>
    <sheetView workbookViewId="0">
      <selection activeCell="I16" sqref="I16"/>
    </sheetView>
  </sheetViews>
  <sheetFormatPr defaultRowHeight="14.25"/>
  <cols>
    <col min="1" max="1" width="47.375" customWidth="1"/>
    <col min="2" max="2" width="4.125" bestFit="1" customWidth="1"/>
    <col min="3" max="3" width="37.125" customWidth="1"/>
    <col min="5" max="7" width="12.375" bestFit="1" customWidth="1"/>
  </cols>
  <sheetData>
    <row r="1" spans="1:8">
      <c r="A1" s="1"/>
      <c r="B1" s="1"/>
      <c r="C1" s="1"/>
      <c r="D1" s="1"/>
      <c r="E1" s="1" t="s">
        <v>187</v>
      </c>
      <c r="F1" s="1" t="s">
        <v>177</v>
      </c>
      <c r="G1" s="1" t="s">
        <v>185</v>
      </c>
    </row>
    <row r="2" spans="1:8">
      <c r="A2" s="6" t="s">
        <v>120</v>
      </c>
      <c r="B2" s="7">
        <v>0.5</v>
      </c>
      <c r="C2" s="30"/>
      <c r="D2" s="29">
        <v>151</v>
      </c>
      <c r="E2" s="29" t="s">
        <v>188</v>
      </c>
      <c r="F2" s="1"/>
      <c r="G2" s="1"/>
    </row>
    <row r="3" spans="1:8" ht="28.5">
      <c r="A3" s="6" t="s">
        <v>131</v>
      </c>
      <c r="B3" s="7">
        <v>1</v>
      </c>
      <c r="C3" s="8" t="s">
        <v>25</v>
      </c>
      <c r="D3" s="29">
        <v>151</v>
      </c>
      <c r="E3" s="29" t="s">
        <v>189</v>
      </c>
      <c r="F3" s="1"/>
      <c r="G3" s="1"/>
    </row>
    <row r="4" spans="1:8">
      <c r="A4" s="62" t="s">
        <v>125</v>
      </c>
      <c r="B4" s="7">
        <v>0.8</v>
      </c>
      <c r="C4" s="3" t="s">
        <v>29</v>
      </c>
      <c r="D4" s="29">
        <v>151</v>
      </c>
      <c r="E4" s="29" t="s">
        <v>190</v>
      </c>
      <c r="F4" s="1"/>
      <c r="G4" s="1"/>
    </row>
    <row r="5" spans="1:8">
      <c r="A5" s="62" t="s">
        <v>132</v>
      </c>
      <c r="B5" s="7">
        <v>2</v>
      </c>
      <c r="C5" s="5"/>
      <c r="D5" s="32">
        <v>151</v>
      </c>
      <c r="E5" s="32" t="s">
        <v>191</v>
      </c>
      <c r="F5" s="1"/>
      <c r="G5" s="1"/>
    </row>
    <row r="6" spans="1:8" ht="42.75">
      <c r="A6" s="62" t="s">
        <v>89</v>
      </c>
      <c r="B6" s="7">
        <v>3</v>
      </c>
      <c r="C6" s="8" t="s">
        <v>90</v>
      </c>
      <c r="D6" s="32">
        <v>151</v>
      </c>
      <c r="E6" s="32" t="s">
        <v>192</v>
      </c>
      <c r="F6" s="1" t="s">
        <v>178</v>
      </c>
      <c r="G6" s="1" t="s">
        <v>182</v>
      </c>
    </row>
    <row r="7" spans="1:8">
      <c r="A7" s="62" t="s">
        <v>6</v>
      </c>
      <c r="B7" s="7">
        <v>1</v>
      </c>
      <c r="C7" s="8" t="s">
        <v>59</v>
      </c>
      <c r="D7" s="32">
        <v>151</v>
      </c>
      <c r="E7" s="32" t="s">
        <v>192</v>
      </c>
      <c r="F7" s="1"/>
      <c r="G7" s="1"/>
    </row>
    <row r="8" spans="1:8" ht="28.5">
      <c r="A8" s="62" t="s">
        <v>118</v>
      </c>
      <c r="B8" s="7">
        <v>0.5</v>
      </c>
      <c r="C8" s="8" t="s">
        <v>124</v>
      </c>
      <c r="D8" s="32">
        <v>151</v>
      </c>
      <c r="E8" s="32" t="s">
        <v>193</v>
      </c>
      <c r="F8" s="1" t="s">
        <v>180</v>
      </c>
      <c r="G8" s="1" t="s">
        <v>181</v>
      </c>
    </row>
    <row r="9" spans="1:8">
      <c r="A9" s="62" t="s">
        <v>117</v>
      </c>
      <c r="B9" s="7">
        <v>1</v>
      </c>
      <c r="C9" s="8"/>
      <c r="D9" s="32">
        <v>151</v>
      </c>
      <c r="E9" s="32" t="s">
        <v>188</v>
      </c>
      <c r="F9" s="1"/>
      <c r="G9" s="1"/>
    </row>
    <row r="10" spans="1:8">
      <c r="A10" s="62" t="s">
        <v>49</v>
      </c>
      <c r="B10" s="7">
        <v>0.5</v>
      </c>
      <c r="C10" s="8" t="s">
        <v>50</v>
      </c>
      <c r="D10" s="32">
        <v>151</v>
      </c>
      <c r="E10" s="32" t="s">
        <v>188</v>
      </c>
      <c r="F10" s="1" t="s">
        <v>179</v>
      </c>
      <c r="G10" s="1" t="s">
        <v>183</v>
      </c>
    </row>
    <row r="11" spans="1:8" ht="57">
      <c r="A11" s="62" t="s">
        <v>51</v>
      </c>
      <c r="B11" s="7">
        <v>0.5</v>
      </c>
      <c r="C11" s="8" t="s">
        <v>52</v>
      </c>
      <c r="D11" s="32">
        <v>151</v>
      </c>
      <c r="E11" s="32" t="s">
        <v>188</v>
      </c>
      <c r="F11" s="1" t="s">
        <v>186</v>
      </c>
      <c r="G11" s="1" t="s">
        <v>184</v>
      </c>
      <c r="H11" t="s">
        <v>210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AC77"/>
  <sheetViews>
    <sheetView zoomScale="110" zoomScaleNormal="110" workbookViewId="0">
      <selection activeCell="E19" sqref="E19"/>
    </sheetView>
  </sheetViews>
  <sheetFormatPr defaultColWidth="8.75" defaultRowHeight="14.25"/>
  <cols>
    <col min="2" max="2" width="4.75" style="9" customWidth="1"/>
    <col min="3" max="3" width="41.625" customWidth="1"/>
    <col min="4" max="4" width="10.625" hidden="1" customWidth="1"/>
    <col min="5" max="5" width="9.125" customWidth="1"/>
    <col min="6" max="6" width="9.375" hidden="1" customWidth="1"/>
    <col min="7" max="7" width="36" customWidth="1"/>
    <col min="8" max="8" width="12.625" style="36" bestFit="1" customWidth="1"/>
    <col min="9" max="9" width="6.375" customWidth="1"/>
    <col min="10" max="10" width="7.625" bestFit="1" customWidth="1"/>
    <col min="11" max="11" width="6.375" bestFit="1" customWidth="1"/>
    <col min="12" max="12" width="5.125" bestFit="1" customWidth="1"/>
    <col min="13" max="13" width="10.625" bestFit="1" customWidth="1"/>
    <col min="14" max="14" width="8.625" bestFit="1" customWidth="1"/>
    <col min="15" max="15" width="8.125" bestFit="1" customWidth="1"/>
    <col min="16" max="18" width="8.625" bestFit="1" customWidth="1"/>
    <col min="19" max="21" width="8.5" customWidth="1"/>
    <col min="22" max="22" width="6.75" bestFit="1" customWidth="1"/>
    <col min="23" max="23" width="5.75" bestFit="1" customWidth="1"/>
    <col min="24" max="24" width="8.75" bestFit="1" customWidth="1"/>
    <col min="25" max="25" width="9" customWidth="1"/>
    <col min="26" max="26" width="6.375" customWidth="1"/>
    <col min="27" max="27" width="8.375" customWidth="1"/>
    <col min="28" max="28" width="11.375" customWidth="1"/>
    <col min="29" max="29" width="15" customWidth="1"/>
  </cols>
  <sheetData>
    <row r="1" spans="1:29">
      <c r="A1" s="18" t="s">
        <v>74</v>
      </c>
      <c r="B1" s="28" t="s">
        <v>0</v>
      </c>
      <c r="C1" s="23" t="s">
        <v>76</v>
      </c>
      <c r="D1" s="19" t="s">
        <v>1</v>
      </c>
      <c r="E1" s="19" t="s">
        <v>2</v>
      </c>
      <c r="F1" s="19" t="s">
        <v>87</v>
      </c>
      <c r="G1" s="24" t="s">
        <v>3</v>
      </c>
      <c r="H1" s="24" t="s">
        <v>129</v>
      </c>
      <c r="I1" s="38"/>
      <c r="J1" s="43" t="s">
        <v>150</v>
      </c>
      <c r="K1" s="44" t="s">
        <v>151</v>
      </c>
      <c r="L1" s="44" t="s">
        <v>152</v>
      </c>
      <c r="M1" s="44" t="s">
        <v>166</v>
      </c>
      <c r="N1" s="44" t="s">
        <v>160</v>
      </c>
      <c r="O1" s="44" t="s">
        <v>153</v>
      </c>
      <c r="P1" s="44" t="s">
        <v>155</v>
      </c>
      <c r="Q1" s="44" t="s">
        <v>161</v>
      </c>
      <c r="R1" s="44" t="s">
        <v>154</v>
      </c>
      <c r="S1" s="44" t="s">
        <v>163</v>
      </c>
      <c r="T1" s="44" t="s">
        <v>164</v>
      </c>
      <c r="U1" s="44" t="s">
        <v>162</v>
      </c>
      <c r="V1" s="44" t="s">
        <v>158</v>
      </c>
      <c r="W1" s="44" t="s">
        <v>157</v>
      </c>
      <c r="X1" s="44" t="s">
        <v>165</v>
      </c>
      <c r="Y1" s="45" t="s">
        <v>156</v>
      </c>
      <c r="Z1" s="39" t="s">
        <v>64</v>
      </c>
      <c r="AA1" s="19" t="s">
        <v>75</v>
      </c>
      <c r="AB1" s="19" t="s">
        <v>65</v>
      </c>
      <c r="AC1" s="19" t="s">
        <v>66</v>
      </c>
    </row>
    <row r="2" spans="1:29" ht="20.100000000000001" hidden="1" customHeight="1">
      <c r="A2" s="20" t="s">
        <v>73</v>
      </c>
      <c r="B2" s="10">
        <v>1</v>
      </c>
      <c r="C2" s="6" t="s">
        <v>8</v>
      </c>
      <c r="D2" s="7"/>
      <c r="E2" s="7">
        <v>2</v>
      </c>
      <c r="F2" s="7" t="s">
        <v>88</v>
      </c>
      <c r="G2" s="8" t="s">
        <v>19</v>
      </c>
      <c r="H2" s="29">
        <v>150</v>
      </c>
      <c r="I2" s="25" t="e">
        <f>#REF!-H2</f>
        <v>#REF!</v>
      </c>
      <c r="J2" s="46">
        <v>0.4</v>
      </c>
      <c r="K2" s="47"/>
      <c r="L2" s="47">
        <v>0.2</v>
      </c>
      <c r="M2" s="47">
        <v>0.15</v>
      </c>
      <c r="N2" s="47">
        <v>0.15</v>
      </c>
      <c r="O2" s="47"/>
      <c r="P2" s="47">
        <v>0.2</v>
      </c>
      <c r="Q2" s="47"/>
      <c r="R2" s="47">
        <v>0.3</v>
      </c>
      <c r="S2" s="47">
        <v>0.1</v>
      </c>
      <c r="T2" s="47"/>
      <c r="U2" s="47"/>
      <c r="V2" s="47">
        <v>0.1</v>
      </c>
      <c r="W2" s="47"/>
      <c r="X2" s="47">
        <v>0.4</v>
      </c>
      <c r="Y2" s="48"/>
      <c r="Z2" s="40">
        <v>150</v>
      </c>
      <c r="AA2" s="1">
        <f>SUMIF($H$2:$H$110,Z2,$E$2:$E$110)</f>
        <v>8.6</v>
      </c>
      <c r="AB2" s="2" t="s">
        <v>63</v>
      </c>
      <c r="AC2" s="15" t="s">
        <v>69</v>
      </c>
    </row>
    <row r="3" spans="1:29" ht="28.5">
      <c r="A3" s="20" t="s">
        <v>73</v>
      </c>
      <c r="B3" s="10"/>
      <c r="C3" s="6" t="s">
        <v>99</v>
      </c>
      <c r="D3" s="7"/>
      <c r="E3" s="7">
        <v>2</v>
      </c>
      <c r="F3" s="7"/>
      <c r="G3" s="8" t="s">
        <v>128</v>
      </c>
      <c r="H3" s="29">
        <v>153</v>
      </c>
      <c r="I3" s="25"/>
      <c r="J3" s="46">
        <v>0.5</v>
      </c>
      <c r="K3" s="47"/>
      <c r="L3" s="47"/>
      <c r="M3" s="47"/>
      <c r="N3" s="47">
        <v>0.2</v>
      </c>
      <c r="O3" s="47">
        <v>0.3</v>
      </c>
      <c r="P3" s="47">
        <v>0.3</v>
      </c>
      <c r="Q3" s="47"/>
      <c r="R3" s="47">
        <v>0.3</v>
      </c>
      <c r="S3" s="47"/>
      <c r="T3" s="47"/>
      <c r="U3" s="47"/>
      <c r="V3" s="47"/>
      <c r="W3" s="47"/>
      <c r="X3" s="47">
        <v>0.4</v>
      </c>
      <c r="Y3" s="48"/>
      <c r="Z3" s="40">
        <v>151</v>
      </c>
      <c r="AA3" s="1">
        <f t="shared" ref="AA3:AA7" si="0">SUMIF($H$2:$H$110,Z3,$E$2:$E$110)</f>
        <v>10.799999999999999</v>
      </c>
      <c r="AB3" s="2" t="s">
        <v>67</v>
      </c>
      <c r="AC3" s="15" t="s">
        <v>70</v>
      </c>
    </row>
    <row r="4" spans="1:29" ht="29.1" hidden="1" customHeight="1">
      <c r="A4" s="20" t="s">
        <v>73</v>
      </c>
      <c r="B4" s="10">
        <v>3</v>
      </c>
      <c r="C4" s="16" t="s">
        <v>4</v>
      </c>
      <c r="D4" s="17"/>
      <c r="E4" s="17">
        <v>0</v>
      </c>
      <c r="F4" s="17"/>
      <c r="G4" s="8"/>
      <c r="H4" s="29">
        <v>170</v>
      </c>
      <c r="I4" s="25" t="e">
        <f>#REF!-#REF!</f>
        <v>#REF!</v>
      </c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Z4" s="40">
        <v>153</v>
      </c>
      <c r="AA4" s="1">
        <f t="shared" si="0"/>
        <v>10.199999999999999</v>
      </c>
      <c r="AB4" s="2" t="s">
        <v>68</v>
      </c>
      <c r="AC4" s="15" t="s">
        <v>71</v>
      </c>
    </row>
    <row r="5" spans="1:29" ht="55.5" customHeight="1">
      <c r="A5" s="20" t="s">
        <v>73</v>
      </c>
      <c r="B5" s="10">
        <v>4</v>
      </c>
      <c r="C5" s="6" t="s">
        <v>9</v>
      </c>
      <c r="D5" s="7"/>
      <c r="E5" s="7">
        <v>2</v>
      </c>
      <c r="F5" s="7"/>
      <c r="G5" s="8" t="s">
        <v>20</v>
      </c>
      <c r="H5" s="29">
        <v>153</v>
      </c>
      <c r="I5" s="25" t="e">
        <f>#REF!-H4</f>
        <v>#REF!</v>
      </c>
      <c r="J5" s="46">
        <v>0.5</v>
      </c>
      <c r="K5" s="47"/>
      <c r="L5" s="47"/>
      <c r="M5" s="47"/>
      <c r="N5" s="47">
        <v>0.2</v>
      </c>
      <c r="O5" s="47"/>
      <c r="P5" s="47">
        <v>0.3</v>
      </c>
      <c r="Q5" s="47"/>
      <c r="R5" s="47">
        <v>0.3</v>
      </c>
      <c r="S5" s="47">
        <v>0.05</v>
      </c>
      <c r="T5" s="47"/>
      <c r="U5" s="47">
        <v>0.1</v>
      </c>
      <c r="V5" s="47">
        <v>0.05</v>
      </c>
      <c r="W5" s="47"/>
      <c r="X5" s="47">
        <v>0.5</v>
      </c>
      <c r="Y5" s="48"/>
      <c r="Z5" s="40">
        <v>160</v>
      </c>
      <c r="AA5" s="1">
        <f t="shared" si="0"/>
        <v>9</v>
      </c>
      <c r="AB5" s="2" t="s">
        <v>63</v>
      </c>
      <c r="AC5" s="15" t="s">
        <v>72</v>
      </c>
    </row>
    <row r="6" spans="1:29" ht="44.1" hidden="1" customHeight="1">
      <c r="A6" s="20" t="s">
        <v>73</v>
      </c>
      <c r="B6" s="10">
        <v>5</v>
      </c>
      <c r="C6" s="6" t="s">
        <v>16</v>
      </c>
      <c r="D6" s="7"/>
      <c r="E6" s="7">
        <v>0.8</v>
      </c>
      <c r="F6" s="7">
        <v>1</v>
      </c>
      <c r="G6" s="8"/>
      <c r="H6" s="29">
        <v>150</v>
      </c>
      <c r="I6" s="25" t="e">
        <f>#REF!-H5</f>
        <v>#REF!</v>
      </c>
      <c r="J6" s="46">
        <v>0.05</v>
      </c>
      <c r="K6" s="47"/>
      <c r="L6" s="47"/>
      <c r="M6" s="47">
        <v>0.05</v>
      </c>
      <c r="N6" s="47"/>
      <c r="O6" s="47"/>
      <c r="P6" s="47">
        <v>0.2</v>
      </c>
      <c r="Q6" s="47"/>
      <c r="R6" s="47">
        <v>0.2</v>
      </c>
      <c r="S6" s="47"/>
      <c r="T6" s="47"/>
      <c r="U6" s="47"/>
      <c r="V6" s="47"/>
      <c r="W6" s="47"/>
      <c r="X6" s="47">
        <v>0.3</v>
      </c>
      <c r="Y6" s="48"/>
      <c r="Z6" s="41">
        <v>162</v>
      </c>
      <c r="AA6" s="13">
        <f t="shared" si="0"/>
        <v>4</v>
      </c>
      <c r="AB6" s="12" t="s">
        <v>80</v>
      </c>
      <c r="AC6" s="14" t="s">
        <v>81</v>
      </c>
    </row>
    <row r="7" spans="1:29" hidden="1">
      <c r="A7" s="20" t="s">
        <v>73</v>
      </c>
      <c r="B7" s="10">
        <v>6</v>
      </c>
      <c r="C7" s="6" t="s">
        <v>120</v>
      </c>
      <c r="D7" s="6"/>
      <c r="E7" s="7">
        <v>0.8</v>
      </c>
      <c r="F7" s="7"/>
      <c r="G7" s="30"/>
      <c r="H7" s="29">
        <v>151</v>
      </c>
      <c r="I7" s="25" t="e">
        <f>#REF!-H6</f>
        <v>#REF!</v>
      </c>
      <c r="J7" s="46"/>
      <c r="K7" s="47"/>
      <c r="L7" s="47"/>
      <c r="M7" s="47"/>
      <c r="N7" s="47"/>
      <c r="O7" s="47"/>
      <c r="P7" s="47">
        <v>0.1</v>
      </c>
      <c r="Q7" s="47"/>
      <c r="R7" s="47">
        <v>0.3</v>
      </c>
      <c r="S7" s="47"/>
      <c r="T7" s="47"/>
      <c r="U7" s="47"/>
      <c r="V7" s="47"/>
      <c r="W7" s="47"/>
      <c r="X7" s="47">
        <v>0.1</v>
      </c>
      <c r="Y7" s="48"/>
      <c r="Z7" s="41">
        <v>164</v>
      </c>
      <c r="AA7" s="13">
        <f t="shared" si="0"/>
        <v>12</v>
      </c>
      <c r="AB7" s="12" t="s">
        <v>82</v>
      </c>
      <c r="AC7" s="14" t="s">
        <v>83</v>
      </c>
    </row>
    <row r="8" spans="1:29" hidden="1">
      <c r="A8" s="33" t="s">
        <v>73</v>
      </c>
      <c r="B8" s="34">
        <v>70</v>
      </c>
      <c r="C8" s="6" t="s">
        <v>116</v>
      </c>
      <c r="D8" s="6">
        <v>1</v>
      </c>
      <c r="E8" s="7">
        <v>0.5</v>
      </c>
      <c r="F8" s="31"/>
      <c r="G8" s="33"/>
      <c r="H8" s="32">
        <v>160</v>
      </c>
      <c r="I8" s="25" t="e">
        <f>#REF!-H7</f>
        <v>#REF!</v>
      </c>
      <c r="J8" s="46"/>
      <c r="K8" s="47"/>
      <c r="L8" s="47"/>
      <c r="M8" s="47">
        <v>0.1</v>
      </c>
      <c r="N8" s="47"/>
      <c r="O8" s="47"/>
      <c r="P8" s="47">
        <v>0.2</v>
      </c>
      <c r="Q8" s="47"/>
      <c r="R8" s="47">
        <v>0.2</v>
      </c>
      <c r="S8" s="47"/>
      <c r="T8" s="47"/>
      <c r="U8" s="47"/>
      <c r="V8" s="47"/>
      <c r="W8" s="47"/>
      <c r="X8" s="47"/>
      <c r="Y8" s="48"/>
      <c r="Z8" s="41">
        <v>166</v>
      </c>
      <c r="AA8" s="13">
        <f>SUMIF($H$2:$H$110,Z8,$E$2:$E$110)</f>
        <v>8.8999999999999986</v>
      </c>
      <c r="AB8" s="12" t="s">
        <v>84</v>
      </c>
      <c r="AC8" s="14" t="s">
        <v>85</v>
      </c>
    </row>
    <row r="9" spans="1:29" ht="28.5" hidden="1">
      <c r="A9" s="20" t="s">
        <v>73</v>
      </c>
      <c r="B9" s="10">
        <v>7</v>
      </c>
      <c r="C9" s="6" t="s">
        <v>57</v>
      </c>
      <c r="D9" s="6"/>
      <c r="E9" s="7">
        <v>2</v>
      </c>
      <c r="F9" s="7" t="s">
        <v>88</v>
      </c>
      <c r="G9" s="8" t="s">
        <v>58</v>
      </c>
      <c r="H9" s="29">
        <v>150</v>
      </c>
      <c r="I9" s="37" t="e">
        <f>#REF!-H8</f>
        <v>#REF!</v>
      </c>
      <c r="J9" s="46">
        <v>0.5</v>
      </c>
      <c r="K9" s="47"/>
      <c r="L9" s="47"/>
      <c r="M9" s="47">
        <v>0.2</v>
      </c>
      <c r="N9" s="47">
        <v>0.15</v>
      </c>
      <c r="O9" s="47"/>
      <c r="P9" s="47">
        <v>0.4</v>
      </c>
      <c r="Q9" s="47"/>
      <c r="R9" s="47"/>
      <c r="S9" s="47">
        <v>0.2</v>
      </c>
      <c r="T9" s="47"/>
      <c r="U9" s="47">
        <v>0.05</v>
      </c>
      <c r="V9" s="47"/>
      <c r="W9" s="47"/>
      <c r="X9" s="47">
        <v>0.5</v>
      </c>
      <c r="Y9" s="48"/>
      <c r="Z9" s="41">
        <v>168</v>
      </c>
      <c r="AA9" s="13">
        <f>SUMIF($H$2:$H$110,Z9,$E$2:$E$110)</f>
        <v>7.3</v>
      </c>
      <c r="AB9" s="12" t="s">
        <v>80</v>
      </c>
      <c r="AC9" s="14" t="s">
        <v>86</v>
      </c>
    </row>
    <row r="10" spans="1:29" ht="29.25" hidden="1" thickBot="1">
      <c r="A10" s="20" t="s">
        <v>73</v>
      </c>
      <c r="B10" s="10">
        <v>8</v>
      </c>
      <c r="C10" s="6" t="s">
        <v>78</v>
      </c>
      <c r="D10" s="6"/>
      <c r="E10" s="7">
        <v>3</v>
      </c>
      <c r="F10" s="7"/>
      <c r="G10" s="8" t="s">
        <v>21</v>
      </c>
      <c r="H10" s="29">
        <v>160</v>
      </c>
      <c r="I10" s="25" t="e">
        <f>#REF!-H9</f>
        <v>#REF!</v>
      </c>
      <c r="J10" s="46">
        <v>0.6</v>
      </c>
      <c r="K10" s="47"/>
      <c r="L10" s="47">
        <v>0.2</v>
      </c>
      <c r="M10" s="47">
        <v>0.1</v>
      </c>
      <c r="N10" s="47">
        <v>0.2</v>
      </c>
      <c r="O10" s="47"/>
      <c r="P10" s="47">
        <v>0.3</v>
      </c>
      <c r="Q10" s="47"/>
      <c r="R10" s="47">
        <v>0.5</v>
      </c>
      <c r="S10" s="47">
        <v>0.1</v>
      </c>
      <c r="T10" s="47"/>
      <c r="U10" s="47">
        <v>0.1</v>
      </c>
      <c r="V10" s="47">
        <v>0.1</v>
      </c>
      <c r="W10" s="47"/>
      <c r="X10" s="47">
        <v>0.8</v>
      </c>
      <c r="Y10" s="48"/>
      <c r="Z10" s="42">
        <v>170</v>
      </c>
      <c r="AA10" s="26">
        <f>SUMIF($H$2:$H$110,Z10,$E$2:$E$110)</f>
        <v>3</v>
      </c>
      <c r="AB10" s="21" t="s">
        <v>114</v>
      </c>
      <c r="AC10" s="27" t="s">
        <v>102</v>
      </c>
    </row>
    <row r="11" spans="1:29" ht="28.5" hidden="1">
      <c r="A11" s="20" t="s">
        <v>73</v>
      </c>
      <c r="B11" s="10">
        <v>9</v>
      </c>
      <c r="C11" s="6" t="s">
        <v>5</v>
      </c>
      <c r="D11" s="6"/>
      <c r="E11" s="7">
        <v>2</v>
      </c>
      <c r="F11" s="7"/>
      <c r="G11" s="8" t="s">
        <v>22</v>
      </c>
      <c r="H11" s="29">
        <v>160</v>
      </c>
      <c r="I11" s="25" t="e">
        <f>#REF!-H10</f>
        <v>#REF!</v>
      </c>
      <c r="J11" s="46">
        <v>0.4</v>
      </c>
      <c r="K11" s="47"/>
      <c r="L11" s="47">
        <v>0.1</v>
      </c>
      <c r="M11" s="47">
        <v>0.1</v>
      </c>
      <c r="N11" s="47">
        <v>0.1</v>
      </c>
      <c r="O11" s="47"/>
      <c r="P11" s="47">
        <v>0.35</v>
      </c>
      <c r="Q11" s="47"/>
      <c r="R11" s="47">
        <v>0.35</v>
      </c>
      <c r="S11" s="47">
        <v>0.05</v>
      </c>
      <c r="T11" s="47"/>
      <c r="U11" s="47">
        <v>0.05</v>
      </c>
      <c r="V11" s="47"/>
      <c r="W11" s="47"/>
      <c r="X11" s="47">
        <v>0.5</v>
      </c>
      <c r="Y11" s="48"/>
    </row>
    <row r="12" spans="1:29" hidden="1">
      <c r="A12" s="20" t="s">
        <v>73</v>
      </c>
      <c r="B12" s="10">
        <v>10</v>
      </c>
      <c r="C12" s="6" t="s">
        <v>79</v>
      </c>
      <c r="D12" s="6"/>
      <c r="E12" s="7">
        <v>1</v>
      </c>
      <c r="F12" s="7"/>
      <c r="G12" s="8" t="s">
        <v>23</v>
      </c>
      <c r="H12" s="29">
        <v>160</v>
      </c>
      <c r="I12" s="25" t="e">
        <f>#REF!-H11</f>
        <v>#REF!</v>
      </c>
      <c r="J12" s="46">
        <v>0.1</v>
      </c>
      <c r="K12" s="47"/>
      <c r="L12" s="47"/>
      <c r="M12" s="47">
        <v>0.05</v>
      </c>
      <c r="N12" s="47">
        <v>0.1</v>
      </c>
      <c r="O12" s="47"/>
      <c r="P12" s="47">
        <v>0.2</v>
      </c>
      <c r="Q12" s="47"/>
      <c r="R12" s="47">
        <v>0.2</v>
      </c>
      <c r="S12" s="47"/>
      <c r="T12" s="47"/>
      <c r="U12" s="47">
        <v>0.05</v>
      </c>
      <c r="V12" s="47"/>
      <c r="W12" s="47"/>
      <c r="X12" s="47">
        <v>0.3</v>
      </c>
      <c r="Y12" s="48"/>
    </row>
    <row r="13" spans="1:29" ht="28.5">
      <c r="A13" s="20" t="s">
        <v>73</v>
      </c>
      <c r="B13" s="10">
        <v>11</v>
      </c>
      <c r="C13" s="6" t="s">
        <v>12</v>
      </c>
      <c r="D13" s="6"/>
      <c r="E13" s="7">
        <v>0.7</v>
      </c>
      <c r="F13" s="7"/>
      <c r="G13" s="8" t="s">
        <v>17</v>
      </c>
      <c r="H13" s="29">
        <v>153</v>
      </c>
      <c r="I13" s="25" t="e">
        <f>#REF!-H12</f>
        <v>#REF!</v>
      </c>
      <c r="J13" s="46"/>
      <c r="K13" s="47"/>
      <c r="L13" s="47"/>
      <c r="M13" s="47"/>
      <c r="N13" s="47"/>
      <c r="O13" s="47"/>
      <c r="P13" s="47"/>
      <c r="Q13" s="47"/>
      <c r="R13" s="47">
        <v>0.5</v>
      </c>
      <c r="S13" s="47"/>
      <c r="T13" s="47"/>
      <c r="U13" s="47"/>
      <c r="V13" s="47">
        <v>0.2</v>
      </c>
      <c r="W13" s="47"/>
      <c r="X13" s="47"/>
      <c r="Y13" s="48"/>
    </row>
    <row r="14" spans="1:29" ht="42.75" hidden="1">
      <c r="A14" s="20" t="s">
        <v>73</v>
      </c>
      <c r="B14" s="10">
        <v>12</v>
      </c>
      <c r="C14" s="6" t="s">
        <v>24</v>
      </c>
      <c r="D14" s="6"/>
      <c r="E14" s="7">
        <v>0.8</v>
      </c>
      <c r="F14" s="7"/>
      <c r="G14" s="8" t="s">
        <v>18</v>
      </c>
      <c r="H14" s="29">
        <v>160</v>
      </c>
      <c r="I14" s="25" t="e">
        <f>#REF!-H13</f>
        <v>#REF!</v>
      </c>
      <c r="J14" s="46"/>
      <c r="K14" s="47"/>
      <c r="L14" s="47"/>
      <c r="M14" s="47">
        <v>0.1</v>
      </c>
      <c r="N14" s="47"/>
      <c r="O14" s="47"/>
      <c r="P14" s="47"/>
      <c r="Q14" s="47"/>
      <c r="R14" s="47">
        <v>0.7</v>
      </c>
      <c r="S14" s="47"/>
      <c r="T14" s="47"/>
      <c r="U14" s="47"/>
      <c r="V14" s="47"/>
      <c r="W14" s="47"/>
      <c r="X14" s="47"/>
      <c r="Y14" s="48"/>
    </row>
    <row r="15" spans="1:29" ht="48" customHeight="1">
      <c r="A15" s="20" t="s">
        <v>73</v>
      </c>
      <c r="B15" s="10">
        <v>13</v>
      </c>
      <c r="C15" s="6" t="s">
        <v>56</v>
      </c>
      <c r="D15" s="6"/>
      <c r="E15" s="7">
        <v>1</v>
      </c>
      <c r="F15" s="4"/>
      <c r="G15" s="3"/>
      <c r="H15" s="29">
        <v>153</v>
      </c>
      <c r="I15" s="25" t="e">
        <f>#REF!-H14</f>
        <v>#REF!</v>
      </c>
      <c r="J15" s="46"/>
      <c r="K15" s="47"/>
      <c r="L15" s="47"/>
      <c r="M15" s="47">
        <v>0.15</v>
      </c>
      <c r="N15" s="47"/>
      <c r="O15" s="47"/>
      <c r="P15" s="47">
        <v>0.35</v>
      </c>
      <c r="Q15" s="47"/>
      <c r="R15" s="47">
        <v>0.35</v>
      </c>
      <c r="S15" s="47"/>
      <c r="T15" s="47"/>
      <c r="U15" s="47"/>
      <c r="V15" s="47"/>
      <c r="W15" s="47"/>
      <c r="X15" s="47">
        <v>0.15</v>
      </c>
      <c r="Y15" s="48"/>
    </row>
    <row r="16" spans="1:29" ht="28.5" hidden="1">
      <c r="A16" s="20" t="s">
        <v>73</v>
      </c>
      <c r="B16" s="10">
        <v>14</v>
      </c>
      <c r="C16" s="6" t="s">
        <v>130</v>
      </c>
      <c r="D16" s="6"/>
      <c r="E16" s="7">
        <v>1</v>
      </c>
      <c r="F16" s="7">
        <v>2</v>
      </c>
      <c r="G16" s="8" t="s">
        <v>15</v>
      </c>
      <c r="H16" s="29">
        <v>150</v>
      </c>
      <c r="I16" s="25" t="e">
        <f>#REF!-H15</f>
        <v>#REF!</v>
      </c>
      <c r="J16" s="46"/>
      <c r="K16" s="47"/>
      <c r="L16" s="47"/>
      <c r="M16" s="47">
        <v>1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8"/>
    </row>
    <row r="17" spans="1:25" ht="28.5" hidden="1">
      <c r="A17" s="20" t="s">
        <v>73</v>
      </c>
      <c r="B17" s="10">
        <v>15</v>
      </c>
      <c r="C17" s="6" t="s">
        <v>131</v>
      </c>
      <c r="D17" s="6"/>
      <c r="E17" s="7">
        <v>1</v>
      </c>
      <c r="F17" s="7"/>
      <c r="G17" s="8" t="s">
        <v>25</v>
      </c>
      <c r="H17" s="29">
        <v>151</v>
      </c>
      <c r="I17" s="25" t="e">
        <f>#REF!-H16</f>
        <v>#REF!</v>
      </c>
      <c r="J17" s="46"/>
      <c r="K17" s="47"/>
      <c r="L17" s="47"/>
      <c r="M17" s="47"/>
      <c r="N17" s="47">
        <v>1</v>
      </c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8"/>
    </row>
    <row r="18" spans="1:25">
      <c r="A18" s="20" t="s">
        <v>73</v>
      </c>
      <c r="B18" s="10">
        <v>16</v>
      </c>
      <c r="C18" s="6" t="s">
        <v>26</v>
      </c>
      <c r="D18" s="6"/>
      <c r="E18" s="7">
        <v>1</v>
      </c>
      <c r="F18" s="4"/>
      <c r="G18" s="3" t="s">
        <v>27</v>
      </c>
      <c r="H18" s="29">
        <v>153</v>
      </c>
      <c r="I18" s="25" t="e">
        <f>#REF!-H17</f>
        <v>#REF!</v>
      </c>
      <c r="J18" s="46"/>
      <c r="K18" s="47"/>
      <c r="L18" s="47"/>
      <c r="M18" s="47">
        <v>0.2</v>
      </c>
      <c r="N18" s="47">
        <v>0.2</v>
      </c>
      <c r="O18" s="47"/>
      <c r="P18" s="47"/>
      <c r="Q18" s="47"/>
      <c r="R18" s="47"/>
      <c r="S18" s="47"/>
      <c r="T18" s="47">
        <v>0.6</v>
      </c>
      <c r="U18" s="47"/>
      <c r="V18" s="47"/>
      <c r="W18" s="47"/>
      <c r="X18" s="47"/>
      <c r="Y18" s="48"/>
    </row>
    <row r="19" spans="1:25">
      <c r="A19" s="20" t="s">
        <v>73</v>
      </c>
      <c r="B19" s="10">
        <v>17</v>
      </c>
      <c r="C19" s="6" t="s">
        <v>100</v>
      </c>
      <c r="D19" s="6"/>
      <c r="E19" s="7">
        <v>1</v>
      </c>
      <c r="F19" s="4"/>
      <c r="G19" s="3" t="s">
        <v>28</v>
      </c>
      <c r="H19" s="29">
        <v>153</v>
      </c>
      <c r="I19" s="25" t="e">
        <f>#REF!-H18</f>
        <v>#REF!</v>
      </c>
      <c r="J19" s="46"/>
      <c r="K19" s="47"/>
      <c r="L19" s="47"/>
      <c r="M19" s="47"/>
      <c r="N19" s="47"/>
      <c r="O19" s="47"/>
      <c r="P19" s="47">
        <v>0.2</v>
      </c>
      <c r="Q19" s="47"/>
      <c r="R19" s="47">
        <v>0.8</v>
      </c>
      <c r="S19" s="47"/>
      <c r="T19" s="47"/>
      <c r="U19" s="47"/>
      <c r="V19" s="47"/>
      <c r="W19" s="47"/>
      <c r="X19" s="47"/>
      <c r="Y19" s="48"/>
    </row>
    <row r="20" spans="1:25">
      <c r="A20" s="20" t="s">
        <v>73</v>
      </c>
      <c r="B20" s="10">
        <v>18</v>
      </c>
      <c r="C20" s="6" t="s">
        <v>101</v>
      </c>
      <c r="D20" s="6"/>
      <c r="E20" s="7">
        <v>0.5</v>
      </c>
      <c r="F20" s="4"/>
      <c r="G20" s="3" t="s">
        <v>10</v>
      </c>
      <c r="H20" s="29">
        <v>153</v>
      </c>
      <c r="I20" s="25" t="e">
        <f>#REF!-H19</f>
        <v>#REF!</v>
      </c>
      <c r="J20" s="46"/>
      <c r="K20" s="47"/>
      <c r="L20" s="47"/>
      <c r="M20" s="47"/>
      <c r="N20" s="47"/>
      <c r="O20" s="47">
        <v>0.5</v>
      </c>
      <c r="P20" s="47"/>
      <c r="Q20" s="47"/>
      <c r="R20" s="47"/>
      <c r="S20" s="47"/>
      <c r="T20" s="47"/>
      <c r="U20" s="47"/>
      <c r="V20" s="47"/>
      <c r="W20" s="47"/>
      <c r="X20" s="47"/>
      <c r="Y20" s="48"/>
    </row>
    <row r="21" spans="1:25" hidden="1">
      <c r="A21" s="20" t="s">
        <v>73</v>
      </c>
      <c r="B21" s="10">
        <v>19</v>
      </c>
      <c r="C21" s="6" t="s">
        <v>126</v>
      </c>
      <c r="D21" s="6"/>
      <c r="E21" s="7">
        <v>0.7</v>
      </c>
      <c r="F21" s="4"/>
      <c r="G21" s="3" t="s">
        <v>27</v>
      </c>
      <c r="H21" s="29">
        <v>160</v>
      </c>
      <c r="I21" s="25" t="e">
        <f>#REF!-H20</f>
        <v>#REF!</v>
      </c>
      <c r="J21" s="46"/>
      <c r="K21" s="47"/>
      <c r="L21" s="47"/>
      <c r="M21" s="47"/>
      <c r="N21" s="47">
        <v>0.6</v>
      </c>
      <c r="O21" s="47"/>
      <c r="P21" s="47"/>
      <c r="Q21" s="47"/>
      <c r="R21" s="47"/>
      <c r="S21" s="47"/>
      <c r="T21" s="47"/>
      <c r="U21" s="47"/>
      <c r="V21" s="47"/>
      <c r="W21" s="47"/>
      <c r="X21" s="47">
        <v>0.1</v>
      </c>
      <c r="Y21" s="48"/>
    </row>
    <row r="22" spans="1:25" ht="28.5" hidden="1">
      <c r="A22" s="20" t="s">
        <v>73</v>
      </c>
      <c r="B22" s="10">
        <v>20</v>
      </c>
      <c r="C22" s="62" t="s">
        <v>125</v>
      </c>
      <c r="D22" s="6"/>
      <c r="E22" s="7">
        <v>0.8</v>
      </c>
      <c r="F22" s="4"/>
      <c r="G22" s="3" t="s">
        <v>29</v>
      </c>
      <c r="H22" s="29">
        <v>151</v>
      </c>
      <c r="I22" s="25" t="e">
        <f>#REF!-H21</f>
        <v>#REF!</v>
      </c>
      <c r="J22" s="46"/>
      <c r="K22" s="47"/>
      <c r="L22" s="47"/>
      <c r="M22" s="47"/>
      <c r="N22" s="47">
        <v>0.6</v>
      </c>
      <c r="O22" s="47"/>
      <c r="P22" s="47"/>
      <c r="Q22" s="47">
        <v>0.2</v>
      </c>
      <c r="R22" s="47"/>
      <c r="S22" s="47"/>
      <c r="T22" s="47"/>
      <c r="U22" s="47"/>
      <c r="V22" s="47"/>
      <c r="W22" s="47"/>
      <c r="X22" s="47"/>
      <c r="Y22" s="48"/>
    </row>
    <row r="23" spans="1:25" ht="31.35" hidden="1" customHeight="1">
      <c r="A23" s="20" t="s">
        <v>73</v>
      </c>
      <c r="B23" s="10">
        <v>21</v>
      </c>
      <c r="C23" s="6" t="s">
        <v>30</v>
      </c>
      <c r="D23" s="6"/>
      <c r="E23" s="7">
        <v>0.5</v>
      </c>
      <c r="F23" s="4"/>
      <c r="G23" s="3" t="s">
        <v>31</v>
      </c>
      <c r="H23" s="29">
        <v>160</v>
      </c>
      <c r="I23" s="25" t="e">
        <f>#REF!-H22</f>
        <v>#REF!</v>
      </c>
      <c r="J23" s="46"/>
      <c r="K23" s="47"/>
      <c r="L23" s="47"/>
      <c r="M23" s="47"/>
      <c r="N23" s="47">
        <v>0.5</v>
      </c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8"/>
    </row>
    <row r="24" spans="1:25" ht="34.35" hidden="1" customHeight="1">
      <c r="A24" s="20" t="s">
        <v>77</v>
      </c>
      <c r="B24" s="10">
        <v>22</v>
      </c>
      <c r="C24" s="6" t="s">
        <v>11</v>
      </c>
      <c r="D24" s="6"/>
      <c r="E24" s="7">
        <v>2</v>
      </c>
      <c r="F24" s="11"/>
      <c r="G24" s="8" t="s">
        <v>38</v>
      </c>
      <c r="H24" s="29">
        <v>164</v>
      </c>
      <c r="I24" s="25" t="e">
        <f>#REF!-H23</f>
        <v>#REF!</v>
      </c>
      <c r="J24" s="46">
        <v>0.2</v>
      </c>
      <c r="K24" s="47"/>
      <c r="L24" s="47"/>
      <c r="M24" s="47">
        <v>0.1</v>
      </c>
      <c r="N24" s="47">
        <v>0.1</v>
      </c>
      <c r="O24" s="47"/>
      <c r="P24" s="47">
        <v>0.3</v>
      </c>
      <c r="Q24" s="47"/>
      <c r="R24" s="47">
        <v>0.4</v>
      </c>
      <c r="S24" s="47">
        <v>0.1</v>
      </c>
      <c r="T24" s="47"/>
      <c r="U24" s="47"/>
      <c r="V24" s="47"/>
      <c r="W24" s="47"/>
      <c r="X24" s="47">
        <v>0.8</v>
      </c>
      <c r="Y24" s="48"/>
    </row>
    <row r="25" spans="1:25" ht="42.75" hidden="1">
      <c r="A25" s="20" t="s">
        <v>77</v>
      </c>
      <c r="B25" s="10">
        <v>23</v>
      </c>
      <c r="C25" s="62" t="s">
        <v>203</v>
      </c>
      <c r="D25" s="6"/>
      <c r="E25" s="7">
        <v>1</v>
      </c>
      <c r="F25" s="4"/>
      <c r="G25" s="62" t="s">
        <v>202</v>
      </c>
      <c r="H25" s="32">
        <v>151</v>
      </c>
      <c r="I25" s="25" t="e">
        <f>#REF!-H24</f>
        <v>#REF!</v>
      </c>
      <c r="J25" s="46"/>
      <c r="K25" s="47">
        <v>0.5</v>
      </c>
      <c r="L25" s="47"/>
      <c r="M25" s="47"/>
      <c r="N25" s="47"/>
      <c r="O25" s="47">
        <v>0.4</v>
      </c>
      <c r="P25" s="47">
        <v>0.5</v>
      </c>
      <c r="Q25" s="47">
        <v>0.2</v>
      </c>
      <c r="R25" s="47">
        <v>0.3</v>
      </c>
      <c r="S25" s="47"/>
      <c r="T25" s="47"/>
      <c r="U25" s="47"/>
      <c r="V25" s="47"/>
      <c r="W25" s="47"/>
      <c r="X25" s="47">
        <v>0.1</v>
      </c>
      <c r="Y25" s="48"/>
    </row>
    <row r="26" spans="1:25" ht="23.1" hidden="1" customHeight="1">
      <c r="A26" s="20" t="s">
        <v>77</v>
      </c>
      <c r="B26" s="10">
        <v>24</v>
      </c>
      <c r="C26" s="6" t="s">
        <v>133</v>
      </c>
      <c r="D26" s="6"/>
      <c r="E26" s="7">
        <v>4</v>
      </c>
      <c r="F26" s="4"/>
      <c r="G26" s="5"/>
      <c r="H26" s="32">
        <v>162</v>
      </c>
      <c r="I26" s="25" t="e">
        <f>#REF!-H25</f>
        <v>#REF!</v>
      </c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</row>
    <row r="27" spans="1:25" ht="28.35" hidden="1" customHeight="1">
      <c r="A27" s="20" t="s">
        <v>77</v>
      </c>
      <c r="B27" s="10">
        <v>25</v>
      </c>
      <c r="C27" s="62" t="s">
        <v>89</v>
      </c>
      <c r="D27" s="6"/>
      <c r="E27" s="7">
        <v>3</v>
      </c>
      <c r="F27" s="7"/>
      <c r="G27" s="8" t="s">
        <v>90</v>
      </c>
      <c r="H27" s="32">
        <v>151</v>
      </c>
      <c r="I27" s="25" t="e">
        <f>#REF!-H26</f>
        <v>#REF!</v>
      </c>
      <c r="J27" s="46">
        <v>0.4</v>
      </c>
      <c r="K27" s="47"/>
      <c r="L27" s="47">
        <v>0.3</v>
      </c>
      <c r="M27" s="47">
        <v>0.3</v>
      </c>
      <c r="N27" s="47">
        <v>0.2</v>
      </c>
      <c r="O27" s="47"/>
      <c r="P27" s="47">
        <v>0.5</v>
      </c>
      <c r="Q27" s="47"/>
      <c r="R27" s="47">
        <v>0.5</v>
      </c>
      <c r="S27" s="47">
        <v>0.1</v>
      </c>
      <c r="T27" s="47"/>
      <c r="U27" s="47">
        <v>0.1</v>
      </c>
      <c r="V27" s="47">
        <v>0.1</v>
      </c>
      <c r="W27" s="47"/>
      <c r="X27" s="47">
        <v>0.5</v>
      </c>
      <c r="Y27" s="48"/>
    </row>
    <row r="28" spans="1:25" hidden="1">
      <c r="A28" s="20"/>
      <c r="B28" s="10">
        <v>26</v>
      </c>
      <c r="C28" s="6" t="s">
        <v>134</v>
      </c>
      <c r="D28" s="6"/>
      <c r="E28" s="7">
        <v>0.5</v>
      </c>
      <c r="F28" s="7"/>
      <c r="G28" s="8" t="s">
        <v>91</v>
      </c>
      <c r="H28" s="32">
        <v>166</v>
      </c>
      <c r="I28" s="25" t="e">
        <f>#REF!-H27</f>
        <v>#REF!</v>
      </c>
      <c r="J28" s="46"/>
      <c r="K28" s="47"/>
      <c r="L28" s="47"/>
      <c r="M28" s="47"/>
      <c r="N28" s="47"/>
      <c r="O28" s="47">
        <v>0.5</v>
      </c>
      <c r="P28" s="47"/>
      <c r="Q28" s="47"/>
      <c r="R28" s="47"/>
      <c r="S28" s="47"/>
      <c r="T28" s="47"/>
      <c r="U28" s="47"/>
      <c r="V28" s="47"/>
      <c r="W28" s="47"/>
      <c r="X28" s="47"/>
      <c r="Y28" s="48"/>
    </row>
    <row r="29" spans="1:25" hidden="1">
      <c r="A29" s="20" t="s">
        <v>77</v>
      </c>
      <c r="B29" s="10">
        <v>27</v>
      </c>
      <c r="C29" s="62" t="s">
        <v>6</v>
      </c>
      <c r="D29" s="6"/>
      <c r="E29" s="7">
        <v>1</v>
      </c>
      <c r="F29" s="7"/>
      <c r="G29" s="8" t="s">
        <v>59</v>
      </c>
      <c r="H29" s="32">
        <v>151</v>
      </c>
      <c r="I29" s="25" t="e">
        <f>#REF!-H28</f>
        <v>#REF!</v>
      </c>
      <c r="J29" s="46">
        <v>0.1</v>
      </c>
      <c r="K29" s="47"/>
      <c r="L29" s="47"/>
      <c r="M29" s="47">
        <v>0.1</v>
      </c>
      <c r="N29" s="47"/>
      <c r="O29" s="47"/>
      <c r="P29" s="47">
        <v>0.25</v>
      </c>
      <c r="Q29" s="47"/>
      <c r="R29" s="47">
        <v>0.25</v>
      </c>
      <c r="S29" s="47"/>
      <c r="T29" s="47"/>
      <c r="U29" s="47"/>
      <c r="V29" s="47"/>
      <c r="W29" s="47">
        <v>0.2</v>
      </c>
      <c r="X29" s="47">
        <v>0.1</v>
      </c>
      <c r="Y29" s="48"/>
    </row>
    <row r="30" spans="1:25" hidden="1">
      <c r="A30" s="20" t="s">
        <v>77</v>
      </c>
      <c r="B30" s="10">
        <v>28</v>
      </c>
      <c r="C30" s="6" t="s">
        <v>7</v>
      </c>
      <c r="D30" s="6"/>
      <c r="E30" s="7">
        <v>0.5</v>
      </c>
      <c r="F30" s="7">
        <v>1</v>
      </c>
      <c r="G30" s="8" t="s">
        <v>60</v>
      </c>
      <c r="H30" s="32">
        <v>150</v>
      </c>
      <c r="I30" s="25" t="e">
        <f>#REF!-H29</f>
        <v>#REF!</v>
      </c>
      <c r="J30" s="46"/>
      <c r="K30" s="47"/>
      <c r="L30" s="47"/>
      <c r="M30" s="47">
        <v>0.1</v>
      </c>
      <c r="N30" s="47"/>
      <c r="O30" s="47"/>
      <c r="P30" s="47"/>
      <c r="Q30" s="47"/>
      <c r="R30" s="47">
        <v>0.2</v>
      </c>
      <c r="S30" s="47"/>
      <c r="T30" s="47"/>
      <c r="U30" s="47"/>
      <c r="V30" s="47"/>
      <c r="W30" s="47"/>
      <c r="X30" s="47">
        <v>0.2</v>
      </c>
      <c r="Y30" s="48"/>
    </row>
    <row r="31" spans="1:25" ht="42.75" hidden="1">
      <c r="A31" s="20" t="s">
        <v>77</v>
      </c>
      <c r="B31" s="10">
        <v>29</v>
      </c>
      <c r="C31" s="6" t="s">
        <v>32</v>
      </c>
      <c r="D31" s="6"/>
      <c r="E31" s="7">
        <v>2</v>
      </c>
      <c r="F31" s="7"/>
      <c r="G31" s="8" t="s">
        <v>33</v>
      </c>
      <c r="H31" s="32">
        <v>166</v>
      </c>
      <c r="I31" s="25" t="e">
        <f>#REF!-H30</f>
        <v>#REF!</v>
      </c>
      <c r="J31" s="46"/>
      <c r="K31" s="47">
        <v>0.5</v>
      </c>
      <c r="L31" s="47">
        <v>0.2</v>
      </c>
      <c r="M31" s="47">
        <v>0.3</v>
      </c>
      <c r="N31" s="47"/>
      <c r="O31" s="47"/>
      <c r="P31" s="47">
        <v>0.1</v>
      </c>
      <c r="Q31" s="47"/>
      <c r="R31" s="47">
        <v>0.1</v>
      </c>
      <c r="S31" s="47"/>
      <c r="T31" s="47"/>
      <c r="U31" s="47">
        <v>0.1</v>
      </c>
      <c r="V31" s="47"/>
      <c r="W31" s="47"/>
      <c r="X31" s="47">
        <v>0.7</v>
      </c>
      <c r="Y31" s="48"/>
    </row>
    <row r="32" spans="1:25">
      <c r="A32" s="20" t="s">
        <v>77</v>
      </c>
      <c r="B32" s="10">
        <v>30</v>
      </c>
      <c r="C32" s="6" t="s">
        <v>34</v>
      </c>
      <c r="D32" s="6"/>
      <c r="E32" s="7">
        <v>1</v>
      </c>
      <c r="F32" s="7"/>
      <c r="G32" s="8"/>
      <c r="H32" s="32">
        <v>153</v>
      </c>
      <c r="I32" s="25" t="e">
        <f>#REF!-H31</f>
        <v>#REF!</v>
      </c>
      <c r="J32" s="46"/>
      <c r="K32" s="47"/>
      <c r="L32" s="47"/>
      <c r="M32" s="47">
        <v>0.1</v>
      </c>
      <c r="N32" s="47"/>
      <c r="O32" s="47"/>
      <c r="P32" s="47"/>
      <c r="Q32" s="47"/>
      <c r="R32" s="47">
        <v>0.6</v>
      </c>
      <c r="S32" s="47"/>
      <c r="T32" s="47"/>
      <c r="U32" s="47"/>
      <c r="V32" s="47"/>
      <c r="W32" s="47"/>
      <c r="X32" s="47">
        <v>0.3</v>
      </c>
      <c r="Y32" s="48"/>
    </row>
    <row r="33" spans="1:25" hidden="1">
      <c r="A33" s="20" t="s">
        <v>77</v>
      </c>
      <c r="B33" s="10">
        <v>31</v>
      </c>
      <c r="C33" s="6" t="s">
        <v>167</v>
      </c>
      <c r="D33" s="6"/>
      <c r="E33" s="7">
        <v>1</v>
      </c>
      <c r="F33" s="7"/>
      <c r="G33" s="8" t="s">
        <v>61</v>
      </c>
      <c r="H33" s="32">
        <v>168</v>
      </c>
      <c r="I33" s="25" t="e">
        <f>#REF!-H32</f>
        <v>#REF!</v>
      </c>
      <c r="J33" s="46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8"/>
    </row>
    <row r="34" spans="1:25" ht="28.5" hidden="1">
      <c r="A34" s="20" t="s">
        <v>77</v>
      </c>
      <c r="B34" s="10">
        <v>32</v>
      </c>
      <c r="C34" s="6" t="s">
        <v>96</v>
      </c>
      <c r="D34" s="6"/>
      <c r="E34" s="7">
        <v>1</v>
      </c>
      <c r="F34" s="7"/>
      <c r="G34" s="22" t="s">
        <v>106</v>
      </c>
      <c r="H34" s="32">
        <v>166</v>
      </c>
      <c r="I34" s="25" t="e">
        <f>#REF!-H33</f>
        <v>#REF!</v>
      </c>
      <c r="J34" s="46">
        <v>0.2</v>
      </c>
      <c r="K34" s="47"/>
      <c r="L34" s="47">
        <v>0.2</v>
      </c>
      <c r="M34" s="47"/>
      <c r="N34" s="47"/>
      <c r="O34" s="47"/>
      <c r="P34" s="47">
        <v>0.3</v>
      </c>
      <c r="Q34" s="47"/>
      <c r="R34" s="47">
        <v>0.1</v>
      </c>
      <c r="S34" s="47"/>
      <c r="T34" s="47"/>
      <c r="U34" s="47"/>
      <c r="V34" s="47"/>
      <c r="W34" s="47"/>
      <c r="X34" s="47">
        <v>0.2</v>
      </c>
      <c r="Y34" s="48"/>
    </row>
    <row r="35" spans="1:25" ht="28.5" hidden="1">
      <c r="A35" s="20" t="s">
        <v>77</v>
      </c>
      <c r="B35" s="10">
        <v>33</v>
      </c>
      <c r="C35" s="6" t="s">
        <v>135</v>
      </c>
      <c r="D35" s="6">
        <v>0.7</v>
      </c>
      <c r="E35" s="7">
        <v>0.7</v>
      </c>
      <c r="F35" s="7"/>
      <c r="G35" s="22" t="s">
        <v>107</v>
      </c>
      <c r="H35" s="32">
        <v>166</v>
      </c>
      <c r="I35" s="25" t="e">
        <f>#REF!-H34</f>
        <v>#REF!</v>
      </c>
      <c r="J35" s="46">
        <v>0.1</v>
      </c>
      <c r="K35" s="47"/>
      <c r="L35" s="47"/>
      <c r="M35" s="47"/>
      <c r="N35" s="47"/>
      <c r="O35" s="47"/>
      <c r="P35" s="47">
        <v>0.1</v>
      </c>
      <c r="Q35" s="47"/>
      <c r="R35" s="47">
        <v>0.3</v>
      </c>
      <c r="S35" s="47"/>
      <c r="T35" s="47"/>
      <c r="U35" s="47"/>
      <c r="V35" s="47"/>
      <c r="W35" s="47"/>
      <c r="X35" s="47">
        <v>0.2</v>
      </c>
      <c r="Y35" s="48"/>
    </row>
    <row r="36" spans="1:25" hidden="1">
      <c r="A36" s="20" t="s">
        <v>77</v>
      </c>
      <c r="B36" s="10">
        <v>34</v>
      </c>
      <c r="C36" s="6" t="s">
        <v>136</v>
      </c>
      <c r="D36" s="6">
        <v>0.5</v>
      </c>
      <c r="E36" s="7">
        <v>0.5</v>
      </c>
      <c r="F36" s="7"/>
      <c r="G36" s="22" t="s">
        <v>105</v>
      </c>
      <c r="H36" s="32">
        <v>166</v>
      </c>
      <c r="I36" s="25" t="e">
        <f>#REF!-H35</f>
        <v>#REF!</v>
      </c>
      <c r="J36" s="46"/>
      <c r="K36" s="47"/>
      <c r="L36" s="47"/>
      <c r="M36" s="47"/>
      <c r="N36" s="47"/>
      <c r="O36" s="47">
        <v>0.5</v>
      </c>
      <c r="P36" s="47"/>
      <c r="Q36" s="47"/>
      <c r="R36" s="47"/>
      <c r="S36" s="47"/>
      <c r="T36" s="47"/>
      <c r="U36" s="47"/>
      <c r="V36" s="47"/>
      <c r="W36" s="47"/>
      <c r="X36" s="47"/>
      <c r="Y36" s="48"/>
    </row>
    <row r="37" spans="1:25" hidden="1">
      <c r="A37" s="20" t="s">
        <v>77</v>
      </c>
      <c r="B37" s="10">
        <v>35</v>
      </c>
      <c r="C37" s="6" t="s">
        <v>137</v>
      </c>
      <c r="D37" s="6">
        <v>0.3</v>
      </c>
      <c r="E37" s="7">
        <v>0.3</v>
      </c>
      <c r="F37" s="7"/>
      <c r="G37" s="22" t="s">
        <v>104</v>
      </c>
      <c r="H37" s="32">
        <v>166</v>
      </c>
      <c r="I37" s="25" t="e">
        <f>#REF!-H36</f>
        <v>#REF!</v>
      </c>
      <c r="J37" s="46"/>
      <c r="K37" s="47"/>
      <c r="L37" s="47"/>
      <c r="M37" s="47"/>
      <c r="N37" s="47">
        <v>0.2</v>
      </c>
      <c r="O37" s="47"/>
      <c r="P37" s="47">
        <v>0.1</v>
      </c>
      <c r="Q37" s="47"/>
      <c r="R37" s="47"/>
      <c r="S37" s="47"/>
      <c r="T37" s="47"/>
      <c r="U37" s="47"/>
      <c r="V37" s="47"/>
      <c r="W37" s="47"/>
      <c r="X37" s="47"/>
      <c r="Y37" s="48"/>
    </row>
    <row r="38" spans="1:25" hidden="1">
      <c r="A38" s="20" t="s">
        <v>77</v>
      </c>
      <c r="B38" s="10">
        <v>36</v>
      </c>
      <c r="C38" s="6" t="s">
        <v>138</v>
      </c>
      <c r="D38" s="6">
        <v>0.5</v>
      </c>
      <c r="E38" s="7">
        <v>0.5</v>
      </c>
      <c r="F38" s="7"/>
      <c r="G38" s="22" t="s">
        <v>103</v>
      </c>
      <c r="H38" s="32">
        <v>166</v>
      </c>
      <c r="I38" s="25" t="e">
        <f>#REF!-H37</f>
        <v>#REF!</v>
      </c>
      <c r="J38" s="46"/>
      <c r="K38" s="47"/>
      <c r="L38" s="47"/>
      <c r="M38" s="47"/>
      <c r="N38" s="47">
        <v>0.3</v>
      </c>
      <c r="O38" s="47"/>
      <c r="P38" s="47">
        <v>0.2</v>
      </c>
      <c r="Q38" s="47"/>
      <c r="R38" s="47"/>
      <c r="S38" s="47"/>
      <c r="T38" s="47"/>
      <c r="U38" s="47"/>
      <c r="V38" s="47"/>
      <c r="W38" s="47"/>
      <c r="X38" s="47"/>
      <c r="Y38" s="48"/>
    </row>
    <row r="39" spans="1:25" ht="28.5" hidden="1">
      <c r="A39" s="20" t="s">
        <v>77</v>
      </c>
      <c r="B39" s="10">
        <v>37</v>
      </c>
      <c r="C39" s="6" t="s">
        <v>139</v>
      </c>
      <c r="D39" s="6"/>
      <c r="E39" s="7">
        <v>0.8</v>
      </c>
      <c r="F39" s="7"/>
      <c r="G39" s="22" t="s">
        <v>108</v>
      </c>
      <c r="H39" s="32">
        <v>166</v>
      </c>
      <c r="I39" s="25" t="e">
        <f>#REF!-H38</f>
        <v>#REF!</v>
      </c>
      <c r="J39" s="46">
        <v>0.1</v>
      </c>
      <c r="K39" s="47"/>
      <c r="L39" s="47"/>
      <c r="M39" s="47">
        <v>0.2</v>
      </c>
      <c r="N39" s="47"/>
      <c r="O39" s="47"/>
      <c r="P39" s="47">
        <v>0.2</v>
      </c>
      <c r="Q39" s="47"/>
      <c r="R39" s="47">
        <v>0.1</v>
      </c>
      <c r="S39" s="47"/>
      <c r="T39" s="47"/>
      <c r="U39" s="47"/>
      <c r="V39" s="47"/>
      <c r="W39" s="47"/>
      <c r="X39" s="47">
        <v>0.2</v>
      </c>
      <c r="Y39" s="48"/>
    </row>
    <row r="40" spans="1:25" hidden="1">
      <c r="A40" s="20" t="s">
        <v>77</v>
      </c>
      <c r="B40" s="10">
        <v>38</v>
      </c>
      <c r="C40" s="6" t="s">
        <v>140</v>
      </c>
      <c r="D40" s="6"/>
      <c r="E40" s="7">
        <v>0.3</v>
      </c>
      <c r="F40" s="7"/>
      <c r="G40" s="22" t="s">
        <v>109</v>
      </c>
      <c r="H40" s="32">
        <v>150</v>
      </c>
      <c r="I40" s="25" t="e">
        <f>#REF!-H39</f>
        <v>#REF!</v>
      </c>
      <c r="J40" s="46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>
        <v>0.3</v>
      </c>
      <c r="Y40" s="48"/>
    </row>
    <row r="41" spans="1:25" hidden="1">
      <c r="A41" s="20" t="s">
        <v>77</v>
      </c>
      <c r="B41" s="10">
        <v>39</v>
      </c>
      <c r="C41" s="6" t="s">
        <v>141</v>
      </c>
      <c r="D41" s="6"/>
      <c r="E41" s="7">
        <v>0.5</v>
      </c>
      <c r="F41" s="7"/>
      <c r="G41" s="22" t="s">
        <v>110</v>
      </c>
      <c r="H41" s="32">
        <v>166</v>
      </c>
      <c r="I41" s="25" t="e">
        <f>#REF!-H40</f>
        <v>#REF!</v>
      </c>
      <c r="J41" s="46"/>
      <c r="K41" s="47"/>
      <c r="L41" s="47"/>
      <c r="M41" s="47"/>
      <c r="N41" s="47"/>
      <c r="O41" s="47"/>
      <c r="P41" s="47">
        <v>0.3</v>
      </c>
      <c r="Q41" s="47"/>
      <c r="R41" s="47"/>
      <c r="S41" s="47"/>
      <c r="T41" s="47"/>
      <c r="U41" s="47"/>
      <c r="V41" s="47"/>
      <c r="W41" s="47"/>
      <c r="X41" s="47">
        <v>0.2</v>
      </c>
      <c r="Y41" s="48"/>
    </row>
    <row r="42" spans="1:25" hidden="1">
      <c r="A42" s="20" t="s">
        <v>77</v>
      </c>
      <c r="B42" s="10">
        <v>40</v>
      </c>
      <c r="C42" s="6" t="s">
        <v>142</v>
      </c>
      <c r="D42" s="6"/>
      <c r="E42" s="7">
        <v>0.6</v>
      </c>
      <c r="F42" s="7"/>
      <c r="G42" s="22" t="s">
        <v>111</v>
      </c>
      <c r="H42" s="32">
        <v>166</v>
      </c>
      <c r="I42" s="25" t="e">
        <f>#REF!-H41</f>
        <v>#REF!</v>
      </c>
      <c r="J42" s="46"/>
      <c r="K42" s="47"/>
      <c r="L42" s="47"/>
      <c r="M42" s="47">
        <v>0.1</v>
      </c>
      <c r="N42" s="47"/>
      <c r="O42" s="47"/>
      <c r="P42" s="47">
        <v>0.1</v>
      </c>
      <c r="Q42" s="47"/>
      <c r="R42" s="47"/>
      <c r="S42" s="47">
        <v>0.2</v>
      </c>
      <c r="T42" s="47"/>
      <c r="U42" s="47"/>
      <c r="V42" s="47"/>
      <c r="W42" s="47"/>
      <c r="X42" s="47">
        <v>0.2</v>
      </c>
      <c r="Y42" s="48"/>
    </row>
    <row r="43" spans="1:25" ht="28.5" hidden="1">
      <c r="A43" s="20" t="s">
        <v>77</v>
      </c>
      <c r="B43" s="10">
        <v>41</v>
      </c>
      <c r="C43" s="6" t="s">
        <v>143</v>
      </c>
      <c r="D43" s="6"/>
      <c r="E43" s="7">
        <v>0.8</v>
      </c>
      <c r="F43" s="7"/>
      <c r="G43" s="22" t="s">
        <v>112</v>
      </c>
      <c r="H43" s="32">
        <v>164</v>
      </c>
      <c r="I43" s="25" t="e">
        <f>#REF!-H42</f>
        <v>#REF!</v>
      </c>
      <c r="J43" s="46"/>
      <c r="K43" s="47"/>
      <c r="L43" s="47"/>
      <c r="M43" s="47">
        <v>0.1</v>
      </c>
      <c r="N43" s="47"/>
      <c r="O43" s="47"/>
      <c r="P43" s="47">
        <v>0.3</v>
      </c>
      <c r="Q43" s="47"/>
      <c r="R43" s="47"/>
      <c r="S43" s="47"/>
      <c r="T43" s="47"/>
      <c r="U43" s="47">
        <v>0.2</v>
      </c>
      <c r="V43" s="47"/>
      <c r="W43" s="47"/>
      <c r="X43" s="47">
        <v>0.2</v>
      </c>
      <c r="Y43" s="48"/>
    </row>
    <row r="44" spans="1:25" hidden="1">
      <c r="A44" s="20" t="s">
        <v>77</v>
      </c>
      <c r="B44" s="10">
        <v>42</v>
      </c>
      <c r="C44" s="6" t="s">
        <v>144</v>
      </c>
      <c r="D44" s="6"/>
      <c r="E44" s="7">
        <v>1</v>
      </c>
      <c r="F44" s="7"/>
      <c r="G44" s="22" t="s">
        <v>113</v>
      </c>
      <c r="H44" s="32">
        <v>168</v>
      </c>
      <c r="I44" s="25" t="e">
        <f>#REF!-H43</f>
        <v>#REF!</v>
      </c>
      <c r="J44" s="46">
        <v>0.1</v>
      </c>
      <c r="K44" s="47"/>
      <c r="L44" s="47"/>
      <c r="M44" s="47">
        <v>0.1</v>
      </c>
      <c r="N44" s="47">
        <v>0.1</v>
      </c>
      <c r="O44" s="47"/>
      <c r="P44" s="47">
        <v>0.1</v>
      </c>
      <c r="Q44" s="47"/>
      <c r="R44" s="47">
        <v>0.2</v>
      </c>
      <c r="S44" s="47">
        <v>0.1</v>
      </c>
      <c r="T44" s="47"/>
      <c r="U44" s="47"/>
      <c r="V44" s="47"/>
      <c r="W44" s="47"/>
      <c r="X44" s="47">
        <v>0.3</v>
      </c>
      <c r="Y44" s="48"/>
    </row>
    <row r="45" spans="1:25" hidden="1">
      <c r="A45" s="20" t="s">
        <v>77</v>
      </c>
      <c r="B45" s="10">
        <v>43</v>
      </c>
      <c r="C45" s="6" t="s">
        <v>35</v>
      </c>
      <c r="D45" s="6"/>
      <c r="E45" s="7">
        <v>1</v>
      </c>
      <c r="F45" s="7"/>
      <c r="G45" s="8" t="s">
        <v>36</v>
      </c>
      <c r="H45" s="32">
        <v>170</v>
      </c>
      <c r="I45" s="25" t="e">
        <f>#REF!-H44</f>
        <v>#REF!</v>
      </c>
      <c r="J45" s="46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8"/>
    </row>
    <row r="46" spans="1:25" hidden="1">
      <c r="A46" s="20" t="s">
        <v>77</v>
      </c>
      <c r="B46" s="10">
        <v>44</v>
      </c>
      <c r="C46" s="6" t="s">
        <v>37</v>
      </c>
      <c r="D46" s="6"/>
      <c r="E46" s="7">
        <v>1</v>
      </c>
      <c r="F46" s="11"/>
      <c r="G46" s="8"/>
      <c r="H46" s="32">
        <v>166</v>
      </c>
      <c r="I46" s="25" t="e">
        <f>#REF!-H45</f>
        <v>#REF!</v>
      </c>
      <c r="J46" s="46"/>
      <c r="K46" s="47"/>
      <c r="L46" s="47"/>
      <c r="M46" s="47"/>
      <c r="N46" s="47">
        <v>0.6</v>
      </c>
      <c r="O46" s="47"/>
      <c r="P46" s="47">
        <v>0.1</v>
      </c>
      <c r="Q46" s="47"/>
      <c r="R46" s="47">
        <v>0.1</v>
      </c>
      <c r="S46" s="47"/>
      <c r="T46" s="47"/>
      <c r="U46" s="47"/>
      <c r="V46" s="47"/>
      <c r="W46" s="47"/>
      <c r="X46" s="47">
        <v>0.2</v>
      </c>
      <c r="Y46" s="48"/>
    </row>
    <row r="47" spans="1:25" ht="28.5" hidden="1">
      <c r="A47" s="20" t="s">
        <v>77</v>
      </c>
      <c r="B47" s="10">
        <v>45</v>
      </c>
      <c r="C47" s="6" t="s">
        <v>39</v>
      </c>
      <c r="D47" s="6"/>
      <c r="E47" s="7">
        <v>1</v>
      </c>
      <c r="F47" s="7"/>
      <c r="G47" s="8" t="s">
        <v>40</v>
      </c>
      <c r="H47" s="32">
        <v>168</v>
      </c>
      <c r="I47" s="25" t="e">
        <f>#REF!-H46</f>
        <v>#REF!</v>
      </c>
      <c r="J47" s="46"/>
      <c r="K47" s="47">
        <v>0.2</v>
      </c>
      <c r="L47" s="47"/>
      <c r="M47" s="47"/>
      <c r="N47" s="47"/>
      <c r="O47" s="47">
        <v>0.35</v>
      </c>
      <c r="P47" s="47"/>
      <c r="Q47" s="47"/>
      <c r="R47" s="47">
        <v>0.35</v>
      </c>
      <c r="S47" s="47"/>
      <c r="T47" s="47"/>
      <c r="U47" s="47"/>
      <c r="V47" s="47"/>
      <c r="W47" s="47"/>
      <c r="X47" s="47">
        <v>0.1</v>
      </c>
      <c r="Y47" s="48"/>
    </row>
    <row r="48" spans="1:25" ht="28.5" hidden="1">
      <c r="A48" s="20" t="s">
        <v>77</v>
      </c>
      <c r="B48" s="10">
        <v>46</v>
      </c>
      <c r="C48" s="6" t="s">
        <v>41</v>
      </c>
      <c r="D48" s="6"/>
      <c r="E48" s="7">
        <v>1</v>
      </c>
      <c r="F48" s="7">
        <v>2</v>
      </c>
      <c r="G48" s="22" t="s">
        <v>127</v>
      </c>
      <c r="H48" s="32">
        <v>150</v>
      </c>
      <c r="I48" s="25" t="e">
        <f>#REF!-H47</f>
        <v>#REF!</v>
      </c>
      <c r="J48" s="46"/>
      <c r="K48" s="47"/>
      <c r="L48" s="47"/>
      <c r="M48" s="47"/>
      <c r="N48" s="47">
        <v>0.4</v>
      </c>
      <c r="O48" s="47"/>
      <c r="P48" s="47">
        <v>0.4</v>
      </c>
      <c r="Q48" s="47"/>
      <c r="R48" s="47"/>
      <c r="S48" s="47"/>
      <c r="T48" s="47"/>
      <c r="U48" s="47"/>
      <c r="V48" s="47"/>
      <c r="W48" s="47"/>
      <c r="X48" s="47">
        <v>0.2</v>
      </c>
      <c r="Y48" s="48"/>
    </row>
    <row r="49" spans="1:25" ht="41.45" hidden="1" customHeight="1">
      <c r="A49" s="20" t="s">
        <v>77</v>
      </c>
      <c r="B49" s="10">
        <v>47</v>
      </c>
      <c r="C49" s="6" t="s">
        <v>98</v>
      </c>
      <c r="D49" s="6"/>
      <c r="E49" s="7">
        <v>2</v>
      </c>
      <c r="F49" s="7"/>
      <c r="G49" s="8" t="s">
        <v>97</v>
      </c>
      <c r="H49" s="32">
        <v>164</v>
      </c>
      <c r="I49" s="25" t="e">
        <f>#REF!-H48</f>
        <v>#REF!</v>
      </c>
      <c r="J49" s="46"/>
      <c r="K49" s="47">
        <v>0.5</v>
      </c>
      <c r="L49" s="47">
        <v>0.1</v>
      </c>
      <c r="M49" s="47">
        <v>0.05</v>
      </c>
      <c r="N49" s="47">
        <v>0.05</v>
      </c>
      <c r="O49" s="47">
        <v>0.2</v>
      </c>
      <c r="P49" s="47">
        <v>0.3</v>
      </c>
      <c r="Q49" s="47"/>
      <c r="R49" s="47">
        <v>0.4</v>
      </c>
      <c r="S49" s="47"/>
      <c r="T49" s="47"/>
      <c r="U49" s="47"/>
      <c r="V49" s="47"/>
      <c r="W49" s="47"/>
      <c r="X49" s="47">
        <v>0.5</v>
      </c>
      <c r="Y49" s="48"/>
    </row>
    <row r="50" spans="1:25" hidden="1">
      <c r="A50" s="20" t="s">
        <v>77</v>
      </c>
      <c r="B50" s="10">
        <v>48</v>
      </c>
      <c r="C50" s="6" t="s">
        <v>42</v>
      </c>
      <c r="D50" s="6"/>
      <c r="E50" s="7">
        <v>1</v>
      </c>
      <c r="F50" s="7"/>
      <c r="G50" s="8"/>
      <c r="H50" s="32">
        <v>168</v>
      </c>
      <c r="I50" s="25" t="e">
        <f>#REF!-H49</f>
        <v>#REF!</v>
      </c>
      <c r="J50" s="46"/>
      <c r="K50" s="47"/>
      <c r="L50" s="47"/>
      <c r="M50" s="47"/>
      <c r="N50" s="47"/>
      <c r="O50" s="47"/>
      <c r="P50" s="47"/>
      <c r="Q50" s="47"/>
      <c r="R50" s="47"/>
      <c r="S50" s="47"/>
      <c r="T50" s="47">
        <v>0.8</v>
      </c>
      <c r="U50" s="47"/>
      <c r="V50" s="47"/>
      <c r="W50" s="47"/>
      <c r="X50" s="47">
        <v>0.2</v>
      </c>
      <c r="Y50" s="48"/>
    </row>
    <row r="51" spans="1:25" ht="28.5" hidden="1">
      <c r="A51" s="20" t="s">
        <v>77</v>
      </c>
      <c r="B51" s="10">
        <v>49</v>
      </c>
      <c r="C51" s="64" t="s">
        <v>118</v>
      </c>
      <c r="D51" s="6"/>
      <c r="E51" s="7">
        <v>0.5</v>
      </c>
      <c r="F51" s="7"/>
      <c r="G51" s="8" t="s">
        <v>124</v>
      </c>
      <c r="H51" s="32">
        <v>151</v>
      </c>
      <c r="I51" s="25" t="e">
        <f>#REF!-H50</f>
        <v>#REF!</v>
      </c>
      <c r="J51" s="46"/>
      <c r="K51" s="47"/>
      <c r="L51" s="47"/>
      <c r="M51" s="47"/>
      <c r="N51" s="47"/>
      <c r="O51" s="47"/>
      <c r="P51" s="47"/>
      <c r="Q51" s="47"/>
      <c r="R51" s="47">
        <v>0.5</v>
      </c>
      <c r="S51" s="47"/>
      <c r="T51" s="47"/>
      <c r="U51" s="47"/>
      <c r="V51" s="47"/>
      <c r="W51" s="47"/>
      <c r="X51" s="47"/>
      <c r="Y51" s="48"/>
    </row>
    <row r="52" spans="1:25" ht="42.75" hidden="1">
      <c r="A52" s="20" t="s">
        <v>77</v>
      </c>
      <c r="B52" s="20">
        <v>71</v>
      </c>
      <c r="C52" s="6" t="s">
        <v>119</v>
      </c>
      <c r="D52" s="6"/>
      <c r="E52" s="7">
        <v>0.7</v>
      </c>
      <c r="F52" s="31"/>
      <c r="G52" s="8" t="s">
        <v>121</v>
      </c>
      <c r="H52" s="32">
        <v>164</v>
      </c>
      <c r="I52" s="25" t="e">
        <f>#REF!-H51</f>
        <v>#REF!</v>
      </c>
      <c r="J52" s="46"/>
      <c r="K52" s="47"/>
      <c r="L52" s="47"/>
      <c r="M52" s="47">
        <v>0.1</v>
      </c>
      <c r="N52" s="47"/>
      <c r="O52" s="47"/>
      <c r="P52" s="47">
        <v>0.3</v>
      </c>
      <c r="Q52" s="47"/>
      <c r="R52" s="47">
        <v>0.2</v>
      </c>
      <c r="S52" s="47"/>
      <c r="T52" s="47"/>
      <c r="U52" s="47"/>
      <c r="V52" s="47">
        <v>0.1</v>
      </c>
      <c r="W52" s="47"/>
      <c r="X52" s="47"/>
      <c r="Y52" s="48"/>
    </row>
    <row r="53" spans="1:25" ht="45" hidden="1" customHeight="1">
      <c r="A53" s="20" t="s">
        <v>77</v>
      </c>
      <c r="B53" s="10">
        <v>50</v>
      </c>
      <c r="C53" s="6" t="s">
        <v>93</v>
      </c>
      <c r="D53" s="6"/>
      <c r="E53" s="7">
        <v>1</v>
      </c>
      <c r="F53" s="7"/>
      <c r="G53" s="8" t="s">
        <v>43</v>
      </c>
      <c r="H53" s="32">
        <v>164</v>
      </c>
      <c r="I53" s="37" t="e">
        <f>#REF!-H52</f>
        <v>#REF!</v>
      </c>
      <c r="J53" s="46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>
        <v>1</v>
      </c>
      <c r="Y53" s="48"/>
    </row>
    <row r="54" spans="1:25" hidden="1">
      <c r="A54" s="20" t="s">
        <v>77</v>
      </c>
      <c r="B54" s="10">
        <v>51</v>
      </c>
      <c r="C54" s="62" t="s">
        <v>117</v>
      </c>
      <c r="D54" s="6"/>
      <c r="E54" s="7">
        <v>0.7</v>
      </c>
      <c r="F54" s="7"/>
      <c r="G54" s="8"/>
      <c r="H54" s="32">
        <v>151</v>
      </c>
      <c r="I54" s="25" t="e">
        <f>#REF!-H53</f>
        <v>#REF!</v>
      </c>
      <c r="J54" s="46"/>
      <c r="K54" s="47"/>
      <c r="L54" s="47"/>
      <c r="M54" s="47"/>
      <c r="N54" s="47"/>
      <c r="O54" s="47"/>
      <c r="P54" s="47">
        <v>0.35</v>
      </c>
      <c r="Q54" s="47"/>
      <c r="R54" s="47">
        <v>0.3</v>
      </c>
      <c r="S54" s="47">
        <v>0.05</v>
      </c>
      <c r="T54" s="47"/>
      <c r="U54" s="47">
        <v>0.1</v>
      </c>
      <c r="V54" s="47"/>
      <c r="W54" s="47"/>
      <c r="X54" s="47">
        <v>0.2</v>
      </c>
      <c r="Y54" s="48"/>
    </row>
    <row r="55" spans="1:25" hidden="1">
      <c r="A55" s="20"/>
      <c r="B55" s="10">
        <v>52</v>
      </c>
      <c r="C55" s="6" t="s">
        <v>94</v>
      </c>
      <c r="D55" s="6"/>
      <c r="E55" s="7">
        <v>1</v>
      </c>
      <c r="F55" s="7"/>
      <c r="G55" s="8"/>
      <c r="H55" s="32">
        <v>168</v>
      </c>
      <c r="I55" s="25" t="e">
        <f>#REF!-H54</f>
        <v>#REF!</v>
      </c>
      <c r="J55" s="46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>
        <v>1</v>
      </c>
      <c r="Y55" s="48"/>
    </row>
    <row r="56" spans="1:25" hidden="1">
      <c r="A56" s="20"/>
      <c r="B56" s="10">
        <v>53</v>
      </c>
      <c r="C56" s="6" t="s">
        <v>95</v>
      </c>
      <c r="D56" s="6"/>
      <c r="E56" s="7">
        <v>1</v>
      </c>
      <c r="F56" s="7"/>
      <c r="G56" s="8"/>
      <c r="H56" s="32">
        <v>168</v>
      </c>
      <c r="I56" s="25" t="e">
        <f>#REF!-H55</f>
        <v>#REF!</v>
      </c>
      <c r="J56" s="46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>
        <v>1</v>
      </c>
      <c r="Y56" s="48"/>
    </row>
    <row r="57" spans="1:25" ht="42" hidden="1">
      <c r="A57" s="20" t="s">
        <v>77</v>
      </c>
      <c r="B57" s="10">
        <v>54</v>
      </c>
      <c r="C57" s="6" t="s">
        <v>92</v>
      </c>
      <c r="D57" s="6"/>
      <c r="E57" s="7">
        <v>0.8</v>
      </c>
      <c r="F57" s="7"/>
      <c r="G57" s="35" t="s">
        <v>123</v>
      </c>
      <c r="H57" s="32">
        <v>164</v>
      </c>
      <c r="I57" s="25" t="e">
        <f>#REF!-H56</f>
        <v>#REF!</v>
      </c>
      <c r="J57" s="46"/>
      <c r="K57" s="47"/>
      <c r="L57" s="47"/>
      <c r="M57" s="47">
        <v>0.3</v>
      </c>
      <c r="N57" s="47"/>
      <c r="O57" s="47"/>
      <c r="P57" s="47"/>
      <c r="Q57" s="47">
        <v>0.2</v>
      </c>
      <c r="R57" s="47"/>
      <c r="S57" s="47"/>
      <c r="T57" s="47"/>
      <c r="U57" s="47"/>
      <c r="V57" s="47"/>
      <c r="W57" s="47"/>
      <c r="X57" s="47">
        <v>0.3</v>
      </c>
      <c r="Y57" s="48"/>
    </row>
    <row r="58" spans="1:25" hidden="1">
      <c r="A58" s="20" t="s">
        <v>77</v>
      </c>
      <c r="B58" s="10">
        <v>55</v>
      </c>
      <c r="C58" s="6" t="s">
        <v>44</v>
      </c>
      <c r="D58" s="6"/>
      <c r="E58" s="7">
        <v>1</v>
      </c>
      <c r="F58" s="7">
        <v>2</v>
      </c>
      <c r="G58" s="8" t="s">
        <v>62</v>
      </c>
      <c r="H58" s="32">
        <v>151</v>
      </c>
      <c r="I58" s="25" t="e">
        <f>#REF!-H57</f>
        <v>#REF!</v>
      </c>
      <c r="J58" s="46">
        <v>0.05</v>
      </c>
      <c r="K58" s="47"/>
      <c r="L58" s="47"/>
      <c r="M58" s="47">
        <v>0.1</v>
      </c>
      <c r="N58" s="47"/>
      <c r="O58" s="47"/>
      <c r="P58" s="47">
        <v>0.2</v>
      </c>
      <c r="Q58" s="47"/>
      <c r="R58" s="47"/>
      <c r="S58" s="47"/>
      <c r="T58" s="47"/>
      <c r="U58" s="47"/>
      <c r="V58" s="47"/>
      <c r="W58" s="47">
        <v>0.5</v>
      </c>
      <c r="X58" s="47">
        <v>0.15</v>
      </c>
      <c r="Y58" s="48"/>
    </row>
    <row r="59" spans="1:25" hidden="1">
      <c r="A59" s="20" t="s">
        <v>77</v>
      </c>
      <c r="B59" s="10">
        <v>56</v>
      </c>
      <c r="C59" s="6" t="s">
        <v>45</v>
      </c>
      <c r="D59" s="6"/>
      <c r="E59" s="7">
        <v>2</v>
      </c>
      <c r="F59" s="7"/>
      <c r="G59" s="8" t="s">
        <v>46</v>
      </c>
      <c r="H59" s="32">
        <v>170</v>
      </c>
      <c r="I59" s="25" t="e">
        <f>#REF!-H58</f>
        <v>#REF!</v>
      </c>
      <c r="J59" s="46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8"/>
    </row>
    <row r="60" spans="1:25" ht="15" thickBot="1">
      <c r="A60" s="20" t="s">
        <v>77</v>
      </c>
      <c r="B60" s="10">
        <v>57</v>
      </c>
      <c r="C60" s="6" t="s">
        <v>13</v>
      </c>
      <c r="D60" s="6"/>
      <c r="E60" s="7">
        <v>1</v>
      </c>
      <c r="F60" s="7"/>
      <c r="G60" s="8" t="s">
        <v>47</v>
      </c>
      <c r="H60" s="32">
        <v>153</v>
      </c>
      <c r="I60" s="25" t="e">
        <f>#REF!-H59</f>
        <v>#REF!</v>
      </c>
      <c r="J60" s="46"/>
      <c r="K60" s="47">
        <v>0.7</v>
      </c>
      <c r="L60" s="47">
        <v>0.1</v>
      </c>
      <c r="M60" s="47"/>
      <c r="N60" s="47">
        <v>0.05</v>
      </c>
      <c r="O60" s="47"/>
      <c r="P60" s="47">
        <v>0.1</v>
      </c>
      <c r="Q60" s="47"/>
      <c r="R60" s="47"/>
      <c r="S60" s="47"/>
      <c r="T60" s="47"/>
      <c r="U60" s="47"/>
      <c r="V60" s="47"/>
      <c r="W60" s="47"/>
      <c r="X60" s="47">
        <v>0.05</v>
      </c>
      <c r="Y60" s="48"/>
    </row>
    <row r="61" spans="1:25" ht="29.25" hidden="1" thickBot="1">
      <c r="A61" s="20" t="s">
        <v>77</v>
      </c>
      <c r="B61" s="10">
        <v>58</v>
      </c>
      <c r="C61" s="6" t="s">
        <v>48</v>
      </c>
      <c r="D61" s="6"/>
      <c r="E61" s="7">
        <v>1</v>
      </c>
      <c r="F61" s="7"/>
      <c r="G61" s="8"/>
      <c r="H61" s="32">
        <v>164</v>
      </c>
      <c r="I61" s="25" t="e">
        <f>#REF!-H60</f>
        <v>#REF!</v>
      </c>
      <c r="J61" s="46"/>
      <c r="K61" s="47"/>
      <c r="L61" s="47"/>
      <c r="M61" s="47">
        <v>0.2</v>
      </c>
      <c r="N61" s="47">
        <v>0.2</v>
      </c>
      <c r="O61" s="47"/>
      <c r="P61" s="47">
        <v>0.2</v>
      </c>
      <c r="Q61" s="47"/>
      <c r="R61" s="47">
        <v>0.2</v>
      </c>
      <c r="S61" s="47"/>
      <c r="T61" s="47"/>
      <c r="U61" s="47"/>
      <c r="V61" s="47"/>
      <c r="W61" s="47"/>
      <c r="X61" s="47">
        <v>0.2</v>
      </c>
      <c r="Y61" s="48"/>
    </row>
    <row r="62" spans="1:25" ht="15" hidden="1" thickBot="1">
      <c r="A62" s="20" t="s">
        <v>77</v>
      </c>
      <c r="B62" s="10">
        <v>59</v>
      </c>
      <c r="C62" s="64" t="s">
        <v>49</v>
      </c>
      <c r="D62" s="6"/>
      <c r="E62" s="7">
        <v>0.5</v>
      </c>
      <c r="F62" s="7"/>
      <c r="G62" s="8" t="s">
        <v>50</v>
      </c>
      <c r="H62" s="32">
        <v>151</v>
      </c>
      <c r="I62" s="25" t="e">
        <f>#REF!-H61</f>
        <v>#REF!</v>
      </c>
      <c r="J62" s="46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>
        <v>0.5</v>
      </c>
      <c r="X62" s="47"/>
      <c r="Y62" s="48"/>
    </row>
    <row r="63" spans="1:25" ht="57.75" hidden="1" thickBot="1">
      <c r="A63" s="20" t="s">
        <v>77</v>
      </c>
      <c r="B63" s="10">
        <v>60</v>
      </c>
      <c r="C63" s="63" t="s">
        <v>51</v>
      </c>
      <c r="D63" s="6"/>
      <c r="E63" s="7">
        <v>0.5</v>
      </c>
      <c r="F63" s="7"/>
      <c r="G63" s="8" t="s">
        <v>52</v>
      </c>
      <c r="H63" s="32">
        <v>151</v>
      </c>
      <c r="I63" s="25" t="e">
        <f>#REF!-H62</f>
        <v>#REF!</v>
      </c>
      <c r="J63" s="46"/>
      <c r="K63" s="47"/>
      <c r="L63" s="47"/>
      <c r="M63" s="47">
        <v>0.15</v>
      </c>
      <c r="N63" s="47"/>
      <c r="O63" s="47"/>
      <c r="P63" s="47"/>
      <c r="Q63" s="47"/>
      <c r="R63" s="47">
        <v>0.05</v>
      </c>
      <c r="S63" s="47"/>
      <c r="T63" s="47"/>
      <c r="U63" s="47"/>
      <c r="V63" s="47"/>
      <c r="W63" s="47">
        <v>0.3</v>
      </c>
      <c r="X63" s="47"/>
      <c r="Y63" s="48"/>
    </row>
    <row r="64" spans="1:25" ht="57.75" hidden="1" thickBot="1">
      <c r="A64" s="20" t="s">
        <v>77</v>
      </c>
      <c r="B64" s="10">
        <v>61</v>
      </c>
      <c r="C64" s="6" t="s">
        <v>53</v>
      </c>
      <c r="D64" s="6"/>
      <c r="E64" s="7">
        <v>2</v>
      </c>
      <c r="F64" s="7"/>
      <c r="G64" s="8" t="s">
        <v>54</v>
      </c>
      <c r="H64" s="32">
        <v>164</v>
      </c>
      <c r="I64" s="25" t="e">
        <f>#REF!-H63</f>
        <v>#REF!</v>
      </c>
      <c r="J64" s="46">
        <v>0.5</v>
      </c>
      <c r="K64" s="47"/>
      <c r="L64" s="47"/>
      <c r="M64" s="47">
        <v>0.1</v>
      </c>
      <c r="N64" s="47">
        <v>0.1</v>
      </c>
      <c r="O64" s="47"/>
      <c r="P64" s="47">
        <v>0.5</v>
      </c>
      <c r="Q64" s="47"/>
      <c r="R64" s="47">
        <v>0.2</v>
      </c>
      <c r="S64" s="47">
        <v>0.05</v>
      </c>
      <c r="T64" s="47"/>
      <c r="U64" s="47">
        <v>0.05</v>
      </c>
      <c r="V64" s="47"/>
      <c r="W64" s="47"/>
      <c r="X64" s="47">
        <v>0.5</v>
      </c>
      <c r="Y64" s="48"/>
    </row>
    <row r="65" spans="1:25" ht="15" hidden="1" thickBot="1">
      <c r="A65" s="20" t="s">
        <v>77</v>
      </c>
      <c r="B65" s="10">
        <v>62</v>
      </c>
      <c r="C65" s="6" t="s">
        <v>55</v>
      </c>
      <c r="D65" s="6"/>
      <c r="E65" s="7">
        <v>0.8</v>
      </c>
      <c r="F65" s="7"/>
      <c r="G65" s="8"/>
      <c r="H65" s="32">
        <v>168</v>
      </c>
      <c r="I65" s="25" t="e">
        <f>#REF!-H64</f>
        <v>#REF!</v>
      </c>
      <c r="J65" s="46"/>
      <c r="K65" s="47">
        <v>0.2</v>
      </c>
      <c r="L65" s="47"/>
      <c r="M65" s="47">
        <v>0.1</v>
      </c>
      <c r="N65" s="47">
        <v>0.1</v>
      </c>
      <c r="O65" s="47"/>
      <c r="P65" s="47">
        <v>0.2</v>
      </c>
      <c r="Q65" s="47"/>
      <c r="R65" s="47"/>
      <c r="S65" s="47">
        <v>0.2</v>
      </c>
      <c r="T65" s="47"/>
      <c r="U65" s="47"/>
      <c r="V65" s="47"/>
      <c r="W65" s="47"/>
      <c r="X65" s="47"/>
      <c r="Y65" s="48"/>
    </row>
    <row r="66" spans="1:25" ht="57.75" hidden="1" thickBot="1">
      <c r="A66" s="20"/>
      <c r="B66" s="10">
        <v>63</v>
      </c>
      <c r="C66" s="6" t="s">
        <v>145</v>
      </c>
      <c r="D66" s="6"/>
      <c r="E66" s="7">
        <v>0.5</v>
      </c>
      <c r="F66" s="7"/>
      <c r="G66" s="8" t="s">
        <v>115</v>
      </c>
      <c r="H66" s="32">
        <v>160</v>
      </c>
      <c r="I66" s="25" t="e">
        <f>#REF!-H65</f>
        <v>#REF!</v>
      </c>
      <c r="J66" s="46"/>
      <c r="K66" s="47"/>
      <c r="L66" s="47"/>
      <c r="M66" s="47"/>
      <c r="N66" s="47"/>
      <c r="O66" s="47"/>
      <c r="P66" s="47">
        <v>0.3</v>
      </c>
      <c r="Q66" s="47"/>
      <c r="R66" s="47"/>
      <c r="S66" s="47"/>
      <c r="T66" s="47"/>
      <c r="U66" s="47"/>
      <c r="V66" s="47"/>
      <c r="W66" s="47"/>
      <c r="X66" s="47">
        <v>0.2</v>
      </c>
      <c r="Y66" s="48"/>
    </row>
    <row r="67" spans="1:25" ht="15" hidden="1" thickBot="1">
      <c r="A67" s="20" t="s">
        <v>77</v>
      </c>
      <c r="B67" s="10">
        <v>64</v>
      </c>
      <c r="C67" s="6" t="s">
        <v>14</v>
      </c>
      <c r="D67" s="6"/>
      <c r="E67" s="7">
        <v>1</v>
      </c>
      <c r="F67" s="7"/>
      <c r="G67" s="8"/>
      <c r="H67" s="32">
        <v>164</v>
      </c>
      <c r="I67" s="25" t="e">
        <f>#REF!-H66</f>
        <v>#REF!</v>
      </c>
      <c r="J67" s="46"/>
      <c r="K67" s="47"/>
      <c r="L67" s="47"/>
      <c r="M67" s="47">
        <v>0.1</v>
      </c>
      <c r="N67" s="47"/>
      <c r="O67" s="47"/>
      <c r="P67" s="47">
        <v>0.5</v>
      </c>
      <c r="Q67" s="47"/>
      <c r="R67" s="47"/>
      <c r="S67" s="47"/>
      <c r="T67" s="47"/>
      <c r="U67" s="47"/>
      <c r="V67" s="47"/>
      <c r="W67" s="47"/>
      <c r="X67" s="47">
        <v>0.4</v>
      </c>
      <c r="Y67" s="48"/>
    </row>
    <row r="68" spans="1:25" ht="15" hidden="1" thickBot="1">
      <c r="A68" s="20" t="s">
        <v>77</v>
      </c>
      <c r="B68" s="10">
        <v>65</v>
      </c>
      <c r="C68" s="6" t="s">
        <v>146</v>
      </c>
      <c r="D68" s="6"/>
      <c r="E68" s="7">
        <v>1</v>
      </c>
      <c r="F68" s="4">
        <v>2</v>
      </c>
      <c r="G68" s="5"/>
      <c r="H68" s="32">
        <v>150</v>
      </c>
      <c r="I68" s="25" t="e">
        <f>#REF!-H67</f>
        <v>#REF!</v>
      </c>
      <c r="J68" s="46">
        <v>0.1</v>
      </c>
      <c r="K68" s="47"/>
      <c r="L68" s="47"/>
      <c r="M68" s="47"/>
      <c r="N68" s="47"/>
      <c r="O68" s="47">
        <v>0.8</v>
      </c>
      <c r="P68" s="47"/>
      <c r="Q68" s="47"/>
      <c r="R68" s="47">
        <v>0.1</v>
      </c>
      <c r="S68" s="47"/>
      <c r="T68" s="47"/>
      <c r="U68" s="47"/>
      <c r="V68" s="47"/>
      <c r="W68" s="47"/>
      <c r="X68" s="47"/>
      <c r="Y68" s="48"/>
    </row>
    <row r="69" spans="1:25" ht="15" hidden="1" thickBot="1">
      <c r="A69" s="20" t="s">
        <v>77</v>
      </c>
      <c r="B69" s="10">
        <v>66</v>
      </c>
      <c r="C69" s="6" t="s">
        <v>147</v>
      </c>
      <c r="D69" s="6"/>
      <c r="E69" s="7">
        <v>0.7</v>
      </c>
      <c r="F69" s="4"/>
      <c r="G69" s="5"/>
      <c r="H69" s="32">
        <v>164</v>
      </c>
      <c r="I69" s="25" t="e">
        <f>#REF!-H68</f>
        <v>#REF!</v>
      </c>
      <c r="J69" s="46"/>
      <c r="K69" s="47"/>
      <c r="L69" s="47"/>
      <c r="M69" s="47">
        <v>0.2</v>
      </c>
      <c r="N69" s="47"/>
      <c r="O69" s="47"/>
      <c r="P69" s="47"/>
      <c r="Q69" s="47"/>
      <c r="R69" s="47"/>
      <c r="S69" s="47"/>
      <c r="T69" s="47"/>
      <c r="U69" s="47"/>
      <c r="V69" s="47"/>
      <c r="W69" s="47">
        <v>0.5</v>
      </c>
      <c r="X69" s="47"/>
      <c r="Y69" s="48"/>
    </row>
    <row r="70" spans="1:25" ht="15" hidden="1" thickBot="1">
      <c r="A70" s="20" t="s">
        <v>77</v>
      </c>
      <c r="B70" s="10">
        <v>67</v>
      </c>
      <c r="C70" s="6" t="s">
        <v>148</v>
      </c>
      <c r="D70" s="6"/>
      <c r="E70" s="7">
        <v>0.5</v>
      </c>
      <c r="F70" s="4"/>
      <c r="G70" s="5"/>
      <c r="H70" s="32">
        <v>168</v>
      </c>
      <c r="I70" s="25" t="e">
        <f>#REF!-H69</f>
        <v>#REF!</v>
      </c>
      <c r="J70" s="46"/>
      <c r="K70" s="47"/>
      <c r="L70" s="47"/>
      <c r="M70" s="47"/>
      <c r="N70" s="47"/>
      <c r="O70" s="47">
        <v>0.5</v>
      </c>
      <c r="P70" s="47"/>
      <c r="Q70" s="47"/>
      <c r="R70" s="47"/>
      <c r="S70" s="47"/>
      <c r="T70" s="47"/>
      <c r="U70" s="47"/>
      <c r="V70" s="47"/>
      <c r="W70" s="47"/>
      <c r="X70" s="47"/>
      <c r="Y70" s="48"/>
    </row>
    <row r="71" spans="1:25" ht="15" hidden="1" thickBot="1">
      <c r="A71" s="20" t="s">
        <v>122</v>
      </c>
      <c r="B71" s="10">
        <v>69</v>
      </c>
      <c r="C71" s="6" t="s">
        <v>149</v>
      </c>
      <c r="D71" s="6"/>
      <c r="E71" s="7">
        <v>0.5</v>
      </c>
      <c r="F71" s="1"/>
      <c r="G71" s="1"/>
      <c r="H71" s="32">
        <v>166</v>
      </c>
      <c r="I71" s="25" t="e">
        <f>#REF!-H70</f>
        <v>#REF!</v>
      </c>
      <c r="J71" s="46">
        <v>0</v>
      </c>
      <c r="K71" s="47"/>
      <c r="L71" s="47"/>
      <c r="M71" s="47"/>
      <c r="N71" s="47"/>
      <c r="O71" s="47">
        <v>0.1</v>
      </c>
      <c r="P71" s="47"/>
      <c r="Q71" s="47"/>
      <c r="R71" s="47">
        <v>0.2</v>
      </c>
      <c r="S71" s="47"/>
      <c r="T71" s="47"/>
      <c r="U71" s="47"/>
      <c r="V71" s="47"/>
      <c r="W71" s="47">
        <v>0.2</v>
      </c>
      <c r="X71" s="47"/>
      <c r="Y71" s="48"/>
    </row>
    <row r="72" spans="1:25" ht="15" hidden="1" thickBot="1">
      <c r="G72" t="s">
        <v>159</v>
      </c>
      <c r="I72" s="50" t="e">
        <f>#REF!-H71</f>
        <v>#REF!</v>
      </c>
      <c r="J72" s="51">
        <f>SUM(J2:J71)</f>
        <v>4.8999999999999986</v>
      </c>
      <c r="K72" s="52">
        <f t="shared" ref="K72:X72" si="1">SUM(K2:K71)</f>
        <v>2.6</v>
      </c>
      <c r="L72" s="52">
        <f t="shared" si="1"/>
        <v>1.4000000000000001</v>
      </c>
      <c r="M72" s="52">
        <f t="shared" si="1"/>
        <v>5.0999999999999996</v>
      </c>
      <c r="N72" s="52">
        <f t="shared" si="1"/>
        <v>6.3999999999999995</v>
      </c>
      <c r="O72" s="52">
        <f t="shared" si="1"/>
        <v>4.1500000000000004</v>
      </c>
      <c r="P72" s="52">
        <f t="shared" si="1"/>
        <v>9.8999999999999968</v>
      </c>
      <c r="Q72" s="52">
        <f t="shared" si="1"/>
        <v>0.60000000000000009</v>
      </c>
      <c r="R72" s="52">
        <f t="shared" si="1"/>
        <v>10.649999999999995</v>
      </c>
      <c r="S72" s="52">
        <f t="shared" si="1"/>
        <v>1.3000000000000003</v>
      </c>
      <c r="T72" s="52">
        <f t="shared" si="1"/>
        <v>1.4</v>
      </c>
      <c r="U72" s="52">
        <f t="shared" si="1"/>
        <v>0.9</v>
      </c>
      <c r="V72" s="52">
        <f t="shared" si="1"/>
        <v>0.65</v>
      </c>
      <c r="W72" s="52">
        <f t="shared" si="1"/>
        <v>2.2000000000000002</v>
      </c>
      <c r="X72" s="52">
        <f t="shared" si="1"/>
        <v>14.749999999999996</v>
      </c>
      <c r="Y72" s="53">
        <f>SUM(Y2:Y71)</f>
        <v>0</v>
      </c>
    </row>
    <row r="73" spans="1:25" ht="15" hidden="1" thickBot="1">
      <c r="I73" s="1">
        <v>66.900000000000006</v>
      </c>
      <c r="J73" s="54" t="s">
        <v>150</v>
      </c>
      <c r="K73" s="54" t="s">
        <v>151</v>
      </c>
      <c r="L73" s="54" t="s">
        <v>152</v>
      </c>
      <c r="M73" s="54" t="s">
        <v>166</v>
      </c>
      <c r="N73" s="54" t="s">
        <v>160</v>
      </c>
      <c r="O73" s="54" t="s">
        <v>153</v>
      </c>
      <c r="P73" s="54" t="s">
        <v>155</v>
      </c>
      <c r="Q73" s="54" t="s">
        <v>161</v>
      </c>
      <c r="R73" s="54" t="s">
        <v>154</v>
      </c>
      <c r="S73" s="54" t="s">
        <v>163</v>
      </c>
      <c r="T73" s="54" t="s">
        <v>164</v>
      </c>
      <c r="U73" s="54" t="s">
        <v>162</v>
      </c>
      <c r="V73" s="54" t="s">
        <v>158</v>
      </c>
      <c r="W73" s="54" t="s">
        <v>157</v>
      </c>
      <c r="X73" s="54" t="s">
        <v>165</v>
      </c>
      <c r="Y73" s="54" t="s">
        <v>156</v>
      </c>
    </row>
    <row r="74" spans="1:25">
      <c r="I74" s="61" t="s">
        <v>168</v>
      </c>
      <c r="J74" s="55">
        <f>J72/0.669</f>
        <v>7.3243647234678599</v>
      </c>
      <c r="K74" s="56">
        <f t="shared" ref="K74:X74" si="2">K72/0.669</f>
        <v>3.8863976083707024</v>
      </c>
      <c r="L74" s="57">
        <f t="shared" si="2"/>
        <v>2.0926756352765321</v>
      </c>
      <c r="M74" s="55">
        <f t="shared" si="2"/>
        <v>7.6233183856502231</v>
      </c>
      <c r="N74" s="56">
        <f t="shared" si="2"/>
        <v>9.5665171898355741</v>
      </c>
      <c r="O74" s="57">
        <f t="shared" si="2"/>
        <v>6.203288490284006</v>
      </c>
      <c r="P74" s="55">
        <f t="shared" si="2"/>
        <v>14.7982062780269</v>
      </c>
      <c r="Q74" s="56">
        <f t="shared" si="2"/>
        <v>0.89686098654708524</v>
      </c>
      <c r="R74" s="56">
        <f t="shared" si="2"/>
        <v>15.919282511210755</v>
      </c>
      <c r="S74" s="56">
        <f t="shared" si="2"/>
        <v>1.9431988041853516</v>
      </c>
      <c r="T74" s="57">
        <f t="shared" si="2"/>
        <v>2.0926756352765317</v>
      </c>
      <c r="U74" s="55">
        <f t="shared" si="2"/>
        <v>1.3452914798206277</v>
      </c>
      <c r="V74" s="56">
        <f t="shared" si="2"/>
        <v>0.97159940209267559</v>
      </c>
      <c r="W74" s="57">
        <f t="shared" si="2"/>
        <v>3.2884902840059791</v>
      </c>
      <c r="X74" s="58">
        <f t="shared" si="2"/>
        <v>22.04783258594917</v>
      </c>
      <c r="Y74" s="60"/>
    </row>
    <row r="75" spans="1:25" ht="15" thickBot="1">
      <c r="I75" s="61" t="s">
        <v>176</v>
      </c>
      <c r="J75" s="159" t="s">
        <v>170</v>
      </c>
      <c r="K75" s="160"/>
      <c r="L75" s="161"/>
      <c r="M75" s="159" t="s">
        <v>171</v>
      </c>
      <c r="N75" s="160"/>
      <c r="O75" s="161"/>
      <c r="P75" s="159" t="s">
        <v>172</v>
      </c>
      <c r="Q75" s="160"/>
      <c r="R75" s="160"/>
      <c r="S75" s="160"/>
      <c r="T75" s="161"/>
      <c r="U75" s="159" t="s">
        <v>173</v>
      </c>
      <c r="V75" s="160"/>
      <c r="W75" s="161"/>
      <c r="X75" s="59" t="s">
        <v>174</v>
      </c>
      <c r="Y75" s="59" t="s">
        <v>175</v>
      </c>
    </row>
    <row r="77" spans="1:25">
      <c r="J77" s="49" t="s">
        <v>169</v>
      </c>
    </row>
  </sheetData>
  <autoFilter ref="A1:AC73" xr:uid="{8F2D18BC-2B50-4EED-9D00-0C81596B7A16}">
    <filterColumn colId="7">
      <filters>
        <filter val="153"/>
      </filters>
    </filterColumn>
  </autoFilter>
  <mergeCells count="4">
    <mergeCell ref="J75:L75"/>
    <mergeCell ref="M75:O75"/>
    <mergeCell ref="P75:T75"/>
    <mergeCell ref="U75:W75"/>
  </mergeCells>
  <phoneticPr fontId="4" type="noConversion"/>
  <dataValidations count="1">
    <dataValidation type="list" allowBlank="1" showInputMessage="1" showErrorMessage="1" sqref="H72:H1048576" xr:uid="{00000000-0002-0000-0100-000000000000}">
      <formula1>"150,151,153,160,162,164,166,168,170"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人力投入图</vt:lpstr>
      <vt:lpstr>小账本</vt:lpstr>
      <vt:lpstr>版本排版原始文件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zhaopan</dc:creator>
  <cp:lastModifiedBy>孙小林</cp:lastModifiedBy>
  <dcterms:created xsi:type="dcterms:W3CDTF">2015-06-05T18:19:34Z</dcterms:created>
  <dcterms:modified xsi:type="dcterms:W3CDTF">2021-01-20T09:09:19Z</dcterms:modified>
</cp:coreProperties>
</file>