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FANNY\Downloads\"/>
    </mc:Choice>
  </mc:AlternateContent>
  <xr:revisionPtr revIDLastSave="0" documentId="13_ncr:1_{54013F49-A803-4D92-B58D-883E08915536}" xr6:coauthVersionLast="47" xr6:coauthVersionMax="47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VH GB L1" sheetId="1" r:id="rId1"/>
    <sheet name="VH GB L2" sheetId="2" r:id="rId2"/>
    <sheet name="VH GB L3" sheetId="3" r:id="rId3"/>
    <sheet name="VH GB M1" sheetId="4" r:id="rId4"/>
    <sheet name="VH GB M2" sheetId="5" r:id="rId5"/>
  </sheets>
  <calcPr calcId="191029"/>
</workbook>
</file>

<file path=xl/calcChain.xml><?xml version="1.0" encoding="utf-8"?>
<calcChain xmlns="http://schemas.openxmlformats.org/spreadsheetml/2006/main">
  <c r="G29" i="5" l="1"/>
  <c r="D29" i="5"/>
  <c r="G28" i="5"/>
  <c r="G30" i="5" s="1"/>
  <c r="D28" i="5"/>
  <c r="G26" i="5"/>
  <c r="G32" i="4"/>
  <c r="D32" i="4"/>
  <c r="G31" i="4"/>
  <c r="G33" i="4" s="1"/>
  <c r="D31" i="4"/>
  <c r="D33" i="4" s="1"/>
  <c r="G33" i="3"/>
  <c r="G32" i="3"/>
  <c r="D32" i="3"/>
  <c r="D33" i="3"/>
  <c r="G30" i="3"/>
  <c r="D30" i="5" l="1"/>
  <c r="G34" i="3"/>
  <c r="D34" i="3"/>
  <c r="G35" i="2" l="1"/>
  <c r="G34" i="2"/>
  <c r="G22" i="2"/>
  <c r="G19" i="2"/>
  <c r="G32" i="2"/>
  <c r="G27" i="2"/>
  <c r="D35" i="2" l="1"/>
  <c r="D34" i="2"/>
  <c r="G14" i="2" l="1"/>
  <c r="I10" i="2"/>
  <c r="G10" i="2"/>
  <c r="G36" i="2" l="1"/>
  <c r="D36" i="2"/>
  <c r="G35" i="1"/>
  <c r="D35" i="1"/>
  <c r="G34" i="1"/>
  <c r="D34" i="1"/>
  <c r="G27" i="1"/>
  <c r="G24" i="1"/>
  <c r="G19" i="1"/>
  <c r="G14" i="1"/>
  <c r="I10" i="1"/>
  <c r="G10" i="1"/>
  <c r="D36" i="1" l="1"/>
  <c r="G36" i="1"/>
</calcChain>
</file>

<file path=xl/sharedStrings.xml><?xml version="1.0" encoding="utf-8"?>
<sst xmlns="http://schemas.openxmlformats.org/spreadsheetml/2006/main" count="399" uniqueCount="190">
  <si>
    <t>Base d'algebre 1</t>
  </si>
  <si>
    <t>S1</t>
  </si>
  <si>
    <t>Base d'algebre 2</t>
  </si>
  <si>
    <t>S3</t>
  </si>
  <si>
    <t>S5</t>
  </si>
  <si>
    <t>Christian</t>
  </si>
  <si>
    <t xml:space="preserve">Recherche opérationnelle </t>
  </si>
  <si>
    <t>S7</t>
  </si>
  <si>
    <t>Haja</t>
  </si>
  <si>
    <t>Réutilisation logiciel &amp; frameworks</t>
  </si>
  <si>
    <t>S9</t>
  </si>
  <si>
    <t>Base d'analyse 1</t>
  </si>
  <si>
    <t>Base d'analyse 2</t>
  </si>
  <si>
    <t>Langage Python</t>
  </si>
  <si>
    <t>S6</t>
  </si>
  <si>
    <t>Analyse des données</t>
  </si>
  <si>
    <t>Architecture Orienté Service</t>
  </si>
  <si>
    <t>Probabilité et Statistique</t>
  </si>
  <si>
    <t>S2</t>
  </si>
  <si>
    <t>S4</t>
  </si>
  <si>
    <t>Technologies JSP et Servlet 1</t>
  </si>
  <si>
    <t>Venot</t>
  </si>
  <si>
    <t>Analyse numérique</t>
  </si>
  <si>
    <t>Bertin</t>
  </si>
  <si>
    <t>Mathématiques discretes</t>
  </si>
  <si>
    <t>Programmation linéaire</t>
  </si>
  <si>
    <t>Réseau de Pétri et programmation multi-tâche</t>
  </si>
  <si>
    <t>S8</t>
  </si>
  <si>
    <t>Administration avancée de base de données</t>
  </si>
  <si>
    <t>Cyprien</t>
  </si>
  <si>
    <t>Algorithmique et structure de données avancés</t>
  </si>
  <si>
    <t>Génie Logiciel 1</t>
  </si>
  <si>
    <t>Hajarisena</t>
  </si>
  <si>
    <t>Algorithmique avancé</t>
  </si>
  <si>
    <t>Méthodes Agile</t>
  </si>
  <si>
    <t>Langage C</t>
  </si>
  <si>
    <t>Programmation Orienté Objet en C++</t>
  </si>
  <si>
    <t>Administration de Base de données</t>
  </si>
  <si>
    <t>Technologie avancée en Java</t>
  </si>
  <si>
    <t>Initiation à la Programmation Orienté Objet</t>
  </si>
  <si>
    <t>Gilante</t>
  </si>
  <si>
    <t>UML</t>
  </si>
  <si>
    <t>Thomas</t>
  </si>
  <si>
    <t>Technologie web avancée</t>
  </si>
  <si>
    <t>Système d’Information décisionnelle</t>
  </si>
  <si>
    <t>S10</t>
  </si>
  <si>
    <t>Développement de site web en HTML/CSS</t>
  </si>
  <si>
    <t>MERISE 2</t>
  </si>
  <si>
    <t>Intégration Web-SIG</t>
  </si>
  <si>
    <t>Aide à la décision et optimisation multi-critère</t>
  </si>
  <si>
    <t>Technologie XML et DHTML</t>
  </si>
  <si>
    <t>Volatiana</t>
  </si>
  <si>
    <t>Patrons GRASP et GoF</t>
  </si>
  <si>
    <t>Ingénièrie des besoins</t>
  </si>
  <si>
    <t>Système d'exploitation Unix</t>
  </si>
  <si>
    <t>Antsa</t>
  </si>
  <si>
    <t>Introduction aux méthodes</t>
  </si>
  <si>
    <t>Développement mobile</t>
  </si>
  <si>
    <t>Architecture logicielle</t>
  </si>
  <si>
    <t>Système d'exploitation Windows</t>
  </si>
  <si>
    <t>MERISE 1</t>
  </si>
  <si>
    <t>Technologie web mobile</t>
  </si>
  <si>
    <t>William</t>
  </si>
  <si>
    <t>Ingéniérie Dirigée par le Modèle</t>
  </si>
  <si>
    <t>Théorie des réseaux</t>
  </si>
  <si>
    <t>Base de données relationnelles</t>
  </si>
  <si>
    <t>Intelligence artificielle</t>
  </si>
  <si>
    <t>Urbanisation des Systèmes d'iInformation</t>
  </si>
  <si>
    <t>Architecture des ordinateurs</t>
  </si>
  <si>
    <t>Base de données avancées</t>
  </si>
  <si>
    <t>Anglais</t>
  </si>
  <si>
    <t>Andry</t>
  </si>
  <si>
    <t>Modélisation mathématique</t>
  </si>
  <si>
    <t>Angelo</t>
  </si>
  <si>
    <t>Technologies des réseaux</t>
  </si>
  <si>
    <t>SGBD MySQL et PostGreSQL</t>
  </si>
  <si>
    <t>Technique de communication</t>
  </si>
  <si>
    <t>Patrice</t>
  </si>
  <si>
    <t>Système Multi-Agents</t>
  </si>
  <si>
    <t>Electronique analogique</t>
  </si>
  <si>
    <t>Développement d'Aplication SPA</t>
  </si>
  <si>
    <t>Marketing</t>
  </si>
  <si>
    <t>Marius</t>
  </si>
  <si>
    <t>Anglais techniques</t>
  </si>
  <si>
    <t>Electronique numérique</t>
  </si>
  <si>
    <t>Développement d'Aplication en C#</t>
  </si>
  <si>
    <t>Organisation et Management</t>
  </si>
  <si>
    <t>Gestion financière et budgétaire</t>
  </si>
  <si>
    <t>Harson</t>
  </si>
  <si>
    <t>Introduction aux systèmes embarqués</t>
  </si>
  <si>
    <t>Comptabilité analytique</t>
  </si>
  <si>
    <t>Hanta</t>
  </si>
  <si>
    <t>Entreupeunariat</t>
  </si>
  <si>
    <t>Benjamin</t>
  </si>
  <si>
    <t>Méthodologie d'élaboration de mémoires</t>
  </si>
  <si>
    <t>Base de l'Informatique</t>
  </si>
  <si>
    <t>Electronique analogique 2</t>
  </si>
  <si>
    <t xml:space="preserve">Gestion de Projet </t>
  </si>
  <si>
    <t xml:space="preserve">Méthodologie de recherche </t>
  </si>
  <si>
    <t>Méthode de Travail Universitaire</t>
  </si>
  <si>
    <t>Droit des affaires et du travail</t>
  </si>
  <si>
    <t>Germain</t>
  </si>
  <si>
    <t>Comptabilité générale</t>
  </si>
  <si>
    <t xml:space="preserve">  UNIVERSITE DE FIANARANTSOA</t>
  </si>
  <si>
    <t>Année universitaire 2022-2023</t>
  </si>
  <si>
    <t>ECOLE NATIONALE D'INFORMATIQUE</t>
  </si>
  <si>
    <t>Mathématiques pour l'informatique 1</t>
  </si>
  <si>
    <t>Langage de programmation et Technologie web</t>
  </si>
  <si>
    <t>Systèmes et Réseaux</t>
  </si>
  <si>
    <t>Electroniques</t>
  </si>
  <si>
    <t>Communication et Transversale</t>
  </si>
  <si>
    <t>Mathématiques pour l'informatique 2</t>
  </si>
  <si>
    <t>Algorithmique et langages de programmation</t>
  </si>
  <si>
    <t>Génie Logiciel et base de données</t>
  </si>
  <si>
    <t>Transversales</t>
  </si>
  <si>
    <t>Mathématiques pour l'ingénieur</t>
  </si>
  <si>
    <t>Technologies web avancées</t>
  </si>
  <si>
    <t>Génie logiciel et Intelligence Artificielle</t>
  </si>
  <si>
    <t>Technologie Python</t>
  </si>
  <si>
    <t>Développement Web API</t>
  </si>
  <si>
    <t>Patrons de conception</t>
  </si>
  <si>
    <t>Technologie PHP</t>
  </si>
  <si>
    <t>Développement d'application Mobile 2</t>
  </si>
  <si>
    <t>Interaction Homme-Machine</t>
  </si>
  <si>
    <t>DevOps</t>
  </si>
  <si>
    <t>Sciences des données</t>
  </si>
  <si>
    <t>Développement web et mobile</t>
  </si>
  <si>
    <t>Communication et Transversales</t>
  </si>
  <si>
    <t>Architecture logicielle et Sciences des données</t>
  </si>
  <si>
    <t>Langage Java</t>
  </si>
  <si>
    <t>Technologie JAVA</t>
  </si>
  <si>
    <t>Langage JAVA</t>
  </si>
  <si>
    <t>Méthode de gestion de projet et modélisation mathématique</t>
  </si>
  <si>
    <t>Développement d'application</t>
  </si>
  <si>
    <t>Génie logiciel avancé</t>
  </si>
  <si>
    <t>BPM &amp; Workflow</t>
  </si>
  <si>
    <t>Josué</t>
  </si>
  <si>
    <t>Machine learning</t>
  </si>
  <si>
    <t>Projet et Soutenance</t>
  </si>
  <si>
    <t>Projet système et Base de données</t>
  </si>
  <si>
    <t>Soutenance</t>
  </si>
  <si>
    <t>TOTAL S1</t>
  </si>
  <si>
    <t>TOTAL S2</t>
  </si>
  <si>
    <t>TOTAL S1+S2</t>
  </si>
  <si>
    <r>
      <rPr>
        <u/>
        <sz val="11"/>
        <rFont val="Times New Roman"/>
        <family val="1"/>
      </rPr>
      <t>Mention</t>
    </r>
    <r>
      <rPr>
        <sz val="11"/>
        <rFont val="Times New Roman"/>
        <family val="1"/>
      </rPr>
      <t xml:space="preserve"> : Informatique</t>
    </r>
  </si>
  <si>
    <r>
      <rPr>
        <u/>
        <sz val="11"/>
        <rFont val="Times New Roman"/>
        <family val="1"/>
      </rPr>
      <t>Niveau</t>
    </r>
    <r>
      <rPr>
        <sz val="11"/>
        <rFont val="Times New Roman"/>
        <family val="1"/>
      </rPr>
      <t xml:space="preserve"> : L2</t>
    </r>
  </si>
  <si>
    <t>Volume horaire</t>
  </si>
  <si>
    <t>Unité d'Enseignement</t>
  </si>
  <si>
    <t>Elément Constitutifs</t>
  </si>
  <si>
    <t>Sem</t>
  </si>
  <si>
    <t>ET</t>
  </si>
  <si>
    <t>ED</t>
  </si>
  <si>
    <t>EP</t>
  </si>
  <si>
    <t>Crédit</t>
  </si>
  <si>
    <t>Poids</t>
  </si>
  <si>
    <t>UE</t>
  </si>
  <si>
    <t>EC</t>
  </si>
  <si>
    <t>Stage en entreprise</t>
  </si>
  <si>
    <r>
      <rPr>
        <u/>
        <sz val="11"/>
        <rFont val="Times New Roman"/>
        <family val="1"/>
      </rPr>
      <t>Parcours</t>
    </r>
    <r>
      <rPr>
        <sz val="11"/>
        <rFont val="Times New Roman"/>
        <family val="1"/>
      </rPr>
      <t xml:space="preserve"> : Genie Logiciel et Base de Données (GB) </t>
    </r>
  </si>
  <si>
    <r>
      <rPr>
        <u/>
        <sz val="11"/>
        <rFont val="Times New Roman"/>
        <family val="1"/>
      </rPr>
      <t>Niveau</t>
    </r>
    <r>
      <rPr>
        <sz val="11"/>
        <rFont val="Times New Roman"/>
        <family val="1"/>
      </rPr>
      <t xml:space="preserve"> : L1</t>
    </r>
  </si>
  <si>
    <t>Algorithme et structure de données</t>
  </si>
  <si>
    <t>Anglais 1</t>
  </si>
  <si>
    <t>Français 1</t>
  </si>
  <si>
    <t>Soutenance de rapports de stage</t>
  </si>
  <si>
    <t>TOTAL S3</t>
  </si>
  <si>
    <t>TOTAL S4</t>
  </si>
  <si>
    <t>Base de données</t>
  </si>
  <si>
    <r>
      <rPr>
        <u/>
        <sz val="11"/>
        <rFont val="Times New Roman"/>
        <family val="1"/>
      </rPr>
      <t>Parcours</t>
    </r>
    <r>
      <rPr>
        <sz val="11"/>
        <rFont val="Times New Roman"/>
        <family val="1"/>
      </rPr>
      <t xml:space="preserve"> : Génie Logiciel et Base de Données (GB) </t>
    </r>
  </si>
  <si>
    <r>
      <rPr>
        <u/>
        <sz val="11"/>
        <rFont val="Times New Roman"/>
        <family val="1"/>
      </rPr>
      <t>Niveau</t>
    </r>
    <r>
      <rPr>
        <sz val="11"/>
        <rFont val="Times New Roman"/>
        <family val="1"/>
      </rPr>
      <t xml:space="preserve"> : M2</t>
    </r>
  </si>
  <si>
    <r>
      <rPr>
        <u/>
        <sz val="11"/>
        <rFont val="Times New Roman"/>
        <family val="1"/>
      </rPr>
      <t>Niveau</t>
    </r>
    <r>
      <rPr>
        <sz val="11"/>
        <rFont val="Times New Roman"/>
        <family val="1"/>
      </rPr>
      <t xml:space="preserve"> : M1</t>
    </r>
  </si>
  <si>
    <r>
      <rPr>
        <u/>
        <sz val="11"/>
        <rFont val="Times New Roman"/>
        <family val="1"/>
      </rPr>
      <t>Niveau</t>
    </r>
    <r>
      <rPr>
        <sz val="11"/>
        <rFont val="Times New Roman"/>
        <family val="1"/>
      </rPr>
      <t xml:space="preserve"> : L3</t>
    </r>
  </si>
  <si>
    <t>TOTAL S5</t>
  </si>
  <si>
    <t>TOTAL S6</t>
  </si>
  <si>
    <t>TOTAL S5+S6</t>
  </si>
  <si>
    <t>TOTAL S3+S4</t>
  </si>
  <si>
    <t>Stage et Soutenance</t>
  </si>
  <si>
    <t>Soutenance de mémoire</t>
  </si>
  <si>
    <t>Projet et voyage d’études</t>
  </si>
  <si>
    <t>Projets</t>
  </si>
  <si>
    <t>Soutenances</t>
  </si>
  <si>
    <t>Voyage d’études</t>
  </si>
  <si>
    <t>TOTAL S7</t>
  </si>
  <si>
    <t>TOTAL S8</t>
  </si>
  <si>
    <t>TOTAL S7+S8</t>
  </si>
  <si>
    <t>Stage</t>
  </si>
  <si>
    <t>Encadrement des mémoires</t>
  </si>
  <si>
    <t>Soutenance de mémoires</t>
  </si>
  <si>
    <t>TOTAL S9</t>
  </si>
  <si>
    <t>TOTAL S10</t>
  </si>
  <si>
    <t>TOTAL S9+S10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</si>
</sst>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charset val="134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u/>
      <sz val="11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118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5" fillId="3" borderId="1" xfId="1" applyFont="1" applyFill="1" applyBorder="1" applyAlignment="1">
      <alignment vertical="center"/>
    </xf>
    <xf numFmtId="0" fontId="1" fillId="3" borderId="0" xfId="0" applyFont="1" applyFill="1" applyAlignment="1">
      <alignment horizontal="right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1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showGridLines="0" workbookViewId="0">
      <selection activeCell="D4" sqref="D4"/>
    </sheetView>
  </sheetViews>
  <sheetFormatPr baseColWidth="10" defaultColWidth="10.85546875" defaultRowHeight="15"/>
  <cols>
    <col min="1" max="1" width="18.7109375" style="6" customWidth="1"/>
    <col min="2" max="2" width="40.7109375" style="6" customWidth="1"/>
    <col min="3" max="9" width="5" style="6" customWidth="1"/>
    <col min="10" max="10" width="5.7109375" style="6" customWidth="1"/>
    <col min="11" max="11" width="7.85546875" style="6" customWidth="1"/>
    <col min="12" max="16384" width="10.85546875" style="6"/>
  </cols>
  <sheetData>
    <row r="1" spans="1:10" s="29" customFormat="1">
      <c r="A1" s="28" t="s">
        <v>103</v>
      </c>
      <c r="I1" s="57" t="s">
        <v>104</v>
      </c>
    </row>
    <row r="2" spans="1:10" s="29" customFormat="1">
      <c r="A2" s="28" t="s">
        <v>105</v>
      </c>
      <c r="E2" s="28"/>
    </row>
    <row r="3" spans="1:10" s="29" customFormat="1">
      <c r="A3" s="28" t="s">
        <v>144</v>
      </c>
      <c r="E3" s="28"/>
    </row>
    <row r="4" spans="1:10" s="29" customFormat="1">
      <c r="A4" s="28" t="s">
        <v>158</v>
      </c>
      <c r="B4" s="28"/>
    </row>
    <row r="5" spans="1:10" s="29" customFormat="1">
      <c r="A5" s="28" t="s">
        <v>159</v>
      </c>
      <c r="B5" s="28"/>
      <c r="C5" s="28"/>
      <c r="D5" s="28"/>
    </row>
    <row r="6" spans="1:10" s="29" customFormat="1" ht="18.75">
      <c r="A6" s="85" t="s">
        <v>146</v>
      </c>
      <c r="B6" s="85"/>
      <c r="C6" s="85"/>
      <c r="D6" s="85"/>
      <c r="E6" s="85"/>
      <c r="F6" s="85"/>
      <c r="G6" s="85"/>
      <c r="H6" s="85"/>
      <c r="I6" s="85"/>
      <c r="J6" s="30"/>
    </row>
    <row r="7" spans="1:10" s="29" customFormat="1" ht="18.7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s="29" customFormat="1" ht="18.75">
      <c r="A8" s="86" t="s">
        <v>147</v>
      </c>
      <c r="B8" s="87" t="s">
        <v>148</v>
      </c>
      <c r="C8" s="88" t="s">
        <v>149</v>
      </c>
      <c r="D8" s="87" t="s">
        <v>150</v>
      </c>
      <c r="E8" s="87" t="s">
        <v>151</v>
      </c>
      <c r="F8" s="87" t="s">
        <v>152</v>
      </c>
      <c r="G8" s="87" t="s">
        <v>153</v>
      </c>
      <c r="H8" s="87"/>
      <c r="I8" s="32" t="s">
        <v>154</v>
      </c>
      <c r="J8" s="31"/>
    </row>
    <row r="9" spans="1:10">
      <c r="A9" s="86"/>
      <c r="B9" s="87"/>
      <c r="C9" s="89"/>
      <c r="D9" s="87"/>
      <c r="E9" s="87"/>
      <c r="F9" s="87"/>
      <c r="G9" s="33" t="s">
        <v>155</v>
      </c>
      <c r="H9" s="33" t="s">
        <v>156</v>
      </c>
      <c r="I9" s="35" t="s">
        <v>156</v>
      </c>
    </row>
    <row r="10" spans="1:10" ht="18" customHeight="1">
      <c r="A10" s="69" t="s">
        <v>106</v>
      </c>
      <c r="B10" s="8" t="s">
        <v>0</v>
      </c>
      <c r="C10" s="3" t="s">
        <v>1</v>
      </c>
      <c r="D10" s="22">
        <v>24</v>
      </c>
      <c r="E10" s="22">
        <v>24</v>
      </c>
      <c r="F10" s="22"/>
      <c r="G10" s="90">
        <f>SUM(H10:H13)</f>
        <v>12</v>
      </c>
      <c r="H10" s="23">
        <v>3</v>
      </c>
      <c r="I10" s="34">
        <f>3/12</f>
        <v>0.25</v>
      </c>
    </row>
    <row r="11" spans="1:10" ht="18" customHeight="1">
      <c r="A11" s="69"/>
      <c r="B11" s="8" t="s">
        <v>11</v>
      </c>
      <c r="C11" s="3" t="s">
        <v>1</v>
      </c>
      <c r="D11" s="22">
        <v>24</v>
      </c>
      <c r="E11" s="22">
        <v>24</v>
      </c>
      <c r="F11" s="22"/>
      <c r="G11" s="91"/>
      <c r="H11" s="23">
        <v>3</v>
      </c>
      <c r="I11" s="34">
        <v>0.25</v>
      </c>
    </row>
    <row r="12" spans="1:10" ht="18" customHeight="1">
      <c r="A12" s="69"/>
      <c r="B12" s="8" t="s">
        <v>17</v>
      </c>
      <c r="C12" s="3" t="s">
        <v>18</v>
      </c>
      <c r="D12" s="22">
        <v>24</v>
      </c>
      <c r="E12" s="22">
        <v>24</v>
      </c>
      <c r="F12" s="22"/>
      <c r="G12" s="91"/>
      <c r="H12" s="23">
        <v>3</v>
      </c>
      <c r="I12" s="34">
        <v>0.25</v>
      </c>
    </row>
    <row r="13" spans="1:10" ht="18" customHeight="1">
      <c r="A13" s="69"/>
      <c r="B13" s="8" t="s">
        <v>24</v>
      </c>
      <c r="C13" s="3" t="s">
        <v>18</v>
      </c>
      <c r="D13" s="22">
        <v>24</v>
      </c>
      <c r="E13" s="22">
        <v>24</v>
      </c>
      <c r="F13" s="22"/>
      <c r="G13" s="92"/>
      <c r="H13" s="23">
        <v>3</v>
      </c>
      <c r="I13" s="34">
        <v>0.25</v>
      </c>
    </row>
    <row r="14" spans="1:10" ht="18" customHeight="1">
      <c r="A14" s="69" t="s">
        <v>107</v>
      </c>
      <c r="B14" s="8" t="s">
        <v>160</v>
      </c>
      <c r="C14" s="3" t="s">
        <v>1</v>
      </c>
      <c r="D14" s="22">
        <v>24</v>
      </c>
      <c r="E14" s="22">
        <v>16</v>
      </c>
      <c r="F14" s="23">
        <v>16</v>
      </c>
      <c r="G14" s="70">
        <f>SUM(H14:H18)</f>
        <v>13</v>
      </c>
      <c r="H14" s="36">
        <v>3</v>
      </c>
      <c r="I14" s="34">
        <v>0.2</v>
      </c>
    </row>
    <row r="15" spans="1:10" ht="18" customHeight="1">
      <c r="A15" s="69"/>
      <c r="B15" s="8" t="s">
        <v>35</v>
      </c>
      <c r="C15" s="3" t="s">
        <v>18</v>
      </c>
      <c r="D15" s="22">
        <v>24</v>
      </c>
      <c r="E15" s="22"/>
      <c r="F15" s="23">
        <v>16</v>
      </c>
      <c r="G15" s="71"/>
      <c r="H15" s="36">
        <v>2</v>
      </c>
      <c r="I15" s="34">
        <v>0.2</v>
      </c>
    </row>
    <row r="16" spans="1:10" ht="18" customHeight="1">
      <c r="A16" s="69"/>
      <c r="B16" s="8" t="s">
        <v>39</v>
      </c>
      <c r="C16" s="3" t="s">
        <v>18</v>
      </c>
      <c r="D16" s="22">
        <v>24</v>
      </c>
      <c r="E16" s="22"/>
      <c r="F16" s="23">
        <v>16</v>
      </c>
      <c r="G16" s="71"/>
      <c r="H16" s="36">
        <v>2</v>
      </c>
      <c r="I16" s="34">
        <v>0.2</v>
      </c>
    </row>
    <row r="17" spans="1:9" ht="18" customHeight="1">
      <c r="A17" s="69"/>
      <c r="B17" s="8" t="s">
        <v>46</v>
      </c>
      <c r="C17" s="3" t="s">
        <v>1</v>
      </c>
      <c r="D17" s="22">
        <v>24</v>
      </c>
      <c r="E17" s="22"/>
      <c r="F17" s="23">
        <v>16</v>
      </c>
      <c r="G17" s="71"/>
      <c r="H17" s="36">
        <v>3</v>
      </c>
      <c r="I17" s="34">
        <v>0.2</v>
      </c>
    </row>
    <row r="18" spans="1:9" ht="18" customHeight="1">
      <c r="A18" s="69"/>
      <c r="B18" s="8" t="s">
        <v>50</v>
      </c>
      <c r="C18" s="3" t="s">
        <v>18</v>
      </c>
      <c r="D18" s="22">
        <v>24</v>
      </c>
      <c r="E18" s="22"/>
      <c r="F18" s="23">
        <v>16</v>
      </c>
      <c r="G18" s="72"/>
      <c r="H18" s="36">
        <v>3</v>
      </c>
      <c r="I18" s="34">
        <v>0.2</v>
      </c>
    </row>
    <row r="19" spans="1:9" ht="18" customHeight="1">
      <c r="A19" s="69" t="s">
        <v>108</v>
      </c>
      <c r="B19" s="8" t="s">
        <v>54</v>
      </c>
      <c r="C19" s="3" t="s">
        <v>1</v>
      </c>
      <c r="D19" s="22">
        <v>24</v>
      </c>
      <c r="E19" s="22"/>
      <c r="F19" s="23">
        <v>16</v>
      </c>
      <c r="G19" s="70">
        <f>SUM(H19:H23)</f>
        <v>12</v>
      </c>
      <c r="H19" s="36">
        <v>2</v>
      </c>
      <c r="I19" s="34">
        <v>0.15</v>
      </c>
    </row>
    <row r="20" spans="1:9" ht="18" customHeight="1">
      <c r="A20" s="69"/>
      <c r="B20" s="8" t="s">
        <v>59</v>
      </c>
      <c r="C20" s="3" t="s">
        <v>1</v>
      </c>
      <c r="D20" s="22">
        <v>24</v>
      </c>
      <c r="E20" s="22"/>
      <c r="F20" s="23">
        <v>16</v>
      </c>
      <c r="G20" s="71"/>
      <c r="H20" s="36">
        <v>2</v>
      </c>
      <c r="I20" s="34">
        <v>0.15</v>
      </c>
    </row>
    <row r="21" spans="1:9" ht="18" customHeight="1">
      <c r="A21" s="69"/>
      <c r="B21" s="8" t="s">
        <v>64</v>
      </c>
      <c r="C21" s="3" t="s">
        <v>1</v>
      </c>
      <c r="D21" s="22">
        <v>24</v>
      </c>
      <c r="E21" s="22">
        <v>16</v>
      </c>
      <c r="F21" s="23"/>
      <c r="G21" s="71"/>
      <c r="H21" s="36">
        <v>3</v>
      </c>
      <c r="I21" s="34">
        <v>0.2</v>
      </c>
    </row>
    <row r="22" spans="1:9" ht="18" customHeight="1">
      <c r="A22" s="69"/>
      <c r="B22" s="8" t="s">
        <v>68</v>
      </c>
      <c r="C22" s="3" t="s">
        <v>1</v>
      </c>
      <c r="D22" s="22">
        <v>24</v>
      </c>
      <c r="E22" s="22">
        <v>24</v>
      </c>
      <c r="F22" s="23"/>
      <c r="G22" s="71"/>
      <c r="H22" s="36">
        <v>3</v>
      </c>
      <c r="I22" s="34">
        <v>0.3</v>
      </c>
    </row>
    <row r="23" spans="1:9" ht="18" customHeight="1">
      <c r="A23" s="69"/>
      <c r="B23" s="8" t="s">
        <v>74</v>
      </c>
      <c r="C23" s="3" t="s">
        <v>18</v>
      </c>
      <c r="D23" s="22">
        <v>24</v>
      </c>
      <c r="E23" s="22">
        <v>16</v>
      </c>
      <c r="F23" s="23"/>
      <c r="G23" s="72"/>
      <c r="H23" s="36">
        <v>2</v>
      </c>
      <c r="I23" s="34">
        <v>0.2</v>
      </c>
    </row>
    <row r="24" spans="1:9" ht="18" customHeight="1">
      <c r="A24" s="73" t="s">
        <v>109</v>
      </c>
      <c r="B24" s="8" t="s">
        <v>79</v>
      </c>
      <c r="C24" s="3" t="s">
        <v>1</v>
      </c>
      <c r="D24" s="22">
        <v>24</v>
      </c>
      <c r="E24" s="22">
        <v>16</v>
      </c>
      <c r="F24" s="23"/>
      <c r="G24" s="70">
        <f>SUM(H24:H26)</f>
        <v>8</v>
      </c>
      <c r="H24" s="36">
        <v>3</v>
      </c>
      <c r="I24" s="34">
        <v>0.4</v>
      </c>
    </row>
    <row r="25" spans="1:9" ht="18" customHeight="1">
      <c r="A25" s="73"/>
      <c r="B25" s="8" t="s">
        <v>84</v>
      </c>
      <c r="C25" s="3" t="s">
        <v>1</v>
      </c>
      <c r="D25" s="22">
        <v>24</v>
      </c>
      <c r="E25" s="22">
        <v>16</v>
      </c>
      <c r="F25" s="23"/>
      <c r="G25" s="71"/>
      <c r="H25" s="36">
        <v>3</v>
      </c>
      <c r="I25" s="34">
        <v>0.3</v>
      </c>
    </row>
    <row r="26" spans="1:9" ht="18" customHeight="1">
      <c r="A26" s="73"/>
      <c r="B26" s="8" t="s">
        <v>89</v>
      </c>
      <c r="C26" s="18" t="s">
        <v>18</v>
      </c>
      <c r="D26" s="22">
        <v>24</v>
      </c>
      <c r="E26" s="22"/>
      <c r="F26" s="23">
        <v>16</v>
      </c>
      <c r="G26" s="72"/>
      <c r="H26" s="36">
        <v>2</v>
      </c>
      <c r="I26" s="34">
        <v>0.3</v>
      </c>
    </row>
    <row r="27" spans="1:9" ht="18" customHeight="1">
      <c r="A27" s="69" t="s">
        <v>110</v>
      </c>
      <c r="B27" s="8" t="s">
        <v>95</v>
      </c>
      <c r="C27" s="18" t="s">
        <v>1</v>
      </c>
      <c r="D27" s="22">
        <v>24</v>
      </c>
      <c r="E27" s="22">
        <v>16</v>
      </c>
      <c r="F27" s="23"/>
      <c r="G27" s="74">
        <f>SUM(H27:H31)</f>
        <v>10</v>
      </c>
      <c r="H27" s="36">
        <v>2</v>
      </c>
      <c r="I27" s="34">
        <v>0.2</v>
      </c>
    </row>
    <row r="28" spans="1:9" ht="18" customHeight="1">
      <c r="A28" s="69"/>
      <c r="B28" s="8" t="s">
        <v>56</v>
      </c>
      <c r="C28" s="18" t="s">
        <v>18</v>
      </c>
      <c r="D28" s="22">
        <v>24</v>
      </c>
      <c r="E28" s="22">
        <v>16</v>
      </c>
      <c r="F28" s="23"/>
      <c r="G28" s="75"/>
      <c r="H28" s="36">
        <v>2</v>
      </c>
      <c r="I28" s="34">
        <v>0.2</v>
      </c>
    </row>
    <row r="29" spans="1:9" ht="18" customHeight="1">
      <c r="A29" s="69"/>
      <c r="B29" s="8" t="s">
        <v>102</v>
      </c>
      <c r="C29" s="18" t="s">
        <v>18</v>
      </c>
      <c r="D29" s="22">
        <v>24</v>
      </c>
      <c r="E29" s="22">
        <v>16</v>
      </c>
      <c r="F29" s="23"/>
      <c r="G29" s="75"/>
      <c r="H29" s="36">
        <v>2</v>
      </c>
      <c r="I29" s="34">
        <v>0.2</v>
      </c>
    </row>
    <row r="30" spans="1:9" ht="18" customHeight="1">
      <c r="A30" s="69"/>
      <c r="B30" s="8" t="s">
        <v>161</v>
      </c>
      <c r="C30" s="18" t="s">
        <v>18</v>
      </c>
      <c r="D30" s="22">
        <v>24</v>
      </c>
      <c r="E30" s="22">
        <v>16</v>
      </c>
      <c r="F30" s="23"/>
      <c r="G30" s="75"/>
      <c r="H30" s="36">
        <v>2</v>
      </c>
      <c r="I30" s="34">
        <v>0.2</v>
      </c>
    </row>
    <row r="31" spans="1:9">
      <c r="A31" s="69"/>
      <c r="B31" s="8" t="s">
        <v>162</v>
      </c>
      <c r="C31" s="3" t="s">
        <v>18</v>
      </c>
      <c r="D31" s="22">
        <v>24</v>
      </c>
      <c r="E31" s="22">
        <v>16</v>
      </c>
      <c r="F31" s="23"/>
      <c r="G31" s="76"/>
      <c r="H31" s="36">
        <v>2</v>
      </c>
      <c r="I31" s="34">
        <v>0.2</v>
      </c>
    </row>
    <row r="32" spans="1:9" ht="15" customHeight="1">
      <c r="A32" s="78" t="s">
        <v>138</v>
      </c>
      <c r="B32" s="24" t="s">
        <v>139</v>
      </c>
      <c r="C32" s="24"/>
      <c r="D32" s="27"/>
      <c r="E32" s="27">
        <v>20</v>
      </c>
      <c r="F32" s="27"/>
      <c r="G32" s="77"/>
      <c r="H32" s="27">
        <v>3</v>
      </c>
      <c r="I32" s="37">
        <v>0.6</v>
      </c>
    </row>
    <row r="33" spans="1:9">
      <c r="A33" s="93"/>
      <c r="B33" s="25" t="s">
        <v>140</v>
      </c>
      <c r="C33" s="25"/>
      <c r="D33" s="27">
        <v>4</v>
      </c>
      <c r="E33" s="27"/>
      <c r="F33" s="27"/>
      <c r="G33" s="78"/>
      <c r="H33" s="27">
        <v>2</v>
      </c>
      <c r="I33" s="27">
        <v>0.4</v>
      </c>
    </row>
    <row r="34" spans="1:9">
      <c r="A34" s="82"/>
      <c r="B34" s="26" t="s">
        <v>141</v>
      </c>
      <c r="C34" s="26"/>
      <c r="D34" s="79">
        <f>D10+E10+D11+E11+D14+E14+F14+D17+F17+D19+F19+D20+F20+D21+E21+D22+E22+D24+E24+D25+E25+D27+E27</f>
        <v>480</v>
      </c>
      <c r="E34" s="80"/>
      <c r="F34" s="81"/>
      <c r="G34" s="79">
        <f>H10+H11+H14+H17+H19+H20+H21+H22+H24+H25+H27</f>
        <v>30</v>
      </c>
      <c r="H34" s="81"/>
      <c r="I34" s="26"/>
    </row>
    <row r="35" spans="1:9">
      <c r="A35" s="83"/>
      <c r="B35" s="26" t="s">
        <v>142</v>
      </c>
      <c r="C35" s="26"/>
      <c r="D35" s="79">
        <f>D12+E12+D13+E13+D15+F15+D16+F16+D18+F18+D23+E23+D26+F26+D28+E28+D29+E29+D30+E30+D31+E31+E32+D33</f>
        <v>480</v>
      </c>
      <c r="E35" s="80"/>
      <c r="F35" s="81"/>
      <c r="G35" s="79">
        <f>H12+H13+H15+H16+H18+H23+H26+H28+H29+H30+H31+H32+H33</f>
        <v>30</v>
      </c>
      <c r="H35" s="81"/>
      <c r="I35" s="26"/>
    </row>
    <row r="36" spans="1:9">
      <c r="A36" s="84"/>
      <c r="B36" s="26" t="s">
        <v>143</v>
      </c>
      <c r="C36" s="26"/>
      <c r="D36" s="79">
        <f>D34+D35</f>
        <v>960</v>
      </c>
      <c r="E36" s="80"/>
      <c r="F36" s="81"/>
      <c r="G36" s="79">
        <f>G34+G35</f>
        <v>60</v>
      </c>
      <c r="H36" s="81"/>
      <c r="I36" s="26"/>
    </row>
  </sheetData>
  <sheetProtection selectLockedCells="1" selectUnlockedCells="1"/>
  <mergeCells count="27">
    <mergeCell ref="D36:F36"/>
    <mergeCell ref="G36:H36"/>
    <mergeCell ref="A34:A36"/>
    <mergeCell ref="G14:G18"/>
    <mergeCell ref="A6:I6"/>
    <mergeCell ref="A8:A9"/>
    <mergeCell ref="B8:B9"/>
    <mergeCell ref="C8:C9"/>
    <mergeCell ref="D8:D9"/>
    <mergeCell ref="E8:E9"/>
    <mergeCell ref="F8:F9"/>
    <mergeCell ref="G8:H8"/>
    <mergeCell ref="A10:A13"/>
    <mergeCell ref="G10:G13"/>
    <mergeCell ref="A14:A18"/>
    <mergeCell ref="A32:A33"/>
    <mergeCell ref="G32:G33"/>
    <mergeCell ref="D34:F34"/>
    <mergeCell ref="G34:H34"/>
    <mergeCell ref="D35:F35"/>
    <mergeCell ref="G35:H35"/>
    <mergeCell ref="A19:A23"/>
    <mergeCell ref="G19:G23"/>
    <mergeCell ref="A24:A26"/>
    <mergeCell ref="G24:G26"/>
    <mergeCell ref="A27:A31"/>
    <mergeCell ref="G27:G31"/>
  </mergeCells>
  <pageMargins left="0.39370078740157499" right="0.39370078740157499" top="0.39370078740157499" bottom="0.196850393700787" header="0.511811023622047" footer="0.511811023622047"/>
  <pageSetup paperSize="9" firstPageNumber="0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showGridLines="0" tabSelected="1" topLeftCell="A26" workbookViewId="0">
      <selection activeCell="O24" sqref="O24"/>
    </sheetView>
  </sheetViews>
  <sheetFormatPr baseColWidth="10" defaultColWidth="11.42578125" defaultRowHeight="15" outlineLevelRow="2"/>
  <cols>
    <col min="1" max="1" width="22.7109375" style="5" customWidth="1"/>
    <col min="2" max="2" width="40.7109375" style="5" customWidth="1"/>
    <col min="3" max="9" width="5.42578125" style="5" customWidth="1"/>
    <col min="10" max="12" width="4" style="5" customWidth="1"/>
    <col min="13" max="13" width="5" style="5" customWidth="1"/>
    <col min="14" max="16384" width="11.42578125" style="5"/>
  </cols>
  <sheetData>
    <row r="1" spans="1:11" s="29" customFormat="1">
      <c r="A1" s="28" t="s">
        <v>103</v>
      </c>
      <c r="I1" s="57" t="s">
        <v>104</v>
      </c>
    </row>
    <row r="2" spans="1:11" s="29" customFormat="1">
      <c r="A2" s="28" t="s">
        <v>105</v>
      </c>
      <c r="E2" s="28"/>
    </row>
    <row r="3" spans="1:11" s="29" customFormat="1">
      <c r="A3" s="28" t="s">
        <v>144</v>
      </c>
      <c r="E3" s="28"/>
    </row>
    <row r="4" spans="1:11" s="29" customFormat="1">
      <c r="A4" s="28" t="s">
        <v>158</v>
      </c>
      <c r="B4" s="28"/>
    </row>
    <row r="5" spans="1:11" s="29" customFormat="1">
      <c r="A5" s="28" t="s">
        <v>145</v>
      </c>
      <c r="B5" s="28"/>
      <c r="C5" s="28"/>
      <c r="D5" s="28"/>
    </row>
    <row r="6" spans="1:11" s="29" customFormat="1" ht="18.75">
      <c r="A6" s="85" t="s">
        <v>146</v>
      </c>
      <c r="B6" s="85"/>
      <c r="C6" s="85"/>
      <c r="D6" s="85"/>
      <c r="E6" s="85"/>
      <c r="F6" s="85"/>
      <c r="G6" s="85"/>
      <c r="H6" s="85"/>
      <c r="I6" s="85"/>
    </row>
    <row r="7" spans="1:11" s="29" customFormat="1" ht="18.75">
      <c r="A7" s="31"/>
      <c r="B7" s="31"/>
      <c r="C7" s="31"/>
      <c r="D7" s="31"/>
      <c r="E7" s="31"/>
      <c r="F7" s="31"/>
      <c r="G7" s="31"/>
      <c r="H7" s="31"/>
      <c r="I7" s="31"/>
    </row>
    <row r="8" spans="1:11" s="29" customFormat="1">
      <c r="A8" s="86" t="s">
        <v>147</v>
      </c>
      <c r="B8" s="87" t="s">
        <v>148</v>
      </c>
      <c r="C8" s="88" t="s">
        <v>149</v>
      </c>
      <c r="D8" s="87" t="s">
        <v>150</v>
      </c>
      <c r="E8" s="87" t="s">
        <v>151</v>
      </c>
      <c r="F8" s="87" t="s">
        <v>152</v>
      </c>
      <c r="G8" s="87" t="s">
        <v>153</v>
      </c>
      <c r="H8" s="87"/>
      <c r="I8" s="32" t="s">
        <v>154</v>
      </c>
    </row>
    <row r="9" spans="1:11">
      <c r="A9" s="86"/>
      <c r="B9" s="87"/>
      <c r="C9" s="89"/>
      <c r="D9" s="87"/>
      <c r="E9" s="87"/>
      <c r="F9" s="87"/>
      <c r="G9" s="35" t="s">
        <v>155</v>
      </c>
      <c r="H9" s="33" t="s">
        <v>156</v>
      </c>
      <c r="I9" s="35" t="s">
        <v>156</v>
      </c>
      <c r="J9" s="4"/>
    </row>
    <row r="10" spans="1:11" ht="18" customHeight="1">
      <c r="A10" s="96" t="s">
        <v>111</v>
      </c>
      <c r="B10" s="7" t="s">
        <v>2</v>
      </c>
      <c r="C10" s="18" t="s">
        <v>3</v>
      </c>
      <c r="D10" s="38">
        <v>24</v>
      </c>
      <c r="E10" s="39">
        <v>16</v>
      </c>
      <c r="F10" s="41"/>
      <c r="G10" s="97">
        <f>SUM(H10:H13)</f>
        <v>12</v>
      </c>
      <c r="H10" s="42">
        <v>3</v>
      </c>
      <c r="I10" s="40">
        <f>3/12</f>
        <v>0.25</v>
      </c>
      <c r="K10" s="5">
        <v>17.5</v>
      </c>
    </row>
    <row r="11" spans="1:11" ht="18" customHeight="1" outlineLevel="2">
      <c r="A11" s="69"/>
      <c r="B11" s="7" t="s">
        <v>12</v>
      </c>
      <c r="C11" s="18" t="s">
        <v>3</v>
      </c>
      <c r="D11" s="38">
        <v>24</v>
      </c>
      <c r="E11" s="39">
        <v>16</v>
      </c>
      <c r="F11" s="41"/>
      <c r="G11" s="98"/>
      <c r="H11" s="42">
        <v>3</v>
      </c>
      <c r="I11" s="40">
        <v>0.25</v>
      </c>
      <c r="K11" s="5">
        <v>8</v>
      </c>
    </row>
    <row r="12" spans="1:11" ht="18" customHeight="1" outlineLevel="2">
      <c r="A12" s="69"/>
      <c r="B12" s="7" t="s">
        <v>17</v>
      </c>
      <c r="C12" s="18" t="s">
        <v>19</v>
      </c>
      <c r="D12" s="38">
        <v>26</v>
      </c>
      <c r="E12" s="39">
        <v>16</v>
      </c>
      <c r="F12" s="41"/>
      <c r="G12" s="98"/>
      <c r="H12" s="42">
        <v>3</v>
      </c>
      <c r="I12" s="40">
        <v>0.25</v>
      </c>
      <c r="K12" s="5">
        <v>15</v>
      </c>
    </row>
    <row r="13" spans="1:11" ht="18" customHeight="1" outlineLevel="2">
      <c r="A13" s="69"/>
      <c r="B13" s="7" t="s">
        <v>25</v>
      </c>
      <c r="C13" s="18" t="s">
        <v>19</v>
      </c>
      <c r="D13" s="38">
        <v>25</v>
      </c>
      <c r="E13" s="39">
        <v>16</v>
      </c>
      <c r="F13" s="41"/>
      <c r="G13" s="98"/>
      <c r="H13" s="42">
        <v>3</v>
      </c>
      <c r="I13" s="40">
        <v>0.25</v>
      </c>
      <c r="K13" s="5">
        <v>15</v>
      </c>
    </row>
    <row r="14" spans="1:11" ht="18" customHeight="1" outlineLevel="2">
      <c r="A14" s="69" t="s">
        <v>112</v>
      </c>
      <c r="B14" s="8" t="s">
        <v>30</v>
      </c>
      <c r="C14" s="18" t="s">
        <v>3</v>
      </c>
      <c r="D14" s="38">
        <v>30</v>
      </c>
      <c r="E14" s="39"/>
      <c r="F14" s="41">
        <v>16</v>
      </c>
      <c r="G14" s="99">
        <f>SUM(H14:H18)</f>
        <v>15</v>
      </c>
      <c r="H14" s="42">
        <v>3</v>
      </c>
      <c r="I14" s="40">
        <v>0.2</v>
      </c>
      <c r="K14" s="5">
        <v>12</v>
      </c>
    </row>
    <row r="15" spans="1:11" ht="18" customHeight="1" outlineLevel="2">
      <c r="A15" s="69"/>
      <c r="B15" s="7" t="s">
        <v>36</v>
      </c>
      <c r="C15" s="18" t="s">
        <v>19</v>
      </c>
      <c r="D15" s="38">
        <v>30</v>
      </c>
      <c r="E15" s="39"/>
      <c r="F15" s="41">
        <v>16</v>
      </c>
      <c r="G15" s="99"/>
      <c r="H15" s="42">
        <v>3</v>
      </c>
      <c r="I15" s="40">
        <v>0.2</v>
      </c>
      <c r="K15" s="5">
        <v>13</v>
      </c>
    </row>
    <row r="16" spans="1:11" ht="18" customHeight="1" outlineLevel="2">
      <c r="A16" s="69"/>
      <c r="B16" s="8" t="s">
        <v>129</v>
      </c>
      <c r="C16" s="18" t="s">
        <v>19</v>
      </c>
      <c r="D16" s="43">
        <v>30</v>
      </c>
      <c r="E16" s="44"/>
      <c r="F16" s="45">
        <v>16</v>
      </c>
      <c r="G16" s="99"/>
      <c r="H16" s="42">
        <v>3</v>
      </c>
      <c r="I16" s="40">
        <v>0.2</v>
      </c>
      <c r="K16" s="5">
        <v>15</v>
      </c>
    </row>
    <row r="17" spans="1:11" ht="18" customHeight="1" outlineLevel="2">
      <c r="A17" s="69"/>
      <c r="B17" s="2" t="s">
        <v>13</v>
      </c>
      <c r="C17" s="3" t="s">
        <v>19</v>
      </c>
      <c r="D17" s="40">
        <v>30</v>
      </c>
      <c r="E17" s="40"/>
      <c r="F17" s="46">
        <v>16</v>
      </c>
      <c r="G17" s="99"/>
      <c r="H17" s="42">
        <v>3</v>
      </c>
      <c r="I17" s="40">
        <v>0.2</v>
      </c>
    </row>
    <row r="18" spans="1:11" ht="18" customHeight="1" outlineLevel="2">
      <c r="A18" s="69"/>
      <c r="B18" s="9" t="s">
        <v>121</v>
      </c>
      <c r="C18" s="3" t="s">
        <v>3</v>
      </c>
      <c r="D18" s="40">
        <v>26</v>
      </c>
      <c r="E18" s="40"/>
      <c r="F18" s="46">
        <v>16</v>
      </c>
      <c r="G18" s="99"/>
      <c r="H18" s="42">
        <v>3</v>
      </c>
      <c r="I18" s="40">
        <v>0.2</v>
      </c>
      <c r="K18" s="5">
        <v>15</v>
      </c>
    </row>
    <row r="19" spans="1:11" ht="18" customHeight="1" outlineLevel="1">
      <c r="A19" s="101" t="s">
        <v>166</v>
      </c>
      <c r="B19" s="8" t="s">
        <v>65</v>
      </c>
      <c r="C19" s="3" t="s">
        <v>3</v>
      </c>
      <c r="D19" s="40">
        <v>24</v>
      </c>
      <c r="E19" s="40">
        <v>16</v>
      </c>
      <c r="F19" s="46"/>
      <c r="G19" s="97">
        <f>SUM(H19:H21)</f>
        <v>7</v>
      </c>
      <c r="H19" s="42">
        <v>3</v>
      </c>
      <c r="I19" s="40">
        <v>0.3</v>
      </c>
      <c r="K19" s="5">
        <v>10.75</v>
      </c>
    </row>
    <row r="20" spans="1:11" ht="18" customHeight="1" outlineLevel="2">
      <c r="A20" s="102"/>
      <c r="B20" s="8" t="s">
        <v>69</v>
      </c>
      <c r="C20" s="3" t="s">
        <v>19</v>
      </c>
      <c r="D20" s="40">
        <v>30</v>
      </c>
      <c r="E20" s="40">
        <v>16</v>
      </c>
      <c r="F20" s="46"/>
      <c r="G20" s="98"/>
      <c r="H20" s="42">
        <v>2</v>
      </c>
      <c r="I20" s="40">
        <v>0.3</v>
      </c>
    </row>
    <row r="21" spans="1:11" ht="18" customHeight="1" outlineLevel="2">
      <c r="A21" s="96"/>
      <c r="B21" s="8" t="s">
        <v>75</v>
      </c>
      <c r="C21" s="3" t="s">
        <v>19</v>
      </c>
      <c r="D21" s="42">
        <v>30</v>
      </c>
      <c r="E21" s="40"/>
      <c r="F21" s="46">
        <v>16</v>
      </c>
      <c r="G21" s="100"/>
      <c r="H21" s="42">
        <v>2</v>
      </c>
      <c r="I21" s="40">
        <v>0.4</v>
      </c>
    </row>
    <row r="22" spans="1:11" ht="18" customHeight="1" outlineLevel="2">
      <c r="A22" s="101" t="s">
        <v>133</v>
      </c>
      <c r="B22" s="8" t="s">
        <v>56</v>
      </c>
      <c r="C22" s="3" t="s">
        <v>3</v>
      </c>
      <c r="D22" s="40">
        <v>26</v>
      </c>
      <c r="E22" s="40">
        <v>16</v>
      </c>
      <c r="F22" s="46"/>
      <c r="G22" s="97">
        <f>SUM(H22:H26)</f>
        <v>12</v>
      </c>
      <c r="H22" s="42">
        <v>3</v>
      </c>
      <c r="I22" s="40">
        <v>0.2</v>
      </c>
    </row>
    <row r="23" spans="1:11" ht="18" customHeight="1" outlineLevel="2">
      <c r="A23" s="102"/>
      <c r="B23" s="8" t="s">
        <v>60</v>
      </c>
      <c r="C23" s="3" t="s">
        <v>3</v>
      </c>
      <c r="D23" s="40">
        <v>24</v>
      </c>
      <c r="E23" s="40">
        <v>16</v>
      </c>
      <c r="F23" s="46"/>
      <c r="G23" s="98"/>
      <c r="H23" s="42">
        <v>3</v>
      </c>
      <c r="I23" s="40">
        <v>0.2</v>
      </c>
    </row>
    <row r="24" spans="1:11" ht="18" customHeight="1" outlineLevel="2">
      <c r="A24" s="102"/>
      <c r="B24" s="9" t="s">
        <v>47</v>
      </c>
      <c r="C24" s="3" t="s">
        <v>19</v>
      </c>
      <c r="D24" s="40">
        <v>30</v>
      </c>
      <c r="E24" s="40">
        <v>16</v>
      </c>
      <c r="F24" s="46"/>
      <c r="G24" s="98"/>
      <c r="H24" s="42">
        <v>2</v>
      </c>
      <c r="I24" s="40">
        <v>0.2</v>
      </c>
    </row>
    <row r="25" spans="1:11" ht="18" customHeight="1" outlineLevel="2">
      <c r="A25" s="102"/>
      <c r="B25" s="8" t="s">
        <v>80</v>
      </c>
      <c r="C25" s="3" t="s">
        <v>19</v>
      </c>
      <c r="D25" s="40">
        <v>30</v>
      </c>
      <c r="E25" s="40"/>
      <c r="F25" s="46">
        <v>16</v>
      </c>
      <c r="G25" s="98"/>
      <c r="H25" s="42">
        <v>2</v>
      </c>
      <c r="I25" s="40">
        <v>0.2</v>
      </c>
      <c r="K25" s="5">
        <v>14</v>
      </c>
    </row>
    <row r="26" spans="1:11" ht="18" customHeight="1" outlineLevel="2">
      <c r="A26" s="96"/>
      <c r="B26" s="8" t="s">
        <v>85</v>
      </c>
      <c r="C26" s="3" t="s">
        <v>19</v>
      </c>
      <c r="D26" s="40">
        <v>30</v>
      </c>
      <c r="E26" s="40"/>
      <c r="F26" s="46">
        <v>16</v>
      </c>
      <c r="G26" s="100"/>
      <c r="H26" s="42">
        <v>2</v>
      </c>
      <c r="I26" s="40">
        <v>0.2</v>
      </c>
      <c r="K26" s="5">
        <v>15.5</v>
      </c>
    </row>
    <row r="27" spans="1:11" ht="18" customHeight="1" outlineLevel="2">
      <c r="A27" s="69" t="s">
        <v>110</v>
      </c>
      <c r="B27" s="8" t="s">
        <v>90</v>
      </c>
      <c r="C27" s="18" t="s">
        <v>3</v>
      </c>
      <c r="D27" s="40">
        <v>20</v>
      </c>
      <c r="E27" s="40">
        <v>16</v>
      </c>
      <c r="F27" s="46"/>
      <c r="G27" s="97">
        <f>SUM(H27:H31)</f>
        <v>9</v>
      </c>
      <c r="H27" s="42">
        <v>2</v>
      </c>
      <c r="I27" s="40">
        <v>0.2</v>
      </c>
      <c r="K27" s="5">
        <v>19</v>
      </c>
    </row>
    <row r="28" spans="1:11" ht="18" customHeight="1" outlineLevel="2">
      <c r="A28" s="69"/>
      <c r="B28" s="8" t="s">
        <v>96</v>
      </c>
      <c r="C28" s="18" t="s">
        <v>3</v>
      </c>
      <c r="D28" s="40">
        <v>30</v>
      </c>
      <c r="E28" s="40">
        <v>16</v>
      </c>
      <c r="F28" s="46"/>
      <c r="G28" s="98"/>
      <c r="H28" s="42">
        <v>2</v>
      </c>
      <c r="I28" s="40">
        <v>0.2</v>
      </c>
    </row>
    <row r="29" spans="1:11" ht="18" customHeight="1" outlineLevel="2">
      <c r="A29" s="69"/>
      <c r="B29" s="8" t="s">
        <v>99</v>
      </c>
      <c r="C29" s="18" t="s">
        <v>3</v>
      </c>
      <c r="D29" s="40">
        <v>20</v>
      </c>
      <c r="E29" s="40">
        <v>16</v>
      </c>
      <c r="F29" s="46"/>
      <c r="G29" s="98"/>
      <c r="H29" s="42">
        <v>1</v>
      </c>
      <c r="I29" s="40">
        <v>0.2</v>
      </c>
    </row>
    <row r="30" spans="1:11" ht="18" customHeight="1" outlineLevel="2">
      <c r="A30" s="69"/>
      <c r="B30" s="8" t="s">
        <v>70</v>
      </c>
      <c r="C30" s="18" t="s">
        <v>3</v>
      </c>
      <c r="D30" s="38">
        <v>20</v>
      </c>
      <c r="E30" s="39">
        <v>16</v>
      </c>
      <c r="F30" s="41"/>
      <c r="G30" s="98"/>
      <c r="H30" s="42">
        <v>2</v>
      </c>
      <c r="I30" s="50">
        <v>0.2</v>
      </c>
      <c r="K30" s="5">
        <v>16</v>
      </c>
    </row>
    <row r="31" spans="1:11" ht="18" customHeight="1" outlineLevel="2">
      <c r="A31" s="69"/>
      <c r="B31" s="8" t="s">
        <v>76</v>
      </c>
      <c r="C31" s="3" t="s">
        <v>3</v>
      </c>
      <c r="D31" s="47">
        <v>20</v>
      </c>
      <c r="E31" s="48">
        <v>16</v>
      </c>
      <c r="F31" s="52"/>
      <c r="G31" s="100"/>
      <c r="H31" s="53">
        <v>2</v>
      </c>
      <c r="I31" s="51">
        <v>0.2</v>
      </c>
    </row>
    <row r="32" spans="1:11" ht="20.100000000000001" customHeight="1">
      <c r="A32" s="78" t="s">
        <v>138</v>
      </c>
      <c r="B32" s="49" t="s">
        <v>157</v>
      </c>
      <c r="C32" s="18" t="s">
        <v>19</v>
      </c>
      <c r="D32" s="27"/>
      <c r="E32" s="27">
        <v>25</v>
      </c>
      <c r="F32" s="54"/>
      <c r="G32" s="94">
        <f>H32+H33</f>
        <v>5</v>
      </c>
      <c r="H32" s="55">
        <v>3</v>
      </c>
      <c r="I32" s="37">
        <v>0.6</v>
      </c>
    </row>
    <row r="33" spans="1:9" ht="22.7" customHeight="1">
      <c r="A33" s="93"/>
      <c r="B33" s="49" t="s">
        <v>163</v>
      </c>
      <c r="C33" s="18" t="s">
        <v>19</v>
      </c>
      <c r="D33" s="27">
        <v>4</v>
      </c>
      <c r="E33" s="27"/>
      <c r="F33" s="54"/>
      <c r="G33" s="95"/>
      <c r="H33" s="55">
        <v>2</v>
      </c>
      <c r="I33" s="27">
        <v>0.4</v>
      </c>
    </row>
    <row r="34" spans="1:9" ht="15" customHeight="1">
      <c r="A34" s="82"/>
      <c r="B34" s="26" t="s">
        <v>164</v>
      </c>
      <c r="C34" s="26"/>
      <c r="D34" s="79">
        <f>D10+E10+D11+E11+D14+F14+D18+F18+D22+E22+D23+E23+D19+E19+D27+E27+D28+E28+D29+E29+D30+E30+D31+E31</f>
        <v>480</v>
      </c>
      <c r="E34" s="80"/>
      <c r="F34" s="81"/>
      <c r="G34" s="79">
        <f>H10+H11+H14+H18+H19+H22+H23+H27+H28+H29+H30+H31</f>
        <v>30</v>
      </c>
      <c r="H34" s="81"/>
      <c r="I34" s="26"/>
    </row>
    <row r="35" spans="1:9" ht="15" customHeight="1">
      <c r="A35" s="83"/>
      <c r="B35" s="26" t="s">
        <v>165</v>
      </c>
      <c r="C35" s="26"/>
      <c r="D35" s="79">
        <f>D12+E12+D13+E13+D15+F15+D16+F16+D17+F17+D24+E24+D20+E20+D21+F21+D25+F25+D26+F26+E32+D33</f>
        <v>480</v>
      </c>
      <c r="E35" s="80"/>
      <c r="F35" s="81"/>
      <c r="G35" s="79">
        <f>H12+H13+H15+H16+H17+H20+H21+H24+H25+H26+H32+H33</f>
        <v>30</v>
      </c>
      <c r="H35" s="81"/>
      <c r="I35" s="26"/>
    </row>
    <row r="36" spans="1:9" ht="15" customHeight="1">
      <c r="A36" s="84"/>
      <c r="B36" s="26" t="s">
        <v>174</v>
      </c>
      <c r="C36" s="26"/>
      <c r="D36" s="79">
        <f>D34+D35</f>
        <v>960</v>
      </c>
      <c r="E36" s="80"/>
      <c r="F36" s="81"/>
      <c r="G36" s="79">
        <f>G34+G35</f>
        <v>60</v>
      </c>
      <c r="H36" s="81"/>
      <c r="I36" s="26"/>
    </row>
    <row r="37" spans="1:9" ht="15" customHeight="1"/>
  </sheetData>
  <sheetProtection selectLockedCells="1" selectUnlockedCells="1"/>
  <mergeCells count="27">
    <mergeCell ref="A6:I6"/>
    <mergeCell ref="A8:A9"/>
    <mergeCell ref="B8:B9"/>
    <mergeCell ref="C8:C9"/>
    <mergeCell ref="D8:D9"/>
    <mergeCell ref="E8:E9"/>
    <mergeCell ref="F8:F9"/>
    <mergeCell ref="G8:H8"/>
    <mergeCell ref="A10:A13"/>
    <mergeCell ref="A14:A18"/>
    <mergeCell ref="A27:A31"/>
    <mergeCell ref="G10:G13"/>
    <mergeCell ref="G14:G18"/>
    <mergeCell ref="G27:G31"/>
    <mergeCell ref="A19:A21"/>
    <mergeCell ref="A22:A26"/>
    <mergeCell ref="G22:G26"/>
    <mergeCell ref="G19:G21"/>
    <mergeCell ref="D34:F34"/>
    <mergeCell ref="G34:H34"/>
    <mergeCell ref="A32:A33"/>
    <mergeCell ref="G32:G33"/>
    <mergeCell ref="A34:A36"/>
    <mergeCell ref="D35:F35"/>
    <mergeCell ref="G35:H35"/>
    <mergeCell ref="D36:F36"/>
    <mergeCell ref="G36:H36"/>
  </mergeCells>
  <pageMargins left="0.59027777777777801" right="0.59027777777777801" top="0.39374999999999999" bottom="0.196527777777778" header="0.51180555555555596" footer="0.51180555555555596"/>
  <pageSetup paperSize="9" firstPageNumber="0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showGridLines="0" topLeftCell="A3" workbookViewId="0">
      <selection activeCell="I14" sqref="I14"/>
    </sheetView>
  </sheetViews>
  <sheetFormatPr baseColWidth="10" defaultColWidth="10.85546875" defaultRowHeight="15"/>
  <cols>
    <col min="1" max="1" width="22.7109375" style="5" customWidth="1"/>
    <col min="2" max="2" width="40.7109375" style="5" customWidth="1"/>
    <col min="3" max="9" width="5" style="5" customWidth="1"/>
    <col min="10" max="10" width="13.28515625" style="5" customWidth="1"/>
    <col min="11" max="12" width="5.7109375" style="5" customWidth="1"/>
    <col min="13" max="14" width="3.7109375" style="5" customWidth="1"/>
    <col min="15" max="15" width="7.85546875" style="5" customWidth="1"/>
    <col min="16" max="16384" width="10.85546875" style="5"/>
  </cols>
  <sheetData>
    <row r="1" spans="1:11">
      <c r="A1" s="4" t="s">
        <v>103</v>
      </c>
      <c r="I1" s="20" t="s">
        <v>104</v>
      </c>
    </row>
    <row r="2" spans="1:11">
      <c r="A2" s="4" t="s">
        <v>105</v>
      </c>
      <c r="K2" s="4"/>
    </row>
    <row r="3" spans="1:11">
      <c r="A3" s="28" t="s">
        <v>144</v>
      </c>
      <c r="K3" s="4"/>
    </row>
    <row r="4" spans="1:11">
      <c r="A4" s="28" t="s">
        <v>167</v>
      </c>
      <c r="K4" s="4"/>
    </row>
    <row r="5" spans="1:11">
      <c r="A5" s="28" t="s">
        <v>170</v>
      </c>
      <c r="K5" s="4"/>
    </row>
    <row r="6" spans="1:11" ht="18.75">
      <c r="A6" s="85" t="s">
        <v>146</v>
      </c>
      <c r="B6" s="85"/>
      <c r="C6" s="85"/>
      <c r="D6" s="85"/>
      <c r="E6" s="85"/>
      <c r="F6" s="85"/>
      <c r="G6" s="85"/>
      <c r="H6" s="85"/>
      <c r="I6" s="85"/>
      <c r="K6" s="4"/>
    </row>
    <row r="7" spans="1:11">
      <c r="A7" s="4"/>
      <c r="K7" s="4"/>
    </row>
    <row r="8" spans="1:11">
      <c r="A8" s="86" t="s">
        <v>147</v>
      </c>
      <c r="B8" s="87" t="s">
        <v>148</v>
      </c>
      <c r="C8" s="88" t="s">
        <v>149</v>
      </c>
      <c r="D8" s="87" t="s">
        <v>150</v>
      </c>
      <c r="E8" s="87" t="s">
        <v>151</v>
      </c>
      <c r="F8" s="87" t="s">
        <v>152</v>
      </c>
      <c r="G8" s="87" t="s">
        <v>153</v>
      </c>
      <c r="H8" s="87"/>
      <c r="I8" s="32" t="s">
        <v>154</v>
      </c>
      <c r="K8" s="4"/>
    </row>
    <row r="9" spans="1:11">
      <c r="A9" s="86"/>
      <c r="B9" s="87"/>
      <c r="C9" s="89"/>
      <c r="D9" s="87"/>
      <c r="E9" s="87"/>
      <c r="F9" s="87"/>
      <c r="G9" s="33" t="s">
        <v>155</v>
      </c>
      <c r="H9" s="33" t="s">
        <v>156</v>
      </c>
      <c r="I9" s="35" t="s">
        <v>156</v>
      </c>
      <c r="K9" s="4"/>
    </row>
    <row r="10" spans="1:11" ht="18" customHeight="1">
      <c r="A10" s="69" t="s">
        <v>107</v>
      </c>
      <c r="B10" s="9" t="s">
        <v>131</v>
      </c>
      <c r="C10" s="11" t="s">
        <v>4</v>
      </c>
      <c r="D10" s="11">
        <v>24</v>
      </c>
      <c r="E10" s="11"/>
      <c r="F10" s="11">
        <v>16</v>
      </c>
      <c r="G10" s="11"/>
      <c r="H10" s="11">
        <v>3</v>
      </c>
      <c r="I10" s="11">
        <v>0.25</v>
      </c>
      <c r="J10" s="9" t="s">
        <v>51</v>
      </c>
    </row>
    <row r="11" spans="1:11" ht="18" customHeight="1">
      <c r="A11" s="69"/>
      <c r="B11" s="8" t="s">
        <v>130</v>
      </c>
      <c r="C11" s="1" t="s">
        <v>14</v>
      </c>
      <c r="D11" s="1">
        <v>24</v>
      </c>
      <c r="E11" s="1"/>
      <c r="F11" s="1">
        <v>16</v>
      </c>
      <c r="G11" s="1"/>
      <c r="H11" s="11">
        <v>3</v>
      </c>
      <c r="I11" s="1">
        <v>0.25</v>
      </c>
      <c r="J11" s="8" t="s">
        <v>5</v>
      </c>
    </row>
    <row r="12" spans="1:11" ht="18" customHeight="1">
      <c r="A12" s="69"/>
      <c r="B12" s="8" t="s">
        <v>118</v>
      </c>
      <c r="C12" s="3" t="s">
        <v>14</v>
      </c>
      <c r="D12" s="3">
        <v>24</v>
      </c>
      <c r="E12" s="3"/>
      <c r="F12" s="3">
        <v>16</v>
      </c>
      <c r="G12" s="3"/>
      <c r="H12" s="11">
        <v>3</v>
      </c>
      <c r="I12" s="3">
        <v>0.25</v>
      </c>
      <c r="J12" s="8" t="s">
        <v>5</v>
      </c>
    </row>
    <row r="13" spans="1:11" ht="18" customHeight="1">
      <c r="A13" s="69"/>
      <c r="B13" s="8" t="s">
        <v>20</v>
      </c>
      <c r="C13" s="3" t="s">
        <v>4</v>
      </c>
      <c r="D13" s="3">
        <v>24</v>
      </c>
      <c r="E13" s="3"/>
      <c r="F13" s="3">
        <v>16</v>
      </c>
      <c r="G13" s="3"/>
      <c r="H13" s="11">
        <v>3</v>
      </c>
      <c r="I13" s="3">
        <v>0.25</v>
      </c>
      <c r="J13" s="8" t="s">
        <v>21</v>
      </c>
    </row>
    <row r="14" spans="1:11" ht="18" customHeight="1">
      <c r="A14" s="69" t="s">
        <v>113</v>
      </c>
      <c r="B14" s="8" t="s">
        <v>37</v>
      </c>
      <c r="C14" s="3" t="s">
        <v>14</v>
      </c>
      <c r="D14" s="3">
        <v>24</v>
      </c>
      <c r="E14" s="3"/>
      <c r="F14" s="3">
        <v>16</v>
      </c>
      <c r="G14" s="3"/>
      <c r="H14" s="11">
        <v>3</v>
      </c>
      <c r="I14" s="3"/>
      <c r="J14" s="9" t="s">
        <v>40</v>
      </c>
    </row>
    <row r="15" spans="1:11" ht="18" customHeight="1">
      <c r="A15" s="69"/>
      <c r="B15" s="8" t="s">
        <v>41</v>
      </c>
      <c r="C15" s="1" t="s">
        <v>4</v>
      </c>
      <c r="D15" s="1">
        <v>24</v>
      </c>
      <c r="E15" s="1">
        <v>24</v>
      </c>
      <c r="F15" s="1"/>
      <c r="G15" s="1"/>
      <c r="H15" s="11">
        <v>3</v>
      </c>
      <c r="I15" s="1"/>
      <c r="J15" s="9" t="s">
        <v>32</v>
      </c>
    </row>
    <row r="16" spans="1:11" ht="18" customHeight="1">
      <c r="A16" s="69"/>
      <c r="B16" s="9" t="s">
        <v>120</v>
      </c>
      <c r="C16" s="11" t="s">
        <v>4</v>
      </c>
      <c r="D16" s="11">
        <v>24</v>
      </c>
      <c r="E16" s="11">
        <v>16</v>
      </c>
      <c r="F16" s="11"/>
      <c r="G16" s="11"/>
      <c r="H16" s="11">
        <v>3</v>
      </c>
      <c r="I16" s="11"/>
      <c r="J16" s="9" t="s">
        <v>5</v>
      </c>
    </row>
    <row r="17" spans="1:10" ht="18" customHeight="1">
      <c r="A17" s="69"/>
      <c r="B17" s="8" t="s">
        <v>52</v>
      </c>
      <c r="C17" s="3" t="s">
        <v>14</v>
      </c>
      <c r="D17" s="3">
        <v>24</v>
      </c>
      <c r="E17" s="3">
        <v>16</v>
      </c>
      <c r="F17" s="3"/>
      <c r="G17" s="3"/>
      <c r="H17" s="11">
        <v>3</v>
      </c>
      <c r="I17" s="3"/>
      <c r="J17" s="8" t="s">
        <v>32</v>
      </c>
    </row>
    <row r="18" spans="1:10" ht="18" customHeight="1">
      <c r="A18" s="69"/>
      <c r="B18" s="8" t="s">
        <v>31</v>
      </c>
      <c r="C18" s="1" t="s">
        <v>14</v>
      </c>
      <c r="D18" s="1">
        <v>24</v>
      </c>
      <c r="E18" s="1">
        <v>16</v>
      </c>
      <c r="F18" s="1"/>
      <c r="G18" s="1"/>
      <c r="H18" s="11">
        <v>3</v>
      </c>
      <c r="I18" s="1"/>
      <c r="J18" s="8" t="s">
        <v>32</v>
      </c>
    </row>
    <row r="19" spans="1:10" ht="18" customHeight="1">
      <c r="A19" s="69" t="s">
        <v>126</v>
      </c>
      <c r="B19" s="9" t="s">
        <v>119</v>
      </c>
      <c r="C19" s="11" t="s">
        <v>14</v>
      </c>
      <c r="D19" s="11">
        <v>24</v>
      </c>
      <c r="E19" s="11"/>
      <c r="F19" s="11">
        <v>16</v>
      </c>
      <c r="G19" s="11"/>
      <c r="H19" s="11">
        <v>3</v>
      </c>
      <c r="I19" s="11"/>
      <c r="J19" s="8" t="s">
        <v>21</v>
      </c>
    </row>
    <row r="20" spans="1:10" ht="18" customHeight="1">
      <c r="A20" s="69"/>
      <c r="B20" s="9" t="s">
        <v>57</v>
      </c>
      <c r="C20" s="3" t="s">
        <v>14</v>
      </c>
      <c r="D20" s="3">
        <v>24</v>
      </c>
      <c r="E20" s="3"/>
      <c r="F20" s="3">
        <v>16</v>
      </c>
      <c r="G20" s="3"/>
      <c r="H20" s="11">
        <v>3</v>
      </c>
      <c r="I20" s="3"/>
      <c r="J20" s="8" t="s">
        <v>21</v>
      </c>
    </row>
    <row r="21" spans="1:10" ht="18" customHeight="1">
      <c r="A21" s="69"/>
      <c r="B21" s="8" t="s">
        <v>61</v>
      </c>
      <c r="C21" s="3" t="s">
        <v>4</v>
      </c>
      <c r="D21" s="3">
        <v>24</v>
      </c>
      <c r="E21" s="3"/>
      <c r="F21" s="3">
        <v>16</v>
      </c>
      <c r="G21" s="3"/>
      <c r="H21" s="11">
        <v>3</v>
      </c>
      <c r="I21" s="3"/>
      <c r="J21" s="9" t="s">
        <v>55</v>
      </c>
    </row>
    <row r="22" spans="1:10" ht="18" customHeight="1">
      <c r="A22" s="69"/>
      <c r="B22" s="9" t="s">
        <v>123</v>
      </c>
      <c r="C22" s="3" t="s">
        <v>14</v>
      </c>
      <c r="D22" s="3">
        <v>24</v>
      </c>
      <c r="E22" s="3"/>
      <c r="F22" s="3">
        <v>16</v>
      </c>
      <c r="G22" s="3"/>
      <c r="H22" s="11">
        <v>3</v>
      </c>
      <c r="I22" s="3"/>
      <c r="J22" s="56" t="s">
        <v>62</v>
      </c>
    </row>
    <row r="23" spans="1:10" ht="18" customHeight="1">
      <c r="A23" s="69" t="s">
        <v>127</v>
      </c>
      <c r="B23" s="8" t="s">
        <v>70</v>
      </c>
      <c r="C23" s="3" t="s">
        <v>4</v>
      </c>
      <c r="D23" s="3">
        <v>16</v>
      </c>
      <c r="E23" s="3">
        <v>16</v>
      </c>
      <c r="F23" s="3"/>
      <c r="G23" s="3"/>
      <c r="H23" s="3">
        <v>2</v>
      </c>
      <c r="I23" s="3"/>
      <c r="J23" s="8" t="s">
        <v>71</v>
      </c>
    </row>
    <row r="24" spans="1:10" ht="18" customHeight="1">
      <c r="A24" s="69"/>
      <c r="B24" s="8" t="s">
        <v>76</v>
      </c>
      <c r="C24" s="3" t="s">
        <v>4</v>
      </c>
      <c r="D24" s="3">
        <v>16</v>
      </c>
      <c r="E24" s="3">
        <v>16</v>
      </c>
      <c r="F24" s="3"/>
      <c r="G24" s="3"/>
      <c r="H24" s="3">
        <v>2</v>
      </c>
      <c r="I24" s="3"/>
      <c r="J24" s="8" t="s">
        <v>77</v>
      </c>
    </row>
    <row r="25" spans="1:10" ht="18" customHeight="1">
      <c r="A25" s="69"/>
      <c r="B25" s="8" t="s">
        <v>81</v>
      </c>
      <c r="C25" s="3" t="s">
        <v>4</v>
      </c>
      <c r="D25" s="3">
        <v>16</v>
      </c>
      <c r="E25" s="3">
        <v>16</v>
      </c>
      <c r="F25" s="3"/>
      <c r="G25" s="3"/>
      <c r="H25" s="3">
        <v>2</v>
      </c>
      <c r="I25" s="3"/>
      <c r="J25" s="9" t="s">
        <v>82</v>
      </c>
    </row>
    <row r="26" spans="1:10" ht="18" customHeight="1">
      <c r="A26" s="69"/>
      <c r="B26" s="8" t="s">
        <v>86</v>
      </c>
      <c r="C26" s="3" t="s">
        <v>4</v>
      </c>
      <c r="D26" s="3">
        <v>16</v>
      </c>
      <c r="E26" s="3">
        <v>16</v>
      </c>
      <c r="F26" s="3"/>
      <c r="G26" s="3"/>
      <c r="H26" s="3">
        <v>2</v>
      </c>
      <c r="I26" s="3"/>
      <c r="J26" s="9" t="s">
        <v>91</v>
      </c>
    </row>
    <row r="27" spans="1:10" ht="18" customHeight="1">
      <c r="A27" s="69"/>
      <c r="B27" s="8" t="s">
        <v>92</v>
      </c>
      <c r="C27" s="3" t="s">
        <v>14</v>
      </c>
      <c r="D27" s="3">
        <v>16</v>
      </c>
      <c r="E27" s="3">
        <v>16</v>
      </c>
      <c r="F27" s="3"/>
      <c r="G27" s="3"/>
      <c r="H27" s="3">
        <v>2</v>
      </c>
      <c r="I27" s="3"/>
      <c r="J27" s="8" t="s">
        <v>93</v>
      </c>
    </row>
    <row r="28" spans="1:10" ht="18" customHeight="1">
      <c r="A28" s="69"/>
      <c r="B28" s="8" t="s">
        <v>97</v>
      </c>
      <c r="C28" s="3" t="s">
        <v>4</v>
      </c>
      <c r="D28" s="3">
        <v>16</v>
      </c>
      <c r="E28" s="3">
        <v>16</v>
      </c>
      <c r="F28" s="3"/>
      <c r="G28" s="3"/>
      <c r="H28" s="3">
        <v>2</v>
      </c>
      <c r="I28" s="3"/>
      <c r="J28" s="8" t="s">
        <v>23</v>
      </c>
    </row>
    <row r="29" spans="1:10" ht="18" customHeight="1">
      <c r="A29" s="69"/>
      <c r="B29" s="8" t="s">
        <v>100</v>
      </c>
      <c r="C29" s="3" t="s">
        <v>14</v>
      </c>
      <c r="D29" s="3">
        <v>16</v>
      </c>
      <c r="E29" s="3">
        <v>16</v>
      </c>
      <c r="F29" s="3"/>
      <c r="G29" s="3"/>
      <c r="H29" s="3">
        <v>2</v>
      </c>
      <c r="I29" s="3"/>
      <c r="J29" s="10" t="s">
        <v>101</v>
      </c>
    </row>
    <row r="30" spans="1:10" ht="18" customHeight="1">
      <c r="A30" s="103" t="s">
        <v>175</v>
      </c>
      <c r="B30" s="24" t="s">
        <v>157</v>
      </c>
      <c r="C30" s="60" t="s">
        <v>14</v>
      </c>
      <c r="D30" s="60"/>
      <c r="E30" s="60">
        <v>25</v>
      </c>
      <c r="F30" s="61"/>
      <c r="G30" s="104">
        <f>H30+H31</f>
        <v>5</v>
      </c>
      <c r="H30" s="36">
        <v>3</v>
      </c>
      <c r="I30" s="62">
        <v>0.6</v>
      </c>
      <c r="J30" s="59"/>
    </row>
    <row r="31" spans="1:10" ht="18" customHeight="1">
      <c r="A31" s="93"/>
      <c r="B31" s="24" t="s">
        <v>176</v>
      </c>
      <c r="C31" s="22" t="s">
        <v>14</v>
      </c>
      <c r="D31" s="22">
        <v>4</v>
      </c>
      <c r="E31" s="22"/>
      <c r="F31" s="23"/>
      <c r="G31" s="105"/>
      <c r="H31" s="36">
        <v>2</v>
      </c>
      <c r="I31" s="62">
        <v>0.4</v>
      </c>
      <c r="J31" s="59"/>
    </row>
    <row r="32" spans="1:10" ht="18" customHeight="1">
      <c r="A32" s="82"/>
      <c r="B32" s="26" t="s">
        <v>171</v>
      </c>
      <c r="C32" s="26"/>
      <c r="D32" s="79">
        <f>D10+F10+D13+F13+D15+E15+D16+E16+D21+F21+D23+E23+D24+E24+D25+E25+D26+E26+D28+E28</f>
        <v>368</v>
      </c>
      <c r="E32" s="80"/>
      <c r="F32" s="81"/>
      <c r="G32" s="79">
        <f>H10+H13+H15+H16+H21+H23+H24+H25+H26+H28</f>
        <v>25</v>
      </c>
      <c r="H32" s="81"/>
      <c r="I32" s="26"/>
    </row>
    <row r="33" spans="1:9" ht="18" customHeight="1">
      <c r="A33" s="83"/>
      <c r="B33" s="26" t="s">
        <v>172</v>
      </c>
      <c r="C33" s="26"/>
      <c r="D33" s="79">
        <f>D11+F11+D12+F12+D14+F14+D17+E17+D18+E18+D19+F19+D20+F20+D22+F22+D26+E26+D27+E27+D29+E29+E30+D31</f>
        <v>445</v>
      </c>
      <c r="E33" s="80"/>
      <c r="F33" s="81"/>
      <c r="G33" s="79">
        <f>H11+H12+H14+H17+H18+H19+H20+H22+H27+H29+H30+H31</f>
        <v>33</v>
      </c>
      <c r="H33" s="81"/>
      <c r="I33" s="26"/>
    </row>
    <row r="34" spans="1:9" ht="18" customHeight="1">
      <c r="A34" s="84"/>
      <c r="B34" s="26" t="s">
        <v>173</v>
      </c>
      <c r="C34" s="26"/>
      <c r="D34" s="79">
        <f>D32+D33</f>
        <v>813</v>
      </c>
      <c r="E34" s="80"/>
      <c r="F34" s="81"/>
      <c r="G34" s="79">
        <f>G32+G33</f>
        <v>58</v>
      </c>
      <c r="H34" s="81"/>
      <c r="I34" s="26"/>
    </row>
    <row r="35" spans="1:9" ht="18" customHeight="1"/>
  </sheetData>
  <sheetProtection selectLockedCells="1" selectUnlockedCells="1"/>
  <mergeCells count="21">
    <mergeCell ref="G8:H8"/>
    <mergeCell ref="A6:I6"/>
    <mergeCell ref="B8:B9"/>
    <mergeCell ref="C8:C9"/>
    <mergeCell ref="D8:D9"/>
    <mergeCell ref="E8:E9"/>
    <mergeCell ref="F8:F9"/>
    <mergeCell ref="A23:A29"/>
    <mergeCell ref="A14:A18"/>
    <mergeCell ref="A10:A13"/>
    <mergeCell ref="A19:A22"/>
    <mergeCell ref="A8:A9"/>
    <mergeCell ref="A30:A31"/>
    <mergeCell ref="G30:G31"/>
    <mergeCell ref="A32:A34"/>
    <mergeCell ref="D32:F32"/>
    <mergeCell ref="G32:H32"/>
    <mergeCell ref="D33:F33"/>
    <mergeCell ref="G33:H33"/>
    <mergeCell ref="D34:F34"/>
    <mergeCell ref="G34:H34"/>
  </mergeCells>
  <pageMargins left="0.59027777777777801" right="0.59027777777777801" top="0.39374999999999999" bottom="0.39374999999999999" header="0.51180555555555596" footer="0.51180555555555596"/>
  <pageSetup paperSize="9" firstPageNumber="0" orientation="portrait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showGridLines="0" workbookViewId="0">
      <selection activeCell="E12" sqref="E12"/>
    </sheetView>
  </sheetViews>
  <sheetFormatPr baseColWidth="10" defaultColWidth="10.85546875" defaultRowHeight="15"/>
  <cols>
    <col min="1" max="1" width="22.7109375" style="6" customWidth="1"/>
    <col min="2" max="2" width="40.7109375" style="6" customWidth="1"/>
    <col min="3" max="3" width="5" style="6" customWidth="1"/>
    <col min="4" max="6" width="5.7109375" style="6" customWidth="1"/>
    <col min="7" max="9" width="3.7109375" style="6" customWidth="1"/>
    <col min="10" max="16384" width="10.85546875" style="6"/>
  </cols>
  <sheetData>
    <row r="1" spans="1:10">
      <c r="A1" s="12" t="s">
        <v>103</v>
      </c>
      <c r="I1" s="14" t="s">
        <v>104</v>
      </c>
    </row>
    <row r="2" spans="1:10">
      <c r="A2" s="12" t="s">
        <v>105</v>
      </c>
      <c r="E2" s="12"/>
    </row>
    <row r="3" spans="1:10">
      <c r="A3" s="28" t="s">
        <v>144</v>
      </c>
      <c r="E3" s="12"/>
    </row>
    <row r="4" spans="1:10">
      <c r="A4" s="28" t="s">
        <v>167</v>
      </c>
      <c r="E4" s="12"/>
    </row>
    <row r="5" spans="1:10">
      <c r="A5" s="28" t="s">
        <v>169</v>
      </c>
      <c r="E5" s="12"/>
    </row>
    <row r="6" spans="1:10" ht="18.75">
      <c r="A6" s="85" t="s">
        <v>146</v>
      </c>
      <c r="B6" s="85"/>
      <c r="C6" s="85"/>
      <c r="D6" s="85"/>
      <c r="E6" s="85"/>
      <c r="F6" s="85"/>
      <c r="G6" s="85"/>
      <c r="H6" s="85"/>
      <c r="I6" s="85"/>
    </row>
    <row r="7" spans="1:10">
      <c r="A7" s="12"/>
      <c r="E7" s="12"/>
    </row>
    <row r="8" spans="1:10">
      <c r="A8" s="86" t="s">
        <v>147</v>
      </c>
      <c r="B8" s="87" t="s">
        <v>148</v>
      </c>
      <c r="C8" s="88" t="s">
        <v>149</v>
      </c>
      <c r="D8" s="87" t="s">
        <v>150</v>
      </c>
      <c r="E8" s="87" t="s">
        <v>151</v>
      </c>
      <c r="F8" s="87" t="s">
        <v>152</v>
      </c>
      <c r="G8" s="87" t="s">
        <v>153</v>
      </c>
      <c r="H8" s="87"/>
      <c r="I8" s="32" t="s">
        <v>154</v>
      </c>
    </row>
    <row r="9" spans="1:10">
      <c r="A9" s="86"/>
      <c r="B9" s="87"/>
      <c r="C9" s="89"/>
      <c r="D9" s="88"/>
      <c r="E9" s="88"/>
      <c r="F9" s="88"/>
      <c r="G9" s="35" t="s">
        <v>155</v>
      </c>
      <c r="H9" s="35" t="s">
        <v>156</v>
      </c>
      <c r="I9" s="35" t="s">
        <v>156</v>
      </c>
    </row>
    <row r="10" spans="1:10" ht="18" customHeight="1">
      <c r="A10" s="69" t="s">
        <v>115</v>
      </c>
      <c r="B10" s="8" t="s">
        <v>6</v>
      </c>
      <c r="C10" s="3" t="s">
        <v>7</v>
      </c>
      <c r="D10" s="56"/>
      <c r="E10" s="56"/>
      <c r="F10" s="56"/>
      <c r="G10" s="56"/>
      <c r="H10" s="56"/>
      <c r="I10" s="56"/>
      <c r="J10" s="8" t="s">
        <v>8</v>
      </c>
    </row>
    <row r="11" spans="1:10" ht="18" customHeight="1">
      <c r="A11" s="69"/>
      <c r="B11" s="8" t="s">
        <v>15</v>
      </c>
      <c r="C11" s="3" t="s">
        <v>7</v>
      </c>
      <c r="D11" s="56"/>
      <c r="E11" s="56"/>
      <c r="F11" s="56"/>
      <c r="G11" s="56"/>
      <c r="H11" s="56"/>
      <c r="I11" s="56"/>
      <c r="J11" s="8" t="s">
        <v>5</v>
      </c>
    </row>
    <row r="12" spans="1:10" ht="18" customHeight="1">
      <c r="A12" s="69"/>
      <c r="B12" s="8" t="s">
        <v>22</v>
      </c>
      <c r="C12" s="3" t="s">
        <v>7</v>
      </c>
      <c r="D12" s="56"/>
      <c r="E12" s="56"/>
      <c r="F12" s="56"/>
      <c r="G12" s="56"/>
      <c r="H12" s="56"/>
      <c r="I12" s="56"/>
      <c r="J12" s="8" t="s">
        <v>23</v>
      </c>
    </row>
    <row r="13" spans="1:10" ht="18" customHeight="1">
      <c r="A13" s="69"/>
      <c r="B13" s="8" t="s">
        <v>26</v>
      </c>
      <c r="C13" s="3" t="s">
        <v>27</v>
      </c>
      <c r="D13" s="56"/>
      <c r="E13" s="56"/>
      <c r="F13" s="56"/>
      <c r="G13" s="56"/>
      <c r="H13" s="56"/>
      <c r="I13" s="56"/>
      <c r="J13" s="8" t="s">
        <v>8</v>
      </c>
    </row>
    <row r="14" spans="1:10" ht="18" customHeight="1">
      <c r="A14" s="69" t="s">
        <v>116</v>
      </c>
      <c r="B14" s="8" t="s">
        <v>33</v>
      </c>
      <c r="C14" s="3" t="s">
        <v>7</v>
      </c>
      <c r="D14" s="56"/>
      <c r="E14" s="56"/>
      <c r="F14" s="56"/>
      <c r="G14" s="56"/>
      <c r="H14" s="56"/>
      <c r="I14" s="56"/>
      <c r="J14" s="8" t="s">
        <v>29</v>
      </c>
    </row>
    <row r="15" spans="1:10" ht="18" customHeight="1">
      <c r="A15" s="69"/>
      <c r="B15" s="8" t="s">
        <v>38</v>
      </c>
      <c r="C15" s="3" t="s">
        <v>27</v>
      </c>
      <c r="D15" s="56"/>
      <c r="E15" s="56"/>
      <c r="F15" s="56"/>
      <c r="G15" s="56"/>
      <c r="H15" s="56"/>
      <c r="I15" s="56"/>
      <c r="J15" s="8" t="s">
        <v>21</v>
      </c>
    </row>
    <row r="16" spans="1:10" ht="18" customHeight="1">
      <c r="A16" s="69"/>
      <c r="B16" s="8" t="s">
        <v>43</v>
      </c>
      <c r="C16" s="3" t="s">
        <v>27</v>
      </c>
      <c r="D16" s="56"/>
      <c r="E16" s="56"/>
      <c r="F16" s="56"/>
      <c r="G16" s="56"/>
      <c r="H16" s="56"/>
      <c r="I16" s="56"/>
      <c r="J16" s="8" t="s">
        <v>51</v>
      </c>
    </row>
    <row r="17" spans="1:10" ht="18" customHeight="1">
      <c r="A17" s="69"/>
      <c r="B17" s="9" t="s">
        <v>122</v>
      </c>
      <c r="C17" s="18" t="s">
        <v>27</v>
      </c>
      <c r="D17" s="56"/>
      <c r="E17" s="56"/>
      <c r="F17" s="56"/>
      <c r="G17" s="56"/>
      <c r="H17" s="56"/>
      <c r="I17" s="56"/>
      <c r="J17" s="13" t="s">
        <v>21</v>
      </c>
    </row>
    <row r="18" spans="1:10" ht="18" customHeight="1">
      <c r="A18" s="69"/>
      <c r="B18" s="8" t="s">
        <v>48</v>
      </c>
      <c r="C18" s="3" t="s">
        <v>27</v>
      </c>
      <c r="D18" s="56"/>
      <c r="E18" s="56"/>
      <c r="F18" s="56"/>
      <c r="G18" s="56"/>
      <c r="H18" s="56"/>
      <c r="I18" s="56"/>
      <c r="J18" s="8" t="s">
        <v>21</v>
      </c>
    </row>
    <row r="19" spans="1:10" ht="18" customHeight="1">
      <c r="A19" s="101" t="s">
        <v>117</v>
      </c>
      <c r="B19" s="8" t="s">
        <v>53</v>
      </c>
      <c r="C19" s="3" t="s">
        <v>7</v>
      </c>
      <c r="D19" s="56"/>
      <c r="E19" s="56"/>
      <c r="F19" s="56"/>
      <c r="G19" s="56"/>
      <c r="H19" s="56"/>
      <c r="I19" s="56"/>
      <c r="J19" s="8" t="s">
        <v>71</v>
      </c>
    </row>
    <row r="20" spans="1:10" ht="18" customHeight="1">
      <c r="A20" s="109"/>
      <c r="B20" s="8" t="s">
        <v>134</v>
      </c>
      <c r="C20" s="3" t="s">
        <v>7</v>
      </c>
      <c r="D20" s="56"/>
      <c r="E20" s="56"/>
      <c r="F20" s="56"/>
      <c r="G20" s="56"/>
      <c r="H20" s="56"/>
      <c r="I20" s="56"/>
      <c r="J20" s="8" t="s">
        <v>32</v>
      </c>
    </row>
    <row r="21" spans="1:10" ht="18" customHeight="1">
      <c r="A21" s="109"/>
      <c r="B21" s="9" t="s">
        <v>123</v>
      </c>
      <c r="C21" s="3" t="s">
        <v>7</v>
      </c>
      <c r="D21" s="56"/>
      <c r="E21" s="56"/>
      <c r="F21" s="56"/>
      <c r="G21" s="56"/>
      <c r="H21" s="56"/>
      <c r="I21" s="56"/>
      <c r="J21" s="8" t="s">
        <v>62</v>
      </c>
    </row>
    <row r="22" spans="1:10" ht="18" customHeight="1">
      <c r="A22" s="109"/>
      <c r="B22" s="8" t="s">
        <v>66</v>
      </c>
      <c r="C22" s="3" t="s">
        <v>7</v>
      </c>
      <c r="D22" s="56"/>
      <c r="E22" s="56"/>
      <c r="F22" s="56"/>
      <c r="G22" s="56"/>
      <c r="H22" s="56"/>
      <c r="I22" s="56"/>
      <c r="J22" s="8" t="s">
        <v>42</v>
      </c>
    </row>
    <row r="23" spans="1:10" ht="18" customHeight="1">
      <c r="A23" s="109"/>
      <c r="B23" s="8" t="s">
        <v>137</v>
      </c>
      <c r="C23" s="3" t="s">
        <v>27</v>
      </c>
      <c r="D23" s="56"/>
      <c r="E23" s="56"/>
      <c r="F23" s="56"/>
      <c r="G23" s="56"/>
      <c r="H23" s="56"/>
      <c r="I23" s="56"/>
      <c r="J23" s="8" t="s">
        <v>5</v>
      </c>
    </row>
    <row r="24" spans="1:10" ht="18" customHeight="1">
      <c r="A24" s="96"/>
      <c r="B24" s="9" t="s">
        <v>118</v>
      </c>
      <c r="C24" s="3" t="s">
        <v>7</v>
      </c>
      <c r="D24" s="56"/>
      <c r="E24" s="56"/>
      <c r="F24" s="56"/>
      <c r="G24" s="56"/>
      <c r="H24" s="56"/>
      <c r="I24" s="56"/>
      <c r="J24" s="9" t="s">
        <v>5</v>
      </c>
    </row>
    <row r="25" spans="1:10" ht="18" customHeight="1">
      <c r="A25" s="73" t="s">
        <v>114</v>
      </c>
      <c r="B25" s="8" t="s">
        <v>76</v>
      </c>
      <c r="C25" s="3" t="s">
        <v>27</v>
      </c>
      <c r="D25" s="56"/>
      <c r="E25" s="56"/>
      <c r="F25" s="56"/>
      <c r="G25" s="56"/>
      <c r="H25" s="56"/>
      <c r="I25" s="56"/>
      <c r="J25" s="8" t="s">
        <v>77</v>
      </c>
    </row>
    <row r="26" spans="1:10" ht="18" customHeight="1">
      <c r="A26" s="73"/>
      <c r="B26" s="8" t="s">
        <v>83</v>
      </c>
      <c r="C26" s="3" t="s">
        <v>27</v>
      </c>
      <c r="D26" s="56"/>
      <c r="E26" s="56"/>
      <c r="F26" s="56"/>
      <c r="G26" s="56"/>
      <c r="H26" s="56"/>
      <c r="I26" s="56"/>
      <c r="J26" s="8" t="s">
        <v>71</v>
      </c>
    </row>
    <row r="27" spans="1:10" ht="18" customHeight="1">
      <c r="A27" s="73"/>
      <c r="B27" s="8" t="s">
        <v>87</v>
      </c>
      <c r="C27" s="3" t="s">
        <v>27</v>
      </c>
      <c r="D27" s="56"/>
      <c r="E27" s="56"/>
      <c r="F27" s="56"/>
      <c r="G27" s="56"/>
      <c r="H27" s="56"/>
      <c r="I27" s="56"/>
      <c r="J27" s="8" t="s">
        <v>88</v>
      </c>
    </row>
    <row r="28" spans="1:10" ht="18" customHeight="1">
      <c r="A28" s="106" t="s">
        <v>177</v>
      </c>
      <c r="B28" s="24" t="s">
        <v>178</v>
      </c>
      <c r="C28" s="24"/>
      <c r="D28" s="58"/>
      <c r="E28" s="58">
        <v>40</v>
      </c>
      <c r="F28" s="58"/>
      <c r="G28" s="77">
        <v>5</v>
      </c>
      <c r="H28" s="67">
        <v>3</v>
      </c>
      <c r="I28" s="68">
        <v>0.6</v>
      </c>
    </row>
    <row r="29" spans="1:10" ht="18" customHeight="1">
      <c r="A29" s="106"/>
      <c r="B29" s="24" t="s">
        <v>179</v>
      </c>
      <c r="C29" s="24"/>
      <c r="D29" s="22">
        <v>5</v>
      </c>
      <c r="E29" s="22"/>
      <c r="F29" s="22"/>
      <c r="G29" s="108"/>
      <c r="H29" s="23">
        <v>2</v>
      </c>
      <c r="I29" s="34">
        <v>0.4</v>
      </c>
    </row>
    <row r="30" spans="1:10" ht="18" customHeight="1">
      <c r="A30" s="107"/>
      <c r="B30" s="25" t="s">
        <v>180</v>
      </c>
      <c r="C30" s="25"/>
      <c r="D30" s="27"/>
      <c r="E30" s="27">
        <v>25</v>
      </c>
      <c r="F30" s="27"/>
      <c r="G30" s="78"/>
      <c r="H30" s="27"/>
      <c r="I30" s="37"/>
    </row>
    <row r="31" spans="1:10" ht="18" customHeight="1">
      <c r="A31" s="82"/>
      <c r="B31" s="26" t="s">
        <v>181</v>
      </c>
      <c r="C31" s="26"/>
      <c r="D31" s="79" t="e">
        <f>D7+E7+F7+D8+E8+F8+D9+E9+D11+E11+F11+D16+F16+D17+F17+D18+F18+D19+F19+D23+F23+D26+E26+D27+E27</f>
        <v>#VALUE!</v>
      </c>
      <c r="E31" s="80"/>
      <c r="F31" s="81"/>
      <c r="G31" s="79" t="e">
        <f>H7+H8+H9+H10+H15+H16+H17+H18+H21+H22+H23</f>
        <v>#VALUE!</v>
      </c>
      <c r="H31" s="81"/>
      <c r="I31" s="26"/>
    </row>
    <row r="32" spans="1:10">
      <c r="A32" s="83"/>
      <c r="B32" s="26" t="s">
        <v>182</v>
      </c>
      <c r="C32" s="26"/>
      <c r="D32" s="79">
        <f>D10+E10+D12+F12+D13+F13+D14+F14+D15+F15+D20+F20+D21+F21+D22+F22+D24+F24+D25+F25+E28+D29+E30</f>
        <v>70</v>
      </c>
      <c r="E32" s="80"/>
      <c r="F32" s="81"/>
      <c r="G32" s="79">
        <f>H11+H12+H13+H14+H19+H20+H24+H25+H26+H27+H28+H29</f>
        <v>5</v>
      </c>
      <c r="H32" s="81"/>
      <c r="I32" s="26"/>
    </row>
    <row r="33" spans="1:9">
      <c r="A33" s="84"/>
      <c r="B33" s="26" t="s">
        <v>183</v>
      </c>
      <c r="C33" s="26"/>
      <c r="D33" s="79" t="e">
        <f>D31+D32</f>
        <v>#VALUE!</v>
      </c>
      <c r="E33" s="80"/>
      <c r="F33" s="81"/>
      <c r="G33" s="79" t="e">
        <f>G31+G32</f>
        <v>#VALUE!</v>
      </c>
      <c r="H33" s="81"/>
      <c r="I33" s="26"/>
    </row>
  </sheetData>
  <sheetProtection selectLockedCells="1" selectUnlockedCells="1"/>
  <mergeCells count="21">
    <mergeCell ref="G8:H8"/>
    <mergeCell ref="A6:I6"/>
    <mergeCell ref="B8:B9"/>
    <mergeCell ref="C8:C9"/>
    <mergeCell ref="D8:D9"/>
    <mergeCell ref="E8:E9"/>
    <mergeCell ref="F8:F9"/>
    <mergeCell ref="A10:A13"/>
    <mergeCell ref="A14:A18"/>
    <mergeCell ref="A25:A27"/>
    <mergeCell ref="A19:A24"/>
    <mergeCell ref="A8:A9"/>
    <mergeCell ref="A28:A30"/>
    <mergeCell ref="G28:G30"/>
    <mergeCell ref="A31:A33"/>
    <mergeCell ref="D31:F31"/>
    <mergeCell ref="G31:H31"/>
    <mergeCell ref="D32:F32"/>
    <mergeCell ref="G32:H32"/>
    <mergeCell ref="D33:F33"/>
    <mergeCell ref="G33:H33"/>
  </mergeCells>
  <pageMargins left="0.59027777777777801" right="0.59027777777777801" top="0.39374999999999999" bottom="0.196527777777778" header="0.51180555555555596" footer="0.51180555555555596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showGridLines="0" topLeftCell="A7" workbookViewId="0">
      <selection activeCell="M11" sqref="M11"/>
    </sheetView>
  </sheetViews>
  <sheetFormatPr baseColWidth="10" defaultColWidth="10.85546875" defaultRowHeight="15"/>
  <cols>
    <col min="1" max="1" width="22.7109375" style="5" customWidth="1"/>
    <col min="2" max="2" width="40.7109375" style="5" customWidth="1"/>
    <col min="3" max="3" width="5" style="5" customWidth="1"/>
    <col min="4" max="6" width="5.7109375" style="5" customWidth="1"/>
    <col min="7" max="9" width="3.7109375" style="5" customWidth="1"/>
    <col min="10" max="16384" width="10.85546875" style="5"/>
  </cols>
  <sheetData>
    <row r="1" spans="1:10">
      <c r="A1" s="4" t="s">
        <v>103</v>
      </c>
      <c r="I1" s="20" t="s">
        <v>104</v>
      </c>
    </row>
    <row r="2" spans="1:10">
      <c r="A2" s="4" t="s">
        <v>105</v>
      </c>
      <c r="E2" s="4"/>
    </row>
    <row r="3" spans="1:10">
      <c r="A3" s="28" t="s">
        <v>144</v>
      </c>
      <c r="B3" s="29"/>
      <c r="E3" s="4"/>
    </row>
    <row r="4" spans="1:10">
      <c r="A4" s="28" t="s">
        <v>167</v>
      </c>
      <c r="B4" s="28"/>
      <c r="E4" s="4"/>
    </row>
    <row r="5" spans="1:10">
      <c r="A5" s="28" t="s">
        <v>168</v>
      </c>
      <c r="B5" s="28"/>
      <c r="C5" s="28"/>
      <c r="E5" s="4"/>
    </row>
    <row r="6" spans="1:10" ht="18.75">
      <c r="A6" s="85" t="s">
        <v>146</v>
      </c>
      <c r="B6" s="85"/>
      <c r="C6" s="85"/>
      <c r="D6" s="85"/>
      <c r="E6" s="85"/>
      <c r="F6" s="85"/>
      <c r="G6" s="85"/>
      <c r="H6" s="85"/>
      <c r="I6" s="85"/>
    </row>
    <row r="7" spans="1:10">
      <c r="A7" s="4"/>
      <c r="E7" s="4"/>
    </row>
    <row r="8" spans="1:10">
      <c r="A8" s="86" t="s">
        <v>147</v>
      </c>
      <c r="B8" s="87" t="s">
        <v>148</v>
      </c>
      <c r="C8" s="88" t="s">
        <v>149</v>
      </c>
      <c r="D8" s="87" t="s">
        <v>150</v>
      </c>
      <c r="E8" s="87" t="s">
        <v>151</v>
      </c>
      <c r="F8" s="87" t="s">
        <v>152</v>
      </c>
      <c r="G8" s="87" t="s">
        <v>153</v>
      </c>
      <c r="H8" s="87"/>
      <c r="I8" s="32" t="s">
        <v>154</v>
      </c>
    </row>
    <row r="9" spans="1:10">
      <c r="A9" s="86"/>
      <c r="B9" s="87"/>
      <c r="C9" s="89"/>
      <c r="D9" s="88"/>
      <c r="E9" s="88"/>
      <c r="F9" s="88"/>
      <c r="G9" s="35" t="s">
        <v>155</v>
      </c>
      <c r="H9" s="35" t="s">
        <v>156</v>
      </c>
      <c r="I9" s="35" t="s">
        <v>156</v>
      </c>
    </row>
    <row r="10" spans="1:10" ht="18" customHeight="1">
      <c r="A10" s="115" t="s">
        <v>133</v>
      </c>
      <c r="B10" s="15" t="s">
        <v>9</v>
      </c>
      <c r="C10" s="16" t="s">
        <v>10</v>
      </c>
      <c r="D10" s="18">
        <v>24</v>
      </c>
      <c r="E10" s="18"/>
      <c r="F10" s="18">
        <v>16</v>
      </c>
      <c r="G10" s="18"/>
      <c r="H10" s="18"/>
      <c r="I10" s="18"/>
      <c r="J10" s="9" t="s">
        <v>42</v>
      </c>
    </row>
    <row r="11" spans="1:10" ht="18" customHeight="1">
      <c r="A11" s="116"/>
      <c r="B11" s="15" t="s">
        <v>16</v>
      </c>
      <c r="C11" s="16" t="s">
        <v>10</v>
      </c>
      <c r="D11" s="18">
        <v>24</v>
      </c>
      <c r="E11" s="18"/>
      <c r="F11" s="18">
        <v>16</v>
      </c>
      <c r="G11" s="18"/>
      <c r="H11" s="18"/>
      <c r="I11" s="18"/>
      <c r="J11" s="9" t="s">
        <v>42</v>
      </c>
    </row>
    <row r="12" spans="1:10" ht="18" customHeight="1">
      <c r="A12" s="116"/>
      <c r="B12" s="19" t="s">
        <v>135</v>
      </c>
      <c r="C12" s="16" t="s">
        <v>10</v>
      </c>
      <c r="D12" s="18">
        <v>24</v>
      </c>
      <c r="E12" s="18"/>
      <c r="F12" s="18">
        <v>16</v>
      </c>
      <c r="G12" s="18"/>
      <c r="H12" s="18"/>
      <c r="I12" s="18"/>
      <c r="J12" s="8" t="s">
        <v>136</v>
      </c>
    </row>
    <row r="13" spans="1:10" ht="18" customHeight="1">
      <c r="A13" s="117"/>
      <c r="B13" s="8" t="s">
        <v>28</v>
      </c>
      <c r="C13" s="18" t="s">
        <v>10</v>
      </c>
      <c r="D13" s="18">
        <v>24</v>
      </c>
      <c r="E13" s="18"/>
      <c r="F13" s="18">
        <v>16</v>
      </c>
      <c r="G13" s="18"/>
      <c r="H13" s="18"/>
      <c r="I13" s="18"/>
      <c r="J13" s="8" t="s">
        <v>21</v>
      </c>
    </row>
    <row r="14" spans="1:10" ht="18" customHeight="1">
      <c r="A14" s="114" t="s">
        <v>128</v>
      </c>
      <c r="B14" s="17" t="s">
        <v>124</v>
      </c>
      <c r="C14" s="16" t="s">
        <v>10</v>
      </c>
      <c r="D14" s="18">
        <v>24</v>
      </c>
      <c r="E14" s="18"/>
      <c r="F14" s="18">
        <v>16</v>
      </c>
      <c r="G14" s="18"/>
      <c r="H14" s="18"/>
      <c r="I14" s="18"/>
      <c r="J14" s="9" t="s">
        <v>32</v>
      </c>
    </row>
    <row r="15" spans="1:10" ht="18" customHeight="1">
      <c r="A15" s="114"/>
      <c r="B15" s="15" t="s">
        <v>58</v>
      </c>
      <c r="C15" s="16" t="s">
        <v>10</v>
      </c>
      <c r="D15" s="18">
        <v>24</v>
      </c>
      <c r="E15" s="18"/>
      <c r="F15" s="18">
        <v>16</v>
      </c>
      <c r="G15" s="18"/>
      <c r="H15" s="18"/>
      <c r="I15" s="18"/>
      <c r="J15" s="8" t="s">
        <v>42</v>
      </c>
    </row>
    <row r="16" spans="1:10" ht="18" customHeight="1">
      <c r="A16" s="114"/>
      <c r="B16" s="15" t="s">
        <v>63</v>
      </c>
      <c r="C16" s="16" t="s">
        <v>10</v>
      </c>
      <c r="D16" s="18">
        <v>24</v>
      </c>
      <c r="E16" s="18">
        <v>16</v>
      </c>
      <c r="F16" s="18"/>
      <c r="G16" s="18"/>
      <c r="H16" s="18"/>
      <c r="I16" s="18"/>
      <c r="J16" s="9" t="s">
        <v>5</v>
      </c>
    </row>
    <row r="17" spans="1:10" ht="18" customHeight="1">
      <c r="A17" s="114"/>
      <c r="B17" s="8" t="s">
        <v>67</v>
      </c>
      <c r="C17" s="18" t="s">
        <v>10</v>
      </c>
      <c r="D17" s="18">
        <v>24</v>
      </c>
      <c r="E17" s="18">
        <v>16</v>
      </c>
      <c r="F17" s="18"/>
      <c r="G17" s="18"/>
      <c r="H17" s="18"/>
      <c r="I17" s="18"/>
      <c r="J17" s="9" t="s">
        <v>42</v>
      </c>
    </row>
    <row r="18" spans="1:10" ht="18" customHeight="1">
      <c r="A18" s="114"/>
      <c r="B18" s="9" t="s">
        <v>125</v>
      </c>
      <c r="C18" s="3" t="s">
        <v>10</v>
      </c>
      <c r="D18" s="18">
        <v>24</v>
      </c>
      <c r="E18" s="18">
        <v>16</v>
      </c>
      <c r="F18" s="18"/>
      <c r="G18" s="18"/>
      <c r="H18" s="18"/>
      <c r="I18" s="18"/>
      <c r="J18" s="9" t="s">
        <v>5</v>
      </c>
    </row>
    <row r="19" spans="1:10" ht="18" customHeight="1">
      <c r="A19" s="114" t="s">
        <v>132</v>
      </c>
      <c r="B19" s="15" t="s">
        <v>34</v>
      </c>
      <c r="C19" s="16" t="s">
        <v>45</v>
      </c>
      <c r="D19" s="18">
        <v>24</v>
      </c>
      <c r="E19" s="18">
        <v>16</v>
      </c>
      <c r="F19" s="18"/>
      <c r="G19" s="18"/>
      <c r="H19" s="18"/>
      <c r="I19" s="18"/>
      <c r="J19" s="8" t="s">
        <v>29</v>
      </c>
    </row>
    <row r="20" spans="1:10" ht="18" customHeight="1">
      <c r="A20" s="114"/>
      <c r="B20" s="15" t="s">
        <v>44</v>
      </c>
      <c r="C20" s="16" t="s">
        <v>45</v>
      </c>
      <c r="D20" s="18">
        <v>24</v>
      </c>
      <c r="E20" s="18">
        <v>16</v>
      </c>
      <c r="F20" s="18"/>
      <c r="G20" s="18"/>
      <c r="H20" s="18"/>
      <c r="I20" s="18"/>
      <c r="J20" s="8" t="s">
        <v>29</v>
      </c>
    </row>
    <row r="21" spans="1:10" ht="18" customHeight="1">
      <c r="A21" s="114"/>
      <c r="B21" s="15" t="s">
        <v>49</v>
      </c>
      <c r="C21" s="16" t="s">
        <v>45</v>
      </c>
      <c r="D21" s="18">
        <v>24</v>
      </c>
      <c r="E21" s="18">
        <v>16</v>
      </c>
      <c r="F21" s="18"/>
      <c r="G21" s="18"/>
      <c r="H21" s="18"/>
      <c r="I21" s="18"/>
      <c r="J21" s="8" t="s">
        <v>8</v>
      </c>
    </row>
    <row r="22" spans="1:10" ht="18" customHeight="1">
      <c r="A22" s="114"/>
      <c r="B22" s="15" t="s">
        <v>72</v>
      </c>
      <c r="C22" s="16" t="s">
        <v>45</v>
      </c>
      <c r="D22" s="18">
        <v>24</v>
      </c>
      <c r="E22" s="18">
        <v>16</v>
      </c>
      <c r="F22" s="18"/>
      <c r="G22" s="18"/>
      <c r="H22" s="18"/>
      <c r="I22" s="18"/>
      <c r="J22" s="8" t="s">
        <v>73</v>
      </c>
    </row>
    <row r="23" spans="1:10" ht="18" customHeight="1">
      <c r="A23" s="114"/>
      <c r="B23" s="15" t="s">
        <v>78</v>
      </c>
      <c r="C23" s="16" t="s">
        <v>45</v>
      </c>
      <c r="D23" s="18">
        <v>24</v>
      </c>
      <c r="E23" s="18">
        <v>16</v>
      </c>
      <c r="F23" s="18"/>
      <c r="G23" s="18"/>
      <c r="H23" s="18"/>
      <c r="I23" s="18"/>
      <c r="J23" s="8" t="s">
        <v>23</v>
      </c>
    </row>
    <row r="24" spans="1:10" ht="18" customHeight="1">
      <c r="A24" s="73" t="s">
        <v>114</v>
      </c>
      <c r="B24" s="8" t="s">
        <v>94</v>
      </c>
      <c r="C24" s="18" t="s">
        <v>45</v>
      </c>
      <c r="D24" s="18">
        <v>24</v>
      </c>
      <c r="E24" s="18">
        <v>16</v>
      </c>
      <c r="F24" s="18"/>
      <c r="G24" s="18"/>
      <c r="H24" s="18"/>
      <c r="I24" s="18"/>
      <c r="J24" s="21" t="s">
        <v>23</v>
      </c>
    </row>
    <row r="25" spans="1:10" ht="18" customHeight="1">
      <c r="A25" s="73"/>
      <c r="B25" s="8" t="s">
        <v>98</v>
      </c>
      <c r="C25" s="18" t="s">
        <v>45</v>
      </c>
      <c r="D25" s="18">
        <v>24</v>
      </c>
      <c r="E25" s="18">
        <v>16</v>
      </c>
      <c r="F25" s="18"/>
      <c r="G25" s="18"/>
      <c r="H25" s="18"/>
      <c r="I25" s="18"/>
      <c r="J25" s="21" t="s">
        <v>42</v>
      </c>
    </row>
    <row r="26" spans="1:10" ht="18" customHeight="1">
      <c r="A26" s="110" t="s">
        <v>184</v>
      </c>
      <c r="B26" s="63" t="s">
        <v>185</v>
      </c>
      <c r="C26" s="36" t="s">
        <v>45</v>
      </c>
      <c r="D26" s="66"/>
      <c r="E26" s="66">
        <v>75</v>
      </c>
      <c r="F26" s="66"/>
      <c r="G26" s="112">
        <f>H26+H27</f>
        <v>9</v>
      </c>
      <c r="H26" s="67">
        <v>5</v>
      </c>
      <c r="I26" s="68">
        <v>0.6</v>
      </c>
    </row>
    <row r="27" spans="1:10" ht="18" customHeight="1">
      <c r="A27" s="111"/>
      <c r="B27" s="63" t="s">
        <v>186</v>
      </c>
      <c r="C27" s="36" t="s">
        <v>45</v>
      </c>
      <c r="D27" s="34">
        <v>7</v>
      </c>
      <c r="E27" s="34"/>
      <c r="F27" s="34"/>
      <c r="G27" s="113"/>
      <c r="H27" s="54">
        <v>4</v>
      </c>
      <c r="I27" s="34">
        <v>0.4</v>
      </c>
    </row>
    <row r="28" spans="1:10">
      <c r="A28" s="64"/>
      <c r="B28" s="64" t="s">
        <v>187</v>
      </c>
      <c r="C28" s="64"/>
      <c r="D28" s="79">
        <f>SUM(D6:F18)</f>
        <v>360</v>
      </c>
      <c r="E28" s="80"/>
      <c r="F28" s="81"/>
      <c r="G28" s="79">
        <f>SUM(H6:H18)</f>
        <v>0</v>
      </c>
      <c r="H28" s="81"/>
      <c r="I28" s="65"/>
    </row>
    <row r="29" spans="1:10">
      <c r="A29" s="64"/>
      <c r="B29" s="64" t="s">
        <v>188</v>
      </c>
      <c r="C29" s="64"/>
      <c r="D29" s="79">
        <f>SUM(D19:F27)</f>
        <v>362</v>
      </c>
      <c r="E29" s="80"/>
      <c r="F29" s="81"/>
      <c r="G29" s="79">
        <f>SUM(H19:H27)</f>
        <v>9</v>
      </c>
      <c r="H29" s="81"/>
      <c r="I29" s="65"/>
    </row>
    <row r="30" spans="1:10">
      <c r="A30" s="64"/>
      <c r="B30" s="64" t="s">
        <v>189</v>
      </c>
      <c r="C30" s="64"/>
      <c r="D30" s="79">
        <f>D28+D29</f>
        <v>722</v>
      </c>
      <c r="E30" s="80"/>
      <c r="F30" s="81"/>
      <c r="G30" s="79">
        <f>G28+G29</f>
        <v>9</v>
      </c>
      <c r="H30" s="81"/>
      <c r="I30" s="64"/>
    </row>
  </sheetData>
  <sheetProtection selectLockedCells="1" selectUnlockedCells="1"/>
  <mergeCells count="20">
    <mergeCell ref="G8:H8"/>
    <mergeCell ref="A6:I6"/>
    <mergeCell ref="B8:B9"/>
    <mergeCell ref="C8:C9"/>
    <mergeCell ref="D8:D9"/>
    <mergeCell ref="E8:E9"/>
    <mergeCell ref="F8:F9"/>
    <mergeCell ref="A24:A25"/>
    <mergeCell ref="A14:A18"/>
    <mergeCell ref="A19:A23"/>
    <mergeCell ref="A10:A13"/>
    <mergeCell ref="A8:A9"/>
    <mergeCell ref="D30:F30"/>
    <mergeCell ref="G30:H30"/>
    <mergeCell ref="A26:A27"/>
    <mergeCell ref="G26:G27"/>
    <mergeCell ref="D28:F28"/>
    <mergeCell ref="G28:H28"/>
    <mergeCell ref="D29:F29"/>
    <mergeCell ref="G29:H29"/>
  </mergeCells>
  <pageMargins left="0.23611111111111099" right="0.23611111111111099" top="0.88611111111111096" bottom="0.88611111111111096" header="0.51180555555555596" footer="0.51180555555555596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VH GB L1</vt:lpstr>
      <vt:lpstr>VH GB L2</vt:lpstr>
      <vt:lpstr>VH GB L3</vt:lpstr>
      <vt:lpstr>VH GB M1</vt:lpstr>
      <vt:lpstr>VH GB 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EniAdmin</dc:creator>
  <cp:lastModifiedBy>FANNY</cp:lastModifiedBy>
  <cp:lastPrinted>2023-07-22T07:00:43Z</cp:lastPrinted>
  <dcterms:created xsi:type="dcterms:W3CDTF">2022-12-12T15:57:00Z</dcterms:created>
  <dcterms:modified xsi:type="dcterms:W3CDTF">2023-10-16T17:14:57Z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9540024C1F0D41A2AB7B6A9637808A6A</vt:lpwstr>
  </property>
  <property fmtid="{D5CDD505-2E9C-101B-9397-08002B2CF9AE}" pid="3" name="KSOProductBuildVer">
    <vt:lpwstr>1036-11.2.0.11440</vt:lpwstr>
  </property>
</Properties>
</file>