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80611\Downloads\"/>
    </mc:Choice>
  </mc:AlternateContent>
  <xr:revisionPtr revIDLastSave="0" documentId="13_ncr:1_{C49F823B-45C1-42C0-9F8C-0D36265511D9}" xr6:coauthVersionLast="47" xr6:coauthVersionMax="47" xr10:uidLastSave="{00000000-0000-0000-0000-000000000000}"/>
  <bookViews>
    <workbookView xWindow="20370" yWindow="-120" windowWidth="29040" windowHeight="15840" firstSheet="20" activeTab="24" xr2:uid="{00000000-000D-0000-FFFF-FFFF00000000}"/>
  </bookViews>
  <sheets>
    <sheet name="Barème kilométrique" sheetId="2" r:id="rId1"/>
    <sheet name="Frais CB Pro-Janvier-2022" sheetId="49" r:id="rId2"/>
    <sheet name="NdF-Janvier-2022" sheetId="48" r:id="rId3"/>
    <sheet name="NdF-Fevrier-2022" sheetId="51" r:id="rId4"/>
    <sheet name="Frais CB Pro-Fevrier-2022" sheetId="50" r:id="rId5"/>
    <sheet name="NdF-Mars-2022" sheetId="53" r:id="rId6"/>
    <sheet name="Frais CB Pro-Mars-2022" sheetId="52" r:id="rId7"/>
    <sheet name="NdF-Avril-2022" sheetId="56" r:id="rId8"/>
    <sheet name="Frais CB Pro-Avril-2022" sheetId="54" r:id="rId9"/>
    <sheet name="Frais CB Pro-Mai-2022" sheetId="58" r:id="rId10"/>
    <sheet name="NdF-Mai-2022" sheetId="57" r:id="rId11"/>
    <sheet name="Frais CB Pro-Juin-2022" sheetId="60" r:id="rId12"/>
    <sheet name="NdF-Juin-2022" sheetId="59" r:id="rId13"/>
    <sheet name="NdF-Juillet-2022" sheetId="61" r:id="rId14"/>
    <sheet name="Frais CB Pro-Juillet-2022" sheetId="62" r:id="rId15"/>
    <sheet name="NdF-Aout-2022" sheetId="63" r:id="rId16"/>
    <sheet name="Frais CB Pro-Aout-2022" sheetId="64" r:id="rId17"/>
    <sheet name="Frais CB Pro-Sept-2022" sheetId="66" r:id="rId18"/>
    <sheet name="NdF-Sept-2022" sheetId="65" r:id="rId19"/>
    <sheet name="Frais CB Pro-Octobre-2022" sheetId="68" r:id="rId20"/>
    <sheet name="NdF-Octobre-2022" sheetId="67" r:id="rId21"/>
    <sheet name="NdF-Novembre-2022" sheetId="69" r:id="rId22"/>
    <sheet name="Frais CB Pro-Novembre-2022" sheetId="70" r:id="rId23"/>
    <sheet name="NdF-Decembre-2022" sheetId="71" r:id="rId24"/>
    <sheet name="Frais CB Pro-Decembre-2022" sheetId="72" r:id="rId25"/>
  </sheets>
  <definedNames>
    <definedName name="_xlnm.Print_Area" localSheetId="16">'Frais CB Pro-Aout-2022'!$A$1:$I$18</definedName>
    <definedName name="_xlnm.Print_Area" localSheetId="8">'Frais CB Pro-Avril-2022'!$A$1:$I$16</definedName>
    <definedName name="_xlnm.Print_Area" localSheetId="24">'Frais CB Pro-Decembre-2022'!$A$1:$I$27</definedName>
    <definedName name="_xlnm.Print_Area" localSheetId="4">'Frais CB Pro-Fevrier-2022'!$A$1:$I$18</definedName>
    <definedName name="_xlnm.Print_Area" localSheetId="1">'Frais CB Pro-Janvier-2022'!$A$1:$I$17</definedName>
    <definedName name="_xlnm.Print_Area" localSheetId="14">'Frais CB Pro-Juillet-2022'!$A$1:$I$28</definedName>
    <definedName name="_xlnm.Print_Area" localSheetId="11">'Frais CB Pro-Juin-2022'!$A$1:$I$28</definedName>
    <definedName name="_xlnm.Print_Area" localSheetId="9">'Frais CB Pro-Mai-2022'!$A$1:$I$32</definedName>
    <definedName name="_xlnm.Print_Area" localSheetId="6">'Frais CB Pro-Mars-2022'!$A$1:$I$20</definedName>
    <definedName name="_xlnm.Print_Area" localSheetId="22">'Frais CB Pro-Novembre-2022'!$A$1:$I$34</definedName>
    <definedName name="_xlnm.Print_Area" localSheetId="19">'Frais CB Pro-Octobre-2022'!$A$1:$I$30</definedName>
    <definedName name="_xlnm.Print_Area" localSheetId="17">'Frais CB Pro-Sept-2022'!$A$1:$I$29</definedName>
    <definedName name="_xlnm.Print_Area" localSheetId="15">'NdF-Aout-2022'!$A$1:$I$16</definedName>
    <definedName name="_xlnm.Print_Area" localSheetId="7">'NdF-Avril-2022'!$A$1:$I$16</definedName>
    <definedName name="_xlnm.Print_Area" localSheetId="23">'NdF-Decembre-2022'!$A$1:$I$16</definedName>
    <definedName name="_xlnm.Print_Area" localSheetId="3">'NdF-Fevrier-2022'!$A$1:$I$24</definedName>
    <definedName name="_xlnm.Print_Area" localSheetId="2">'NdF-Janvier-2022'!$A$1:$I$24</definedName>
    <definedName name="_xlnm.Print_Area" localSheetId="13">'NdF-Juillet-2022'!$A$1:$I$16</definedName>
    <definedName name="_xlnm.Print_Area" localSheetId="12">'NdF-Juin-2022'!$A$1:$I$16</definedName>
    <definedName name="_xlnm.Print_Area" localSheetId="10">'NdF-Mai-2022'!$A$1:$I$16</definedName>
    <definedName name="_xlnm.Print_Area" localSheetId="5">'NdF-Mars-2022'!$A$1:$I$23</definedName>
    <definedName name="_xlnm.Print_Area" localSheetId="21">'NdF-Novembre-2022'!$A$1:$I$16</definedName>
    <definedName name="_xlnm.Print_Area" localSheetId="20">'NdF-Octobre-2022'!$A$1:$I$16</definedName>
    <definedName name="_xlnm.Print_Area" localSheetId="18">'NdF-Sept-2022'!$A$1:$I$16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71" l="1"/>
  <c r="H27" i="72"/>
  <c r="G27" i="72"/>
  <c r="F27" i="72"/>
  <c r="E27" i="72"/>
  <c r="D27" i="72"/>
  <c r="I26" i="72"/>
  <c r="I25" i="72"/>
  <c r="I24" i="72"/>
  <c r="I23" i="72"/>
  <c r="I22" i="72"/>
  <c r="I21" i="72"/>
  <c r="I20" i="72"/>
  <c r="I19" i="72"/>
  <c r="I18" i="72"/>
  <c r="I17" i="72"/>
  <c r="I16" i="72"/>
  <c r="I15" i="72"/>
  <c r="I14" i="72"/>
  <c r="I13" i="72"/>
  <c r="I12" i="72"/>
  <c r="I11" i="72"/>
  <c r="I10" i="72"/>
  <c r="I9" i="72"/>
  <c r="I8" i="72"/>
  <c r="H16" i="71"/>
  <c r="G16" i="71"/>
  <c r="F16" i="71"/>
  <c r="E8" i="71"/>
  <c r="E16" i="71" s="1"/>
  <c r="D16" i="71"/>
  <c r="G34" i="70"/>
  <c r="F34" i="70"/>
  <c r="H34" i="70"/>
  <c r="I32" i="70"/>
  <c r="I33" i="70"/>
  <c r="I31" i="70"/>
  <c r="I29" i="70"/>
  <c r="I30" i="70"/>
  <c r="E34" i="70"/>
  <c r="D34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I34" i="70" s="1"/>
  <c r="H16" i="69"/>
  <c r="G16" i="69"/>
  <c r="F16" i="69"/>
  <c r="D8" i="69"/>
  <c r="D16" i="69" s="1"/>
  <c r="I9" i="68"/>
  <c r="I10" i="68"/>
  <c r="H30" i="68"/>
  <c r="G30" i="68"/>
  <c r="F30" i="68"/>
  <c r="E30" i="68"/>
  <c r="D30" i="68"/>
  <c r="I29" i="68"/>
  <c r="I28" i="68"/>
  <c r="I27" i="68"/>
  <c r="I26" i="68"/>
  <c r="I25" i="68"/>
  <c r="I24" i="68"/>
  <c r="I23" i="68"/>
  <c r="I22" i="68"/>
  <c r="I21" i="68"/>
  <c r="I20" i="68"/>
  <c r="I19" i="68"/>
  <c r="I18" i="68"/>
  <c r="I17" i="68"/>
  <c r="I16" i="68"/>
  <c r="I15" i="68"/>
  <c r="I14" i="68"/>
  <c r="I13" i="68"/>
  <c r="I12" i="68"/>
  <c r="I11" i="68"/>
  <c r="I8" i="68"/>
  <c r="I30" i="68" s="1"/>
  <c r="H16" i="67"/>
  <c r="G16" i="67"/>
  <c r="F16" i="67"/>
  <c r="D8" i="67"/>
  <c r="D16" i="67" s="1"/>
  <c r="I27" i="66"/>
  <c r="I26" i="66"/>
  <c r="I25" i="66"/>
  <c r="I24" i="66"/>
  <c r="I23" i="66"/>
  <c r="I22" i="66"/>
  <c r="I21" i="66"/>
  <c r="I20" i="66"/>
  <c r="I19" i="66"/>
  <c r="I18" i="66"/>
  <c r="I17" i="66"/>
  <c r="F29" i="66"/>
  <c r="H29" i="66"/>
  <c r="G29" i="66"/>
  <c r="E29" i="66"/>
  <c r="D29" i="66"/>
  <c r="I28" i="66"/>
  <c r="I16" i="66"/>
  <c r="I15" i="66"/>
  <c r="I14" i="66"/>
  <c r="I13" i="66"/>
  <c r="I12" i="66"/>
  <c r="I11" i="66"/>
  <c r="I10" i="66"/>
  <c r="I9" i="66"/>
  <c r="I8" i="66"/>
  <c r="D8" i="65"/>
  <c r="D16" i="65" s="1"/>
  <c r="H16" i="65"/>
  <c r="G16" i="65"/>
  <c r="F16" i="65"/>
  <c r="H18" i="64"/>
  <c r="G18" i="64"/>
  <c r="F18" i="64"/>
  <c r="E18" i="64"/>
  <c r="D18" i="64"/>
  <c r="I17" i="64"/>
  <c r="I16" i="64"/>
  <c r="I15" i="64"/>
  <c r="I14" i="64"/>
  <c r="I13" i="64"/>
  <c r="I12" i="64"/>
  <c r="I11" i="64"/>
  <c r="I10" i="64"/>
  <c r="I9" i="64"/>
  <c r="I8" i="64"/>
  <c r="D8" i="63"/>
  <c r="D16" i="63" s="1"/>
  <c r="H16" i="63"/>
  <c r="G16" i="63"/>
  <c r="F16" i="63"/>
  <c r="I21" i="62"/>
  <c r="I12" i="62"/>
  <c r="H28" i="62"/>
  <c r="G28" i="62"/>
  <c r="F28" i="62"/>
  <c r="E28" i="62"/>
  <c r="D28" i="62"/>
  <c r="I27" i="62"/>
  <c r="I26" i="62"/>
  <c r="I25" i="62"/>
  <c r="I24" i="62"/>
  <c r="I23" i="62"/>
  <c r="I22" i="62"/>
  <c r="I20" i="62"/>
  <c r="I19" i="62"/>
  <c r="I18" i="62"/>
  <c r="I17" i="62"/>
  <c r="I16" i="62"/>
  <c r="I15" i="62"/>
  <c r="I14" i="62"/>
  <c r="I13" i="62"/>
  <c r="I11" i="62"/>
  <c r="I10" i="62"/>
  <c r="I9" i="62"/>
  <c r="I8" i="62"/>
  <c r="D8" i="61"/>
  <c r="D16" i="61" s="1"/>
  <c r="H16" i="61"/>
  <c r="G16" i="61"/>
  <c r="F16" i="61"/>
  <c r="H28" i="60"/>
  <c r="G28" i="60"/>
  <c r="F28" i="60"/>
  <c r="E28" i="60"/>
  <c r="D28" i="60"/>
  <c r="I27" i="60"/>
  <c r="I26" i="60"/>
  <c r="I25" i="60"/>
  <c r="I24" i="60"/>
  <c r="I23" i="60"/>
  <c r="I22" i="60"/>
  <c r="I21" i="60"/>
  <c r="I20" i="60"/>
  <c r="I19" i="60"/>
  <c r="I18" i="60"/>
  <c r="I17" i="60"/>
  <c r="I16" i="60"/>
  <c r="I15" i="60"/>
  <c r="I14" i="60"/>
  <c r="I13" i="60"/>
  <c r="I12" i="60"/>
  <c r="I11" i="60"/>
  <c r="I10" i="60"/>
  <c r="I9" i="60"/>
  <c r="I8" i="60"/>
  <c r="D8" i="59"/>
  <c r="H16" i="59"/>
  <c r="G16" i="59"/>
  <c r="F16" i="59"/>
  <c r="D16" i="59"/>
  <c r="E8" i="59"/>
  <c r="E16" i="59" s="1"/>
  <c r="I27" i="72" l="1"/>
  <c r="I8" i="71"/>
  <c r="I16" i="71" s="1"/>
  <c r="E8" i="69"/>
  <c r="E8" i="67"/>
  <c r="I29" i="66"/>
  <c r="E8" i="65"/>
  <c r="I18" i="64"/>
  <c r="E8" i="63"/>
  <c r="I28" i="62"/>
  <c r="E8" i="61"/>
  <c r="I28" i="60"/>
  <c r="I8" i="59"/>
  <c r="I16" i="59" s="1"/>
  <c r="H32" i="58"/>
  <c r="I30" i="58"/>
  <c r="I31" i="58"/>
  <c r="I13" i="58"/>
  <c r="F32" i="58"/>
  <c r="I29" i="58"/>
  <c r="I28" i="58"/>
  <c r="I27" i="58"/>
  <c r="I26" i="58"/>
  <c r="I25" i="58"/>
  <c r="I24" i="58"/>
  <c r="I23" i="58"/>
  <c r="I22" i="58"/>
  <c r="I21" i="58"/>
  <c r="I20" i="58"/>
  <c r="I19" i="58"/>
  <c r="I18" i="58"/>
  <c r="I17" i="58"/>
  <c r="G32" i="58"/>
  <c r="E32" i="58"/>
  <c r="D32" i="58"/>
  <c r="I16" i="58"/>
  <c r="I15" i="58"/>
  <c r="I14" i="58"/>
  <c r="I12" i="58"/>
  <c r="I11" i="58"/>
  <c r="I10" i="58"/>
  <c r="I9" i="58"/>
  <c r="I8" i="58"/>
  <c r="I32" i="58" s="1"/>
  <c r="D8" i="57"/>
  <c r="E8" i="57" s="1"/>
  <c r="H16" i="57"/>
  <c r="G16" i="57"/>
  <c r="F16" i="57"/>
  <c r="I8" i="69" l="1"/>
  <c r="I16" i="69" s="1"/>
  <c r="E16" i="69"/>
  <c r="I8" i="67"/>
  <c r="I16" i="67" s="1"/>
  <c r="E16" i="67"/>
  <c r="I8" i="65"/>
  <c r="I16" i="65" s="1"/>
  <c r="E16" i="65"/>
  <c r="I8" i="63"/>
  <c r="I16" i="63" s="1"/>
  <c r="E16" i="63"/>
  <c r="I8" i="61"/>
  <c r="I16" i="61" s="1"/>
  <c r="E16" i="61"/>
  <c r="D16" i="57"/>
  <c r="I8" i="57"/>
  <c r="I16" i="57" s="1"/>
  <c r="E16" i="57"/>
  <c r="E8" i="56"/>
  <c r="E16" i="56" s="1"/>
  <c r="D8" i="56"/>
  <c r="D16" i="56" s="1"/>
  <c r="H16" i="56"/>
  <c r="G16" i="56"/>
  <c r="F16" i="56"/>
  <c r="I12" i="54"/>
  <c r="I11" i="54"/>
  <c r="I8" i="56" l="1"/>
  <c r="I16" i="56"/>
  <c r="H16" i="54" l="1"/>
  <c r="G16" i="54"/>
  <c r="F16" i="54"/>
  <c r="E16" i="54"/>
  <c r="D16" i="54"/>
  <c r="I15" i="54"/>
  <c r="I14" i="54"/>
  <c r="I13" i="54"/>
  <c r="I10" i="54"/>
  <c r="I9" i="54"/>
  <c r="I8" i="54"/>
  <c r="I16" i="54" l="1"/>
  <c r="G23" i="53"/>
  <c r="F23" i="53"/>
  <c r="E23" i="53"/>
  <c r="C23" i="53"/>
  <c r="D22" i="53"/>
  <c r="H22" i="53" s="1"/>
  <c r="D21" i="53"/>
  <c r="H21" i="53" s="1"/>
  <c r="D20" i="53"/>
  <c r="H20" i="53" s="1"/>
  <c r="D19" i="53"/>
  <c r="H19" i="53" s="1"/>
  <c r="D18" i="53"/>
  <c r="H18" i="53" s="1"/>
  <c r="D17" i="53"/>
  <c r="H17" i="53" s="1"/>
  <c r="D16" i="53"/>
  <c r="H16" i="53" s="1"/>
  <c r="D15" i="53"/>
  <c r="H15" i="53" s="1"/>
  <c r="D14" i="53"/>
  <c r="H14" i="53" s="1"/>
  <c r="D13" i="53"/>
  <c r="H13" i="53" s="1"/>
  <c r="D12" i="53"/>
  <c r="H12" i="53" s="1"/>
  <c r="D11" i="53"/>
  <c r="H11" i="53" s="1"/>
  <c r="D10" i="53"/>
  <c r="H10" i="53" s="1"/>
  <c r="D9" i="53"/>
  <c r="H9" i="53" s="1"/>
  <c r="D8" i="53"/>
  <c r="D20" i="52"/>
  <c r="C20" i="52"/>
  <c r="E20" i="52"/>
  <c r="G20" i="52"/>
  <c r="H18" i="52"/>
  <c r="H19" i="52"/>
  <c r="F20" i="52"/>
  <c r="H17" i="52"/>
  <c r="H16" i="52"/>
  <c r="H15" i="52"/>
  <c r="H14" i="52"/>
  <c r="H13" i="52"/>
  <c r="H12" i="52"/>
  <c r="H11" i="52"/>
  <c r="H10" i="52"/>
  <c r="H9" i="52"/>
  <c r="H8" i="52"/>
  <c r="H20" i="52" s="1"/>
  <c r="D23" i="53" l="1"/>
  <c r="H8" i="53"/>
  <c r="H23" i="53" s="1"/>
  <c r="H12" i="50"/>
  <c r="D22" i="51" l="1"/>
  <c r="H22" i="51" s="1"/>
  <c r="D19" i="51"/>
  <c r="H19" i="51" s="1"/>
  <c r="D15" i="51"/>
  <c r="H15" i="51" s="1"/>
  <c r="D11" i="51"/>
  <c r="H11" i="51" s="1"/>
  <c r="D9" i="51"/>
  <c r="H9" i="51" s="1"/>
  <c r="D10" i="51"/>
  <c r="H10" i="51" s="1"/>
  <c r="D12" i="51"/>
  <c r="H12" i="51" s="1"/>
  <c r="D13" i="51"/>
  <c r="H13" i="51" s="1"/>
  <c r="D14" i="51"/>
  <c r="H14" i="51" s="1"/>
  <c r="D16" i="51"/>
  <c r="H16" i="51" s="1"/>
  <c r="D17" i="51"/>
  <c r="H17" i="51" s="1"/>
  <c r="D18" i="51"/>
  <c r="H18" i="51" s="1"/>
  <c r="D20" i="51"/>
  <c r="H20" i="51" s="1"/>
  <c r="D21" i="51"/>
  <c r="H21" i="51" s="1"/>
  <c r="D23" i="51"/>
  <c r="H23" i="51" s="1"/>
  <c r="D8" i="51"/>
  <c r="H8" i="51" s="1"/>
  <c r="G24" i="51"/>
  <c r="F24" i="51"/>
  <c r="E24" i="51"/>
  <c r="C24" i="51"/>
  <c r="G18" i="50"/>
  <c r="F18" i="50"/>
  <c r="E18" i="50"/>
  <c r="D18" i="50"/>
  <c r="C18" i="50"/>
  <c r="H17" i="50"/>
  <c r="H16" i="50"/>
  <c r="H15" i="50"/>
  <c r="H14" i="50"/>
  <c r="H13" i="50"/>
  <c r="H11" i="50"/>
  <c r="H10" i="50"/>
  <c r="H9" i="50"/>
  <c r="H8" i="50"/>
  <c r="H18" i="50" l="1"/>
  <c r="D24" i="51"/>
  <c r="H24" i="51"/>
  <c r="F17" i="49"/>
  <c r="G17" i="49"/>
  <c r="E17" i="49"/>
  <c r="H16" i="49"/>
  <c r="H15" i="49"/>
  <c r="H14" i="49"/>
  <c r="H13" i="49"/>
  <c r="H12" i="49"/>
  <c r="C8" i="48"/>
  <c r="H9" i="49" l="1"/>
  <c r="H10" i="49"/>
  <c r="H11" i="49"/>
  <c r="D17" i="49" l="1"/>
  <c r="C17" i="49"/>
  <c r="H8" i="49"/>
  <c r="H17" i="49" s="1"/>
  <c r="C24" i="48"/>
  <c r="G24" i="48"/>
  <c r="F24" i="48"/>
  <c r="E24" i="48"/>
  <c r="D8" i="48" l="1"/>
  <c r="D24" i="48" s="1"/>
  <c r="H8" i="48" l="1"/>
  <c r="H24" i="48" s="1"/>
</calcChain>
</file>

<file path=xl/sharedStrings.xml><?xml version="1.0" encoding="utf-8"?>
<sst xmlns="http://schemas.openxmlformats.org/spreadsheetml/2006/main" count="829" uniqueCount="141">
  <si>
    <t>Barème kilométrique 2017 (auto)</t>
  </si>
  <si>
    <t>Chevaux fiscaux</t>
  </si>
  <si>
    <t>&lt; 5 000 km</t>
  </si>
  <si>
    <t>5 001 à 20 000 km</t>
  </si>
  <si>
    <t>&gt; 20 000 km</t>
  </si>
  <si>
    <t>3 CV et moins</t>
  </si>
  <si>
    <t>0,41 x km</t>
  </si>
  <si>
    <t>( 0,245 x km) + 824</t>
  </si>
  <si>
    <t>0,286 x km</t>
  </si>
  <si>
    <t>4 CV</t>
  </si>
  <si>
    <t>0,493 x km</t>
  </si>
  <si>
    <t>( 0,277 x km) + 1 082</t>
  </si>
  <si>
    <t>0,332 x km</t>
  </si>
  <si>
    <t>5 CV</t>
  </si>
  <si>
    <t>0,543 x km</t>
  </si>
  <si>
    <t>(0,305 x km) + 1 188</t>
  </si>
  <si>
    <t>0,364 x km</t>
  </si>
  <si>
    <t>6 CV</t>
  </si>
  <si>
    <t>0,568 x km</t>
  </si>
  <si>
    <t>(0,32 x km) + 1 244</t>
  </si>
  <si>
    <t>0,382 x km</t>
  </si>
  <si>
    <t>7 CV et plus</t>
  </si>
  <si>
    <t>0,595 x km</t>
  </si>
  <si>
    <t>(0,337 x km) + 1 288</t>
  </si>
  <si>
    <t>0,401 x km</t>
  </si>
  <si>
    <t>Nom :</t>
  </si>
  <si>
    <t>Responsable :</t>
  </si>
  <si>
    <t>Poste :</t>
  </si>
  <si>
    <t>Objet :</t>
  </si>
  <si>
    <t>Service :</t>
  </si>
  <si>
    <t>Véhicule :</t>
  </si>
  <si>
    <t>Date</t>
  </si>
  <si>
    <t>Description</t>
  </si>
  <si>
    <t>Déplacement</t>
  </si>
  <si>
    <t>Repas</t>
  </si>
  <si>
    <t>Hébergement</t>
  </si>
  <si>
    <t>Autres</t>
  </si>
  <si>
    <t>Sous-total</t>
  </si>
  <si>
    <t>Kilomètres parcourus</t>
  </si>
  <si>
    <t>Indemnités</t>
  </si>
  <si>
    <t>TOTAUX</t>
  </si>
  <si>
    <t>Fassiry DIAWARA</t>
  </si>
  <si>
    <t>Big Data Pratice</t>
  </si>
  <si>
    <t>Gérant</t>
  </si>
  <si>
    <t>Indemnités kilométriques</t>
  </si>
  <si>
    <t>Ford Focus 6 CV</t>
  </si>
  <si>
    <t>Restauration - Fournitures</t>
  </si>
  <si>
    <t>Restauration - MAMA KITCHEN</t>
  </si>
  <si>
    <t>Restauration - AL AMIR</t>
  </si>
  <si>
    <t>Note de frais - Janvier 2022</t>
  </si>
  <si>
    <t>Indemnités kilométriques - Janvier 2022</t>
  </si>
  <si>
    <t>Indemnités kilométriques 12 x 60km</t>
  </si>
  <si>
    <t>01/01/2022
au 
31/01/2022</t>
  </si>
  <si>
    <t>Restauration - Les Dunes</t>
  </si>
  <si>
    <t>Restauration - Big Ferland</t>
  </si>
  <si>
    <t xml:space="preserve">Restauration - Burger King </t>
  </si>
  <si>
    <t>Restauration - LE BISTRO D'EDGARD</t>
  </si>
  <si>
    <t>Restauration - Subway</t>
  </si>
  <si>
    <t>URSSAF: 3ième trimestre 2021</t>
  </si>
  <si>
    <t>Indemnités kilométriques - Fevrier 2022</t>
  </si>
  <si>
    <r>
      <rPr>
        <sz val="9"/>
        <rFont val="Arial"/>
        <family val="2"/>
      </rPr>
      <t xml:space="preserve">Prestation à la Société Générale =&gt; Aller-Retour </t>
    </r>
    <r>
      <rPr>
        <sz val="12"/>
        <rFont val="Arial"/>
        <family val="2"/>
      </rPr>
      <t xml:space="preserve">
</t>
    </r>
    <r>
      <rPr>
        <b/>
        <u/>
        <sz val="7"/>
        <rFont val="Arial"/>
        <family val="2"/>
      </rPr>
      <t>Départ</t>
    </r>
    <r>
      <rPr>
        <sz val="7"/>
        <rFont val="Arial"/>
        <family val="2"/>
      </rPr>
      <t xml:space="preserve"> : 14 Rue Jean Baptiste Charcot 91300 Massy 
</t>
    </r>
    <r>
      <rPr>
        <b/>
        <u/>
        <sz val="7"/>
        <rFont val="Arial"/>
        <family val="2"/>
      </rPr>
      <t xml:space="preserve">Arrivée </t>
    </r>
    <r>
      <rPr>
        <sz val="7"/>
        <rFont val="Arial"/>
        <family val="2"/>
      </rPr>
      <t>: 80 Av. du Maréchal de Lattre de Tassigny, 94120 Fontenay-sous-Bois</t>
    </r>
  </si>
  <si>
    <t>Restauration - LA VILLA</t>
  </si>
  <si>
    <t>Restauration - BIG FERNAND</t>
  </si>
  <si>
    <t>Restauration - GRILL ISTANB</t>
  </si>
  <si>
    <t>Restauration - SAKURA</t>
  </si>
  <si>
    <t>Machine à café - BOULANGER</t>
  </si>
  <si>
    <t>Note de frais - Février 2022</t>
  </si>
  <si>
    <t>Note de frais - Mars 2022</t>
  </si>
  <si>
    <t>Café</t>
  </si>
  <si>
    <t>Restauration - TITANIC</t>
  </si>
  <si>
    <t>Indemnités kilométriques - Mars 2022</t>
  </si>
  <si>
    <t>Note de frais - Avril 2022</t>
  </si>
  <si>
    <t>Bénéficiare/Nom :</t>
  </si>
  <si>
    <t>Market - Café</t>
  </si>
  <si>
    <t>Restauration - PITAYA</t>
  </si>
  <si>
    <t>Restauration - LAGARDERE</t>
  </si>
  <si>
    <t>Cora - Café</t>
  </si>
  <si>
    <t>Restauration - Big Fernand</t>
  </si>
  <si>
    <t>OVHcloud - hébergement du site</t>
  </si>
  <si>
    <t>Indemnités kilométriques - Avril 2022</t>
  </si>
  <si>
    <t>01/04/2022
au 
30/04/2022</t>
  </si>
  <si>
    <t>01/05/2022
au 
31/05/2022</t>
  </si>
  <si>
    <t>Indemnités kilométriques - Mai 2022</t>
  </si>
  <si>
    <t>Note de frais - Mai 2022</t>
  </si>
  <si>
    <t>Restauration - ANKKA</t>
  </si>
  <si>
    <t xml:space="preserve">Restauration - Market </t>
  </si>
  <si>
    <t>Café - Market</t>
  </si>
  <si>
    <t>Restauration - LES DUNES</t>
  </si>
  <si>
    <t>ZEST Interactive - LOGOGENIE</t>
  </si>
  <si>
    <t>Indemnités kilométriques - Juin 2022</t>
  </si>
  <si>
    <t>01/06/2022
au 
30/06/2022</t>
  </si>
  <si>
    <t>Indemnités kilométriques 14 x 60km</t>
  </si>
  <si>
    <t>Note de frais - Juin 2022</t>
  </si>
  <si>
    <t>Restauration - ARLA</t>
  </si>
  <si>
    <t>Restauration-GOUT'CI GOUT'CA</t>
  </si>
  <si>
    <t>Indemnités kilométriques - Juillet 2022</t>
  </si>
  <si>
    <t>01/07/2022
au 
31/07/2022</t>
  </si>
  <si>
    <t>Indemnités kilométriques 20 x 60km</t>
  </si>
  <si>
    <t>Note de frais - Juillet 2022</t>
  </si>
  <si>
    <t>Restauration - LA MASSICOISE</t>
  </si>
  <si>
    <t>Restauration- SAKURA</t>
  </si>
  <si>
    <t>Restauration - NAAN WICH</t>
  </si>
  <si>
    <t>Restauration- ANKKA</t>
  </si>
  <si>
    <t>Bonlanger- Disque Samsung</t>
  </si>
  <si>
    <t>Indemnités kilométriques - Août 2022</t>
  </si>
  <si>
    <t>01/08/2022
au 
31/08/2022</t>
  </si>
  <si>
    <t>Note de frais - Août 2022</t>
  </si>
  <si>
    <t xml:space="preserve"> </t>
  </si>
  <si>
    <t>Restauration - Mama kitchen</t>
  </si>
  <si>
    <t>Restauration - AUX GOURMANDS</t>
  </si>
  <si>
    <t>Restauration - Brioche Doree</t>
  </si>
  <si>
    <t>Restauration - LE CALYPSO</t>
  </si>
  <si>
    <t>Restauration - Market</t>
  </si>
  <si>
    <t>Café - E.Leclerc</t>
  </si>
  <si>
    <t>Indemnités kilométriques - Septembre 2022</t>
  </si>
  <si>
    <t>01/09/2022
au 
30/09/2022</t>
  </si>
  <si>
    <t>Note de frais - Septembre 2022</t>
  </si>
  <si>
    <t>Restauration - Titanic</t>
  </si>
  <si>
    <t>Café - Cora</t>
  </si>
  <si>
    <t>Restauration - Sakura</t>
  </si>
  <si>
    <t>Restauration - Mama Kitchen</t>
  </si>
  <si>
    <t>Restauration - Naan Wich</t>
  </si>
  <si>
    <t>Restauration - Ankka</t>
  </si>
  <si>
    <t>Restauration - Master Poulet</t>
  </si>
  <si>
    <t>Note de frais - Octobre 2022</t>
  </si>
  <si>
    <t>01/10/2022
au 
31/10/2022</t>
  </si>
  <si>
    <t>Restauration - Grill  ISTANB</t>
  </si>
  <si>
    <t>Café - MONOPRIX</t>
  </si>
  <si>
    <t>SCP Gaillardot Evry COURCOUR</t>
  </si>
  <si>
    <t>01/11/2022
au 
30/11/2022</t>
  </si>
  <si>
    <t>Indemnités kilométriques - Novembre 2022</t>
  </si>
  <si>
    <t>Note de frais - Novembre 2022</t>
  </si>
  <si>
    <t>Restauration - Factory &amp; Co</t>
  </si>
  <si>
    <t>Café - Carrefour</t>
  </si>
  <si>
    <t>Restauration - Gout'ci Gout'ca</t>
  </si>
  <si>
    <t>Fournitures - Carrefour</t>
  </si>
  <si>
    <t>01/12/2022
au 
31/12/2022</t>
  </si>
  <si>
    <t>Indemnités kilométriques 17x 60km</t>
  </si>
  <si>
    <t>Restauration - NANWISH</t>
  </si>
  <si>
    <t>Indemnités kilométriques - Décembre 2022</t>
  </si>
  <si>
    <t>Note de frais - Décembre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</si>
</sst>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name val="Arial"/>
      <family val="2"/>
    </font>
    <font>
      <b/>
      <u/>
      <sz val="7"/>
      <name val="Arial"/>
      <family val="2"/>
    </font>
    <font>
      <sz val="7"/>
      <name val="Arial"/>
      <family val="2"/>
    </font>
    <font>
      <b/>
      <sz val="11"/>
      <color theme="0"/>
      <name val="Calibri"/>
      <family val="2"/>
      <scheme val="minor"/>
    </font>
    <font>
      <b/>
      <sz val="36"/>
      <color rgb="FF03C4EB"/>
      <name val="Arial"/>
      <family val="2"/>
    </font>
    <font>
      <b/>
      <sz val="28"/>
      <color rgb="FF03C4EB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3C4EB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3F3F3F"/>
      </left>
      <right/>
      <top style="thin">
        <color theme="1"/>
      </top>
      <bottom style="thin">
        <color rgb="FF3F3F3F"/>
      </bottom>
      <diagonal/>
    </border>
    <border>
      <left/>
      <right/>
      <top style="thin">
        <color theme="1"/>
      </top>
      <bottom style="thin">
        <color rgb="FF3F3F3F"/>
      </bottom>
      <diagonal/>
    </border>
    <border>
      <left/>
      <right style="thin">
        <color rgb="FF3F3F3F"/>
      </right>
      <top style="thin">
        <color theme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3F3F3F"/>
      </right>
      <top style="thin">
        <color indexed="64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7" applyNumberFormat="0" applyAlignment="0" applyProtection="0"/>
    <xf numFmtId="0" fontId="1" fillId="6" borderId="0" applyNumberFormat="0" applyBorder="0" applyAlignment="0" applyProtection="0"/>
  </cellStyleXfs>
  <cellXfs count="78">
    <xf numFmtId="0" fontId="0" fillId="0" borderId="0" xfId="0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5" borderId="7" xfId="2" applyAlignment="1">
      <alignment horizontal="center"/>
    </xf>
    <xf numFmtId="0" fontId="7" fillId="5" borderId="9" xfId="2" applyBorder="1" applyAlignment="1">
      <alignment horizontal="center"/>
    </xf>
    <xf numFmtId="0" fontId="7" fillId="5" borderId="10" xfId="2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" fillId="6" borderId="2" xfId="3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/>
    </xf>
    <xf numFmtId="164" fontId="8" fillId="3" borderId="29" xfId="0" applyNumberFormat="1" applyFont="1" applyFill="1" applyBorder="1" applyAlignment="1">
      <alignment horizontal="center" vertical="center"/>
    </xf>
    <xf numFmtId="164" fontId="5" fillId="3" borderId="30" xfId="0" applyNumberFormat="1" applyFont="1" applyFill="1" applyBorder="1" applyAlignment="1">
      <alignment horizontal="center" vertical="center"/>
    </xf>
    <xf numFmtId="14" fontId="8" fillId="0" borderId="28" xfId="0" applyNumberFormat="1" applyFont="1" applyBorder="1" applyAlignment="1">
      <alignment horizontal="left"/>
    </xf>
    <xf numFmtId="0" fontId="8" fillId="0" borderId="28" xfId="0" applyFont="1" applyBorder="1"/>
    <xf numFmtId="0" fontId="8" fillId="0" borderId="28" xfId="0" applyFont="1" applyBorder="1" applyAlignment="1">
      <alignment horizontal="center"/>
    </xf>
    <xf numFmtId="164" fontId="8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left" wrapText="1"/>
    </xf>
    <xf numFmtId="0" fontId="3" fillId="0" borderId="0" xfId="0" applyFont="1"/>
    <xf numFmtId="0" fontId="8" fillId="0" borderId="28" xfId="0" applyFont="1" applyBorder="1" applyAlignment="1">
      <alignment wrapText="1"/>
    </xf>
    <xf numFmtId="0" fontId="1" fillId="9" borderId="2" xfId="3" applyFill="1" applyBorder="1" applyAlignment="1">
      <alignment horizontal="center" vertical="center"/>
    </xf>
    <xf numFmtId="0" fontId="16" fillId="8" borderId="6" xfId="1" applyFont="1" applyFill="1" applyBorder="1" applyAlignment="1">
      <alignment horizontal="center" vertical="center"/>
    </xf>
    <xf numFmtId="0" fontId="16" fillId="8" borderId="31" xfId="1" applyFont="1" applyFill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 vertical="center"/>
    </xf>
    <xf numFmtId="0" fontId="7" fillId="7" borderId="0" xfId="2" applyFill="1" applyBorder="1"/>
    <xf numFmtId="0" fontId="7" fillId="5" borderId="34" xfId="2" applyBorder="1" applyAlignment="1">
      <alignment horizontal="center"/>
    </xf>
    <xf numFmtId="0" fontId="3" fillId="0" borderId="35" xfId="0" applyFont="1" applyBorder="1"/>
    <xf numFmtId="0" fontId="3" fillId="0" borderId="36" xfId="0" applyFont="1" applyBorder="1"/>
    <xf numFmtId="0" fontId="9" fillId="0" borderId="28" xfId="0" applyFont="1" applyBorder="1"/>
    <xf numFmtId="0" fontId="5" fillId="3" borderId="28" xfId="0" applyFont="1" applyFill="1" applyBorder="1" applyAlignment="1">
      <alignment horizontal="center" vertical="center"/>
    </xf>
    <xf numFmtId="164" fontId="8" fillId="3" borderId="28" xfId="0" applyNumberFormat="1" applyFont="1" applyFill="1" applyBorder="1" applyAlignment="1">
      <alignment horizontal="center" vertical="center"/>
    </xf>
    <xf numFmtId="0" fontId="7" fillId="7" borderId="40" xfId="2" applyFill="1" applyBorder="1"/>
    <xf numFmtId="0" fontId="0" fillId="0" borderId="40" xfId="0" applyBorder="1"/>
    <xf numFmtId="0" fontId="3" fillId="0" borderId="40" xfId="0" applyFont="1" applyBorder="1"/>
    <xf numFmtId="0" fontId="17" fillId="7" borderId="32" xfId="0" applyFont="1" applyFill="1" applyBorder="1" applyAlignment="1">
      <alignment vertical="center"/>
    </xf>
    <xf numFmtId="0" fontId="7" fillId="7" borderId="43" xfId="2" applyFill="1" applyBorder="1"/>
    <xf numFmtId="0" fontId="0" fillId="0" borderId="41" xfId="0" applyBorder="1"/>
    <xf numFmtId="0" fontId="0" fillId="0" borderId="33" xfId="0" applyBorder="1"/>
    <xf numFmtId="0" fontId="0" fillId="0" borderId="42" xfId="0" applyBorder="1"/>
    <xf numFmtId="0" fontId="0" fillId="0" borderId="39" xfId="0" applyBorder="1"/>
    <xf numFmtId="0" fontId="18" fillId="7" borderId="32" xfId="0" applyFont="1" applyFill="1" applyBorder="1" applyAlignment="1">
      <alignment vertical="center"/>
    </xf>
    <xf numFmtId="0" fontId="0" fillId="0" borderId="0" xfId="0"/>
    <xf numFmtId="0" fontId="16" fillId="8" borderId="6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11" fillId="4" borderId="15" xfId="1" applyFont="1" applyBorder="1" applyAlignment="1">
      <alignment horizontal="left" vertical="center"/>
    </xf>
    <xf numFmtId="0" fontId="12" fillId="4" borderId="16" xfId="1" applyFont="1" applyBorder="1" applyAlignment="1">
      <alignment horizontal="left" vertical="center"/>
    </xf>
    <xf numFmtId="0" fontId="12" fillId="4" borderId="17" xfId="1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7" fillId="7" borderId="18" xfId="2" applyFill="1" applyBorder="1"/>
    <xf numFmtId="0" fontId="7" fillId="7" borderId="19" xfId="2" applyFill="1" applyBorder="1"/>
    <xf numFmtId="0" fontId="7" fillId="7" borderId="20" xfId="2" applyFill="1" applyBorder="1"/>
    <xf numFmtId="0" fontId="7" fillId="7" borderId="21" xfId="2" applyFill="1" applyBorder="1" applyAlignment="1">
      <alignment horizontal="left"/>
    </xf>
    <xf numFmtId="0" fontId="7" fillId="7" borderId="22" xfId="2" applyFill="1" applyBorder="1" applyAlignment="1">
      <alignment horizontal="left"/>
    </xf>
    <xf numFmtId="0" fontId="7" fillId="7" borderId="23" xfId="2" applyFill="1" applyBorder="1" applyAlignment="1">
      <alignment horizontal="left"/>
    </xf>
    <xf numFmtId="0" fontId="7" fillId="7" borderId="24" xfId="2" applyFill="1" applyBorder="1" applyAlignment="1">
      <alignment horizontal="center"/>
    </xf>
    <xf numFmtId="0" fontId="7" fillId="7" borderId="25" xfId="2" applyFill="1" applyBorder="1" applyAlignment="1">
      <alignment horizontal="center"/>
    </xf>
    <xf numFmtId="0" fontId="7" fillId="7" borderId="26" xfId="2" applyFill="1" applyBorder="1" applyAlignment="1">
      <alignment horizontal="center"/>
    </xf>
    <xf numFmtId="0" fontId="6" fillId="4" borderId="2" xfId="1" applyBorder="1" applyAlignment="1">
      <alignment horizontal="center" vertical="center"/>
    </xf>
    <xf numFmtId="0" fontId="6" fillId="4" borderId="6" xfId="1" applyBorder="1"/>
    <xf numFmtId="0" fontId="6" fillId="4" borderId="6" xfId="1" applyBorder="1" applyAlignment="1">
      <alignment horizontal="center" vertical="center"/>
    </xf>
    <xf numFmtId="0" fontId="6" fillId="4" borderId="3" xfId="1" applyBorder="1" applyAlignment="1">
      <alignment horizontal="center" vertical="center"/>
    </xf>
    <xf numFmtId="0" fontId="6" fillId="4" borderId="4" xfId="1" applyBorder="1" applyAlignment="1">
      <alignment horizontal="center" vertical="center"/>
    </xf>
    <xf numFmtId="0" fontId="16" fillId="8" borderId="2" xfId="1" applyFont="1" applyFill="1" applyBorder="1" applyAlignment="1">
      <alignment horizontal="center" vertical="center"/>
    </xf>
    <xf numFmtId="0" fontId="16" fillId="8" borderId="6" xfId="1" applyFont="1" applyFill="1" applyBorder="1" applyAlignment="1">
      <alignment horizontal="center" vertical="center"/>
    </xf>
    <xf numFmtId="0" fontId="16" fillId="8" borderId="3" xfId="1" applyFont="1" applyFill="1" applyBorder="1" applyAlignment="1">
      <alignment horizontal="center" vertical="center"/>
    </xf>
    <xf numFmtId="0" fontId="16" fillId="8" borderId="4" xfId="1" applyFont="1" applyFill="1" applyBorder="1" applyAlignment="1">
      <alignment horizontal="center" vertical="center"/>
    </xf>
    <xf numFmtId="0" fontId="16" fillId="8" borderId="6" xfId="1" applyFont="1" applyFill="1" applyBorder="1"/>
    <xf numFmtId="0" fontId="7" fillId="7" borderId="37" xfId="2" applyFill="1" applyBorder="1"/>
    <xf numFmtId="0" fontId="7" fillId="7" borderId="38" xfId="2" applyFill="1" applyBorder="1"/>
  </cellXfs>
  <cellStyles count="4">
    <cellStyle name="20 % - Accent6" xfId="3" builtinId="50"/>
    <cellStyle name="Normal" xfId="0" builtinId="0"/>
    <cellStyle name="Satisfaisant" xfId="1" builtinId="26"/>
    <cellStyle name="Sortie" xfId="2" builtinId="21"/>
  </cellStyles>
  <dxfs count="0"/>
  <tableStyles count="0" defaultTableStyle="TableStyleMedium2" defaultPivotStyle="PivotStyleLight16"/>
  <colors>
    <mruColors>
      <color rgb="FF03C4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129541</xdr:colOff>
      <xdr:row>1</xdr:row>
      <xdr:rowOff>22446</xdr:rowOff>
    </xdr:from>
    <xdr:to>
      <xdr:col>7</xdr:col>
      <xdr:colOff>678180</xdr:colOff>
      <xdr:row>4</xdr:row>
      <xdr:rowOff>186500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ADC795-519A-4A4F-9F83-D1E54D38F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1" y="350106"/>
          <a:ext cx="1341119" cy="7584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56312A-A149-42F1-88EB-AA1E64BF5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AB4D58-E3B6-4815-ADAD-64E5050A1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192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1B39D-A5B6-4EE4-8926-3C30241B6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7BE796-C2EF-4F16-A240-58CD04456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09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9CDE0C-83FA-42C1-AEA9-D310DDA14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99EAC9-E5AC-461C-8213-A78CA36F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09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82E902-3214-4A85-A383-FFEC2456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4EDA25-5373-4981-8BD0-C2C6D0A0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06344A-E72D-4F7E-8EB5-A0D6365A0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09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141605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7797C1-09AA-4B2D-B0E4-FEE2ECA31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65429"/>
          <a:ext cx="1788160" cy="1028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129541</xdr:colOff>
      <xdr:row>1</xdr:row>
      <xdr:rowOff>22446</xdr:rowOff>
    </xdr:from>
    <xdr:to>
      <xdr:col>7</xdr:col>
      <xdr:colOff>807720</xdr:colOff>
      <xdr:row>4</xdr:row>
      <xdr:rowOff>186500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7CFD0A-8C62-42E3-A0E7-7A1F769C8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281" y="350106"/>
          <a:ext cx="1341119" cy="75841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5E4713-7D0C-4A14-8A6D-73918B3E4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5915" y="265429"/>
          <a:ext cx="1788160" cy="102870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F64673-2BB3-46D8-902E-9850E9211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09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141605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A3396F-AD14-4295-80D7-07CAD9B13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71779"/>
          <a:ext cx="1781810" cy="10191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9</xdr:col>
      <xdr:colOff>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F97BE2-A1FD-4E57-8DD0-0AB9DC056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140" y="268604"/>
          <a:ext cx="1746885" cy="102870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9</xdr:col>
      <xdr:colOff>0</xdr:colOff>
      <xdr:row>4</xdr:row>
      <xdr:rowOff>141605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0EEB2E-B666-4733-A43F-0F15AD812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9990" y="268604"/>
          <a:ext cx="1746885" cy="10255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144781</xdr:colOff>
      <xdr:row>1</xdr:row>
      <xdr:rowOff>22446</xdr:rowOff>
    </xdr:from>
    <xdr:to>
      <xdr:col>7</xdr:col>
      <xdr:colOff>685800</xdr:colOff>
      <xdr:row>4</xdr:row>
      <xdr:rowOff>169895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93A1AB-F448-4364-B579-2573BB6C0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521" y="251046"/>
          <a:ext cx="1203959" cy="680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129541</xdr:colOff>
      <xdr:row>1</xdr:row>
      <xdr:rowOff>22446</xdr:rowOff>
    </xdr:from>
    <xdr:to>
      <xdr:col>7</xdr:col>
      <xdr:colOff>678180</xdr:colOff>
      <xdr:row>4</xdr:row>
      <xdr:rowOff>186500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F817C0-69FC-4D2D-B2BD-2EB9CDA17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1" y="350106"/>
          <a:ext cx="1341119" cy="7584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144781</xdr:colOff>
      <xdr:row>1</xdr:row>
      <xdr:rowOff>22446</xdr:rowOff>
    </xdr:from>
    <xdr:to>
      <xdr:col>7</xdr:col>
      <xdr:colOff>685800</xdr:colOff>
      <xdr:row>4</xdr:row>
      <xdr:rowOff>169895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0A66E2-CE06-42E8-BAF3-466DC4CF8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521" y="251046"/>
          <a:ext cx="1203959" cy="6808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129541</xdr:colOff>
      <xdr:row>1</xdr:row>
      <xdr:rowOff>22446</xdr:rowOff>
    </xdr:from>
    <xdr:to>
      <xdr:col>7</xdr:col>
      <xdr:colOff>678180</xdr:colOff>
      <xdr:row>4</xdr:row>
      <xdr:rowOff>186500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C156EA-D38A-49AB-BDA6-152BC0A68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1" y="350106"/>
          <a:ext cx="1341119" cy="7584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9069AE-2D3D-4A64-A960-314D260AA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192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DAD0D5D-41B5-43FE-97EE-8C97E3C24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144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F053169-E427-4DA6-B67B-2B0379AA5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1920" y="274319"/>
          <a:ext cx="1767840" cy="1028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F14" sqref="F14"/>
    </sheetView>
  </sheetViews>
  <sheetFormatPr baseColWidth="10" defaultColWidth="14.42578125" defaultRowHeight="15.75" customHeight="1" x14ac:dyDescent="0.2"/>
  <cols>
    <col min="1" max="1" width="22.140625" customWidth="1"/>
    <col min="2" max="2" width="18.42578125" customWidth="1"/>
    <col min="3" max="3" width="16.85546875" customWidth="1"/>
    <col min="4" max="4" width="17.5703125" customWidth="1"/>
  </cols>
  <sheetData>
    <row r="1" spans="1:4" x14ac:dyDescent="0.25">
      <c r="A1" s="45" t="s">
        <v>0</v>
      </c>
      <c r="B1" s="46"/>
      <c r="C1" s="46"/>
      <c r="D1" s="46"/>
    </row>
    <row r="3" spans="1:4" ht="15.75" customHeight="1" x14ac:dyDescent="0.2">
      <c r="A3" s="1" t="s">
        <v>1</v>
      </c>
      <c r="B3" s="1" t="s">
        <v>2</v>
      </c>
      <c r="C3" s="1" t="s">
        <v>3</v>
      </c>
      <c r="D3" s="1" t="s">
        <v>4</v>
      </c>
    </row>
    <row r="4" spans="1:4" ht="15.75" customHeight="1" x14ac:dyDescent="0.2">
      <c r="A4" s="2" t="s">
        <v>5</v>
      </c>
      <c r="B4" s="2" t="s">
        <v>6</v>
      </c>
      <c r="C4" s="2" t="s">
        <v>7</v>
      </c>
      <c r="D4" s="2" t="s">
        <v>8</v>
      </c>
    </row>
    <row r="5" spans="1:4" ht="15.75" customHeight="1" x14ac:dyDescent="0.2">
      <c r="A5" s="2" t="s">
        <v>9</v>
      </c>
      <c r="B5" s="2" t="s">
        <v>10</v>
      </c>
      <c r="C5" s="2" t="s">
        <v>11</v>
      </c>
      <c r="D5" s="2" t="s">
        <v>12</v>
      </c>
    </row>
    <row r="6" spans="1:4" ht="15.75" customHeight="1" x14ac:dyDescent="0.2">
      <c r="A6" s="2" t="s">
        <v>13</v>
      </c>
      <c r="B6" s="2" t="s">
        <v>14</v>
      </c>
      <c r="C6" s="2" t="s">
        <v>15</v>
      </c>
      <c r="D6" s="2" t="s">
        <v>16</v>
      </c>
    </row>
    <row r="7" spans="1:4" ht="15.75" customHeight="1" x14ac:dyDescent="0.2">
      <c r="A7" s="2" t="s">
        <v>17</v>
      </c>
      <c r="B7" s="2" t="s">
        <v>18</v>
      </c>
      <c r="C7" s="2" t="s">
        <v>19</v>
      </c>
      <c r="D7" s="2" t="s">
        <v>20</v>
      </c>
    </row>
    <row r="8" spans="1:4" ht="15.75" customHeight="1" x14ac:dyDescent="0.2">
      <c r="A8" s="2" t="s">
        <v>21</v>
      </c>
      <c r="B8" s="2" t="s">
        <v>22</v>
      </c>
      <c r="C8" s="2" t="s">
        <v>23</v>
      </c>
      <c r="D8" s="2" t="s">
        <v>24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F89F-4F2B-4CD4-BADB-F202452242AC}">
  <sheetPr>
    <pageSetUpPr fitToPage="1"/>
  </sheetPr>
  <dimension ref="A1:J32"/>
  <sheetViews>
    <sheetView showGridLines="0" topLeftCell="A7" zoomScaleNormal="100" workbookViewId="0">
      <selection activeCell="K30" sqref="K30"/>
    </sheetView>
  </sheetViews>
  <sheetFormatPr baseColWidth="10" defaultColWidth="14.42578125" defaultRowHeight="15.75" customHeight="1" x14ac:dyDescent="0.2"/>
  <cols>
    <col min="1" max="1" width="15.42578125" customWidth="1"/>
    <col min="2" max="2" width="33.140625" customWidth="1"/>
    <col min="3" max="3" width="13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36" t="s">
        <v>83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15.75" customHeight="1" x14ac:dyDescent="0.2">
      <c r="A8" s="14">
        <v>44683</v>
      </c>
      <c r="B8" s="15" t="s">
        <v>84</v>
      </c>
      <c r="C8" s="15"/>
      <c r="D8" s="16"/>
      <c r="E8" s="17"/>
      <c r="F8" s="17">
        <v>10.3</v>
      </c>
      <c r="G8" s="17"/>
      <c r="H8" s="24"/>
      <c r="I8" s="17">
        <f t="shared" ref="I8:I31" si="0">SUM(E8:H8)</f>
        <v>10.3</v>
      </c>
    </row>
    <row r="9" spans="1:10" s="6" customFormat="1" ht="15.75" customHeight="1" x14ac:dyDescent="0.2">
      <c r="A9" s="14">
        <v>44684</v>
      </c>
      <c r="B9" s="15" t="s">
        <v>64</v>
      </c>
      <c r="C9" s="15"/>
      <c r="D9" s="16"/>
      <c r="E9" s="17"/>
      <c r="F9" s="17">
        <v>11.2</v>
      </c>
      <c r="G9" s="17"/>
      <c r="H9" s="24"/>
      <c r="I9" s="17">
        <f t="shared" si="0"/>
        <v>11.2</v>
      </c>
    </row>
    <row r="10" spans="1:10" s="6" customFormat="1" ht="15.75" customHeight="1" x14ac:dyDescent="0.2">
      <c r="A10" s="14">
        <v>44684</v>
      </c>
      <c r="B10" s="15" t="s">
        <v>85</v>
      </c>
      <c r="C10" s="15"/>
      <c r="D10" s="16"/>
      <c r="E10" s="17"/>
      <c r="F10" s="17">
        <v>11.41</v>
      </c>
      <c r="G10" s="17"/>
      <c r="H10" s="24"/>
      <c r="I10" s="17">
        <f>SUM(E10:H10)</f>
        <v>11.41</v>
      </c>
    </row>
    <row r="11" spans="1:10" s="6" customFormat="1" ht="15.75" customHeight="1" x14ac:dyDescent="0.2">
      <c r="A11" s="14">
        <v>44685</v>
      </c>
      <c r="B11" s="15" t="s">
        <v>64</v>
      </c>
      <c r="C11" s="15"/>
      <c r="D11" s="16"/>
      <c r="E11" s="17"/>
      <c r="F11" s="17">
        <v>12.37</v>
      </c>
      <c r="G11" s="17"/>
      <c r="I11" s="17">
        <f t="shared" si="0"/>
        <v>12.37</v>
      </c>
    </row>
    <row r="12" spans="1:10" s="6" customFormat="1" ht="15.75" customHeight="1" x14ac:dyDescent="0.2">
      <c r="A12" s="14">
        <v>44685</v>
      </c>
      <c r="B12" s="15" t="s">
        <v>69</v>
      </c>
      <c r="C12" s="15"/>
      <c r="D12" s="16"/>
      <c r="E12" s="17"/>
      <c r="F12" s="17">
        <v>7</v>
      </c>
      <c r="G12" s="17"/>
      <c r="H12" s="24"/>
      <c r="I12" s="17">
        <f t="shared" si="0"/>
        <v>7</v>
      </c>
    </row>
    <row r="13" spans="1:10" s="6" customFormat="1" ht="15.75" customHeight="1" x14ac:dyDescent="0.2">
      <c r="A13" s="14">
        <v>44685</v>
      </c>
      <c r="B13" s="15" t="s">
        <v>88</v>
      </c>
      <c r="C13" s="15"/>
      <c r="D13" s="16"/>
      <c r="E13" s="17"/>
      <c r="F13" s="17">
        <v>0</v>
      </c>
      <c r="G13" s="17"/>
      <c r="H13" s="17">
        <v>66.900000000000006</v>
      </c>
      <c r="I13" s="17">
        <f t="shared" si="0"/>
        <v>66.900000000000006</v>
      </c>
    </row>
    <row r="14" spans="1:10" s="6" customFormat="1" ht="15.75" customHeight="1" x14ac:dyDescent="0.2">
      <c r="A14" s="14">
        <v>44686</v>
      </c>
      <c r="B14" s="15" t="s">
        <v>84</v>
      </c>
      <c r="C14" s="15"/>
      <c r="D14" s="16"/>
      <c r="E14" s="17"/>
      <c r="F14" s="17">
        <v>13.1</v>
      </c>
      <c r="G14" s="17"/>
      <c r="H14" s="24"/>
      <c r="I14" s="17">
        <f t="shared" si="0"/>
        <v>13.1</v>
      </c>
    </row>
    <row r="15" spans="1:10" s="6" customFormat="1" ht="15.75" customHeight="1" x14ac:dyDescent="0.2">
      <c r="A15" s="14">
        <v>44687</v>
      </c>
      <c r="B15" s="15" t="s">
        <v>86</v>
      </c>
      <c r="C15" s="15"/>
      <c r="D15" s="16"/>
      <c r="E15" s="17"/>
      <c r="F15" s="17">
        <v>0</v>
      </c>
      <c r="G15" s="17"/>
      <c r="H15" s="24">
        <v>10.45</v>
      </c>
      <c r="I15" s="17">
        <f t="shared" si="0"/>
        <v>10.45</v>
      </c>
    </row>
    <row r="16" spans="1:10" s="6" customFormat="1" ht="15.75" customHeight="1" x14ac:dyDescent="0.2">
      <c r="A16" s="14">
        <v>44691</v>
      </c>
      <c r="B16" s="15" t="s">
        <v>64</v>
      </c>
      <c r="C16" s="15"/>
      <c r="D16" s="16"/>
      <c r="E16" s="17"/>
      <c r="F16" s="17">
        <v>13.03</v>
      </c>
      <c r="G16" s="17"/>
      <c r="H16" s="24"/>
      <c r="I16" s="17">
        <f t="shared" si="0"/>
        <v>13.03</v>
      </c>
    </row>
    <row r="17" spans="1:9" s="6" customFormat="1" ht="15.75" customHeight="1" x14ac:dyDescent="0.2">
      <c r="A17" s="14">
        <v>44692</v>
      </c>
      <c r="B17" s="15" t="s">
        <v>87</v>
      </c>
      <c r="C17" s="15"/>
      <c r="D17" s="16"/>
      <c r="E17" s="17"/>
      <c r="F17" s="17">
        <v>12.38</v>
      </c>
      <c r="G17" s="17"/>
      <c r="H17" s="24"/>
      <c r="I17" s="17">
        <f t="shared" si="0"/>
        <v>12.38</v>
      </c>
    </row>
    <row r="18" spans="1:9" s="6" customFormat="1" ht="15.75" customHeight="1" x14ac:dyDescent="0.2">
      <c r="A18" s="14">
        <v>44693</v>
      </c>
      <c r="B18" s="15" t="s">
        <v>69</v>
      </c>
      <c r="C18" s="15"/>
      <c r="D18" s="16"/>
      <c r="E18" s="17"/>
      <c r="F18" s="17">
        <v>8.5</v>
      </c>
      <c r="G18" s="17"/>
      <c r="H18" s="24"/>
      <c r="I18" s="17">
        <f t="shared" si="0"/>
        <v>8.5</v>
      </c>
    </row>
    <row r="19" spans="1:9" s="6" customFormat="1" ht="15.75" customHeight="1" x14ac:dyDescent="0.2">
      <c r="A19" s="14">
        <v>44694</v>
      </c>
      <c r="B19" s="15" t="s">
        <v>47</v>
      </c>
      <c r="C19" s="15"/>
      <c r="D19" s="16"/>
      <c r="E19" s="17"/>
      <c r="F19" s="17">
        <v>13.5</v>
      </c>
      <c r="G19" s="17"/>
      <c r="H19" s="24"/>
      <c r="I19" s="17">
        <f t="shared" si="0"/>
        <v>13.5</v>
      </c>
    </row>
    <row r="20" spans="1:9" s="6" customFormat="1" ht="15.75" customHeight="1" x14ac:dyDescent="0.2">
      <c r="A20" s="14">
        <v>44695</v>
      </c>
      <c r="B20" s="15" t="s">
        <v>69</v>
      </c>
      <c r="C20" s="15"/>
      <c r="D20" s="16"/>
      <c r="E20" s="17"/>
      <c r="F20" s="17">
        <v>15.5</v>
      </c>
      <c r="G20" s="17"/>
      <c r="H20" s="24"/>
      <c r="I20" s="17">
        <f t="shared" si="0"/>
        <v>15.5</v>
      </c>
    </row>
    <row r="21" spans="1:9" s="6" customFormat="1" ht="15.75" customHeight="1" x14ac:dyDescent="0.2">
      <c r="A21" s="14">
        <v>44697</v>
      </c>
      <c r="B21" s="15" t="s">
        <v>86</v>
      </c>
      <c r="C21" s="15"/>
      <c r="D21" s="16"/>
      <c r="E21" s="17"/>
      <c r="F21" s="17">
        <v>0</v>
      </c>
      <c r="G21" s="17"/>
      <c r="H21" s="24">
        <v>10.45</v>
      </c>
      <c r="I21" s="17">
        <f t="shared" si="0"/>
        <v>10.45</v>
      </c>
    </row>
    <row r="22" spans="1:9" s="6" customFormat="1" ht="15.75" customHeight="1" x14ac:dyDescent="0.2">
      <c r="A22" s="14">
        <v>44697</v>
      </c>
      <c r="B22" s="15" t="s">
        <v>74</v>
      </c>
      <c r="C22" s="15"/>
      <c r="D22" s="16"/>
      <c r="E22" s="17"/>
      <c r="F22" s="17">
        <v>13</v>
      </c>
      <c r="G22" s="17"/>
      <c r="H22" s="24"/>
      <c r="I22" s="17">
        <f t="shared" si="0"/>
        <v>13</v>
      </c>
    </row>
    <row r="23" spans="1:9" s="6" customFormat="1" ht="15.75" customHeight="1" x14ac:dyDescent="0.2">
      <c r="A23" s="14">
        <v>44698</v>
      </c>
      <c r="B23" s="15" t="s">
        <v>64</v>
      </c>
      <c r="C23" s="15"/>
      <c r="D23" s="16"/>
      <c r="E23" s="17"/>
      <c r="F23" s="17">
        <v>12.73</v>
      </c>
      <c r="G23" s="17"/>
      <c r="H23" s="24"/>
      <c r="I23" s="17">
        <f t="shared" si="0"/>
        <v>12.73</v>
      </c>
    </row>
    <row r="24" spans="1:9" s="6" customFormat="1" ht="15.75" customHeight="1" x14ac:dyDescent="0.2">
      <c r="A24" s="14">
        <v>44699</v>
      </c>
      <c r="B24" s="15" t="s">
        <v>64</v>
      </c>
      <c r="C24" s="15"/>
      <c r="D24" s="16"/>
      <c r="E24" s="17"/>
      <c r="F24" s="17">
        <v>11.37</v>
      </c>
      <c r="G24" s="17"/>
      <c r="H24" s="24"/>
      <c r="I24" s="17">
        <f t="shared" si="0"/>
        <v>11.37</v>
      </c>
    </row>
    <row r="25" spans="1:9" s="6" customFormat="1" ht="15.75" customHeight="1" x14ac:dyDescent="0.2">
      <c r="A25" s="14">
        <v>44700</v>
      </c>
      <c r="B25" s="15" t="s">
        <v>69</v>
      </c>
      <c r="C25" s="15"/>
      <c r="D25" s="16"/>
      <c r="E25" s="17"/>
      <c r="F25" s="17">
        <v>12</v>
      </c>
      <c r="G25" s="17"/>
      <c r="H25" s="24"/>
      <c r="I25" s="17">
        <f t="shared" si="0"/>
        <v>12</v>
      </c>
    </row>
    <row r="26" spans="1:9" s="6" customFormat="1" ht="15.75" customHeight="1" x14ac:dyDescent="0.2">
      <c r="A26" s="14">
        <v>44704</v>
      </c>
      <c r="B26" s="15" t="s">
        <v>69</v>
      </c>
      <c r="C26" s="15"/>
      <c r="D26" s="16"/>
      <c r="E26" s="17"/>
      <c r="F26" s="17">
        <v>8.5</v>
      </c>
      <c r="G26" s="17"/>
      <c r="H26" s="24"/>
      <c r="I26" s="17">
        <f t="shared" si="0"/>
        <v>8.5</v>
      </c>
    </row>
    <row r="27" spans="1:9" s="6" customFormat="1" ht="15.75" customHeight="1" x14ac:dyDescent="0.2">
      <c r="A27" s="14">
        <v>44705</v>
      </c>
      <c r="B27" s="15" t="s">
        <v>64</v>
      </c>
      <c r="C27" s="15"/>
      <c r="D27" s="16"/>
      <c r="E27" s="17"/>
      <c r="F27" s="17">
        <v>11.97</v>
      </c>
      <c r="G27" s="17"/>
      <c r="H27" s="24"/>
      <c r="I27" s="17">
        <f t="shared" si="0"/>
        <v>11.97</v>
      </c>
    </row>
    <row r="28" spans="1:9" s="6" customFormat="1" ht="15.75" customHeight="1" x14ac:dyDescent="0.2">
      <c r="A28" s="14">
        <v>44706</v>
      </c>
      <c r="B28" s="15" t="s">
        <v>64</v>
      </c>
      <c r="C28" s="15"/>
      <c r="D28" s="16"/>
      <c r="E28" s="17"/>
      <c r="F28" s="17">
        <v>12.21</v>
      </c>
      <c r="G28" s="17"/>
      <c r="H28" s="24"/>
      <c r="I28" s="17">
        <f t="shared" si="0"/>
        <v>12.21</v>
      </c>
    </row>
    <row r="29" spans="1:9" s="6" customFormat="1" ht="15.75" customHeight="1" x14ac:dyDescent="0.2">
      <c r="A29" s="14">
        <v>44711</v>
      </c>
      <c r="B29" s="15" t="s">
        <v>86</v>
      </c>
      <c r="C29" s="15"/>
      <c r="D29" s="16"/>
      <c r="E29" s="17"/>
      <c r="F29" s="17">
        <v>0</v>
      </c>
      <c r="G29" s="17"/>
      <c r="H29" s="24">
        <v>10.45</v>
      </c>
      <c r="I29" s="17">
        <f t="shared" si="0"/>
        <v>10.45</v>
      </c>
    </row>
    <row r="30" spans="1:9" s="6" customFormat="1" ht="15.75" customHeight="1" x14ac:dyDescent="0.2">
      <c r="A30" s="14">
        <v>44711</v>
      </c>
      <c r="B30" s="15" t="s">
        <v>84</v>
      </c>
      <c r="C30" s="15"/>
      <c r="D30" s="16"/>
      <c r="E30" s="17"/>
      <c r="F30" s="17">
        <v>13.1</v>
      </c>
      <c r="G30" s="17"/>
      <c r="H30" s="24"/>
      <c r="I30" s="17">
        <f t="shared" si="0"/>
        <v>13.1</v>
      </c>
    </row>
    <row r="31" spans="1:9" s="6" customFormat="1" ht="15.75" customHeight="1" x14ac:dyDescent="0.2">
      <c r="A31" s="14">
        <v>44712</v>
      </c>
      <c r="B31" s="15" t="s">
        <v>64</v>
      </c>
      <c r="C31" s="15"/>
      <c r="D31" s="16"/>
      <c r="E31" s="17"/>
      <c r="F31" s="17">
        <v>12.59</v>
      </c>
      <c r="G31" s="17"/>
      <c r="H31" s="24"/>
      <c r="I31" s="17">
        <f t="shared" si="0"/>
        <v>12.59</v>
      </c>
    </row>
    <row r="32" spans="1:9" s="6" customFormat="1" ht="15.75" customHeight="1" x14ac:dyDescent="0.2">
      <c r="A32" s="30"/>
      <c r="B32" s="31" t="s">
        <v>40</v>
      </c>
      <c r="C32" s="31"/>
      <c r="D32" s="32">
        <f>SUM(D8:D16)</f>
        <v>0</v>
      </c>
      <c r="E32" s="32">
        <f>SUM(E8:E16)</f>
        <v>0</v>
      </c>
      <c r="F32" s="32">
        <f>SUM(F8:F31)</f>
        <v>235.76</v>
      </c>
      <c r="G32" s="32">
        <f>SUM(G8:G16)</f>
        <v>0</v>
      </c>
      <c r="H32" s="32">
        <f>SUM(H8:H31)</f>
        <v>98.250000000000014</v>
      </c>
      <c r="I32" s="25">
        <f>SUM(I8:I31)</f>
        <v>334.00999999999993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C656-BFE7-4BB7-B720-9096D4853A63}">
  <sheetPr>
    <pageSetUpPr fitToPage="1"/>
  </sheetPr>
  <dimension ref="A1:J16"/>
  <sheetViews>
    <sheetView showGridLines="0" zoomScaleNormal="100" workbookViewId="0">
      <selection activeCell="D9" sqref="D9"/>
    </sheetView>
  </sheetViews>
  <sheetFormatPr baseColWidth="10" defaultColWidth="14.42578125" defaultRowHeight="15.75" customHeight="1" x14ac:dyDescent="0.2"/>
  <cols>
    <col min="1" max="1" width="15.42578125" customWidth="1"/>
    <col min="2" max="2" width="35.85546875" customWidth="1"/>
    <col min="3" max="3" width="11.140625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42" t="s">
        <v>82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45" x14ac:dyDescent="0.2">
      <c r="A8" s="18" t="s">
        <v>81</v>
      </c>
      <c r="B8" s="15" t="s">
        <v>51</v>
      </c>
      <c r="C8" s="15"/>
      <c r="D8" s="16">
        <f>13*60</f>
        <v>780</v>
      </c>
      <c r="E8" s="17">
        <f>D8*0.631</f>
        <v>492.18</v>
      </c>
      <c r="F8" s="17"/>
      <c r="G8" s="17"/>
      <c r="H8" s="24"/>
      <c r="I8" s="17">
        <f t="shared" ref="I8" si="0">SUM(E8:H8)</f>
        <v>492.18</v>
      </c>
    </row>
    <row r="9" spans="1:10" s="6" customFormat="1" ht="15.75" customHeight="1" x14ac:dyDescent="0.2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2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2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2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2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2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2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780</v>
      </c>
      <c r="E16" s="32">
        <f t="shared" si="1"/>
        <v>492.18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492.18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3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6CDD-9D10-434E-9F7F-DD9C37B963EC}">
  <sheetPr>
    <pageSetUpPr fitToPage="1"/>
  </sheetPr>
  <dimension ref="A1:J28"/>
  <sheetViews>
    <sheetView showGridLines="0" topLeftCell="A6" zoomScaleNormal="100" workbookViewId="0">
      <selection activeCell="I18" sqref="I18"/>
    </sheetView>
  </sheetViews>
  <sheetFormatPr baseColWidth="10" defaultColWidth="14.42578125" defaultRowHeight="15.75" customHeight="1" x14ac:dyDescent="0.2"/>
  <cols>
    <col min="1" max="1" width="15.42578125" customWidth="1"/>
    <col min="2" max="2" width="33.140625" customWidth="1"/>
    <col min="3" max="3" width="13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36" t="s">
        <v>92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15.75" customHeight="1" x14ac:dyDescent="0.2">
      <c r="A8" s="14">
        <v>44713</v>
      </c>
      <c r="B8" s="15" t="s">
        <v>93</v>
      </c>
      <c r="C8" s="15"/>
      <c r="D8" s="16"/>
      <c r="E8" s="17"/>
      <c r="F8" s="17">
        <v>11.5</v>
      </c>
      <c r="G8" s="17"/>
      <c r="H8" s="24"/>
      <c r="I8" s="17">
        <f t="shared" ref="I8:I27" si="0">SUM(E8:H8)</f>
        <v>11.5</v>
      </c>
    </row>
    <row r="9" spans="1:10" s="6" customFormat="1" ht="15.75" customHeight="1" x14ac:dyDescent="0.2">
      <c r="A9" s="14">
        <v>44715</v>
      </c>
      <c r="B9" s="15" t="s">
        <v>94</v>
      </c>
      <c r="C9" s="15"/>
      <c r="D9" s="16"/>
      <c r="E9" s="17"/>
      <c r="F9" s="17">
        <v>9.5</v>
      </c>
      <c r="G9" s="17"/>
      <c r="H9" s="24"/>
      <c r="I9" s="17">
        <f t="shared" si="0"/>
        <v>9.5</v>
      </c>
    </row>
    <row r="10" spans="1:10" s="6" customFormat="1" ht="15.75" customHeight="1" x14ac:dyDescent="0.2">
      <c r="A10" s="14">
        <v>44719</v>
      </c>
      <c r="B10" s="15" t="s">
        <v>64</v>
      </c>
      <c r="C10" s="15"/>
      <c r="D10" s="16"/>
      <c r="E10" s="17"/>
      <c r="F10" s="17">
        <v>11.77</v>
      </c>
      <c r="G10" s="17"/>
      <c r="H10" s="24"/>
      <c r="I10" s="17">
        <f>SUM(E10:H10)</f>
        <v>11.77</v>
      </c>
    </row>
    <row r="11" spans="1:10" s="6" customFormat="1" ht="15.75" customHeight="1" x14ac:dyDescent="0.2">
      <c r="A11" s="14">
        <v>44720</v>
      </c>
      <c r="B11" s="15" t="s">
        <v>64</v>
      </c>
      <c r="C11" s="15"/>
      <c r="D11" s="16"/>
      <c r="E11" s="17"/>
      <c r="F11" s="17">
        <v>12.26</v>
      </c>
      <c r="G11" s="17"/>
      <c r="I11" s="17">
        <f t="shared" si="0"/>
        <v>12.26</v>
      </c>
    </row>
    <row r="12" spans="1:10" s="6" customFormat="1" ht="15.75" customHeight="1" x14ac:dyDescent="0.2">
      <c r="A12" s="14">
        <v>44721</v>
      </c>
      <c r="B12" s="15" t="s">
        <v>74</v>
      </c>
      <c r="C12" s="15"/>
      <c r="D12" s="16"/>
      <c r="E12" s="17"/>
      <c r="F12" s="17">
        <v>13</v>
      </c>
      <c r="G12" s="17"/>
      <c r="H12" s="24"/>
      <c r="I12" s="17">
        <f t="shared" si="0"/>
        <v>13</v>
      </c>
    </row>
    <row r="13" spans="1:10" s="6" customFormat="1" ht="15.75" customHeight="1" x14ac:dyDescent="0.2">
      <c r="A13" s="14">
        <v>44722</v>
      </c>
      <c r="B13" s="15" t="s">
        <v>86</v>
      </c>
      <c r="C13" s="15"/>
      <c r="D13" s="16"/>
      <c r="E13" s="17"/>
      <c r="F13" s="17">
        <v>0</v>
      </c>
      <c r="G13" s="17"/>
      <c r="H13" s="24">
        <v>10.98</v>
      </c>
      <c r="I13" s="17">
        <f t="shared" si="0"/>
        <v>10.98</v>
      </c>
    </row>
    <row r="14" spans="1:10" s="6" customFormat="1" ht="15.75" customHeight="1" x14ac:dyDescent="0.2">
      <c r="A14" s="14">
        <v>44722</v>
      </c>
      <c r="B14" s="15" t="s">
        <v>62</v>
      </c>
      <c r="C14" s="15"/>
      <c r="D14" s="16"/>
      <c r="E14" s="17"/>
      <c r="F14" s="17">
        <v>17.5</v>
      </c>
      <c r="G14" s="17"/>
      <c r="H14" s="24"/>
      <c r="I14" s="17">
        <f t="shared" si="0"/>
        <v>17.5</v>
      </c>
    </row>
    <row r="15" spans="1:10" s="6" customFormat="1" ht="15.75" customHeight="1" x14ac:dyDescent="0.2">
      <c r="A15" s="14">
        <v>44725</v>
      </c>
      <c r="B15" s="15" t="s">
        <v>47</v>
      </c>
      <c r="C15" s="15"/>
      <c r="D15" s="16"/>
      <c r="E15" s="17"/>
      <c r="F15" s="17">
        <v>13.5</v>
      </c>
      <c r="G15" s="17"/>
      <c r="H15" s="24"/>
      <c r="I15" s="17">
        <f t="shared" si="0"/>
        <v>13.5</v>
      </c>
    </row>
    <row r="16" spans="1:10" s="6" customFormat="1" ht="15.75" customHeight="1" x14ac:dyDescent="0.2">
      <c r="A16" s="14">
        <v>44726</v>
      </c>
      <c r="B16" s="15" t="s">
        <v>61</v>
      </c>
      <c r="C16" s="15"/>
      <c r="D16" s="16"/>
      <c r="E16" s="17"/>
      <c r="F16" s="17">
        <v>16</v>
      </c>
      <c r="G16" s="17"/>
      <c r="H16" s="24"/>
      <c r="I16" s="17">
        <f t="shared" si="0"/>
        <v>16</v>
      </c>
    </row>
    <row r="17" spans="1:9" s="6" customFormat="1" ht="15.75" customHeight="1" x14ac:dyDescent="0.2">
      <c r="A17" s="14">
        <v>44727</v>
      </c>
      <c r="B17" s="15" t="s">
        <v>64</v>
      </c>
      <c r="C17" s="15"/>
      <c r="D17" s="16"/>
      <c r="E17" s="17"/>
      <c r="F17" s="17">
        <v>13.61</v>
      </c>
      <c r="G17" s="17"/>
      <c r="H17" s="24"/>
      <c r="I17" s="17">
        <f t="shared" si="0"/>
        <v>13.61</v>
      </c>
    </row>
    <row r="18" spans="1:9" s="6" customFormat="1" ht="15.75" customHeight="1" x14ac:dyDescent="0.2">
      <c r="A18" s="14">
        <v>44728</v>
      </c>
      <c r="B18" s="15" t="s">
        <v>94</v>
      </c>
      <c r="C18" s="15"/>
      <c r="D18" s="16"/>
      <c r="E18" s="17"/>
      <c r="F18" s="17">
        <v>9</v>
      </c>
      <c r="G18" s="17"/>
      <c r="H18" s="24"/>
      <c r="I18" s="17">
        <f t="shared" si="0"/>
        <v>9</v>
      </c>
    </row>
    <row r="19" spans="1:9" s="6" customFormat="1" ht="15.75" customHeight="1" x14ac:dyDescent="0.2">
      <c r="A19" s="14">
        <v>44729</v>
      </c>
      <c r="B19" s="15" t="s">
        <v>69</v>
      </c>
      <c r="C19" s="15"/>
      <c r="D19" s="16"/>
      <c r="E19" s="17"/>
      <c r="F19" s="17">
        <v>15.5</v>
      </c>
      <c r="G19" s="17"/>
      <c r="H19" s="24"/>
      <c r="I19" s="17">
        <f t="shared" si="0"/>
        <v>15.5</v>
      </c>
    </row>
    <row r="20" spans="1:9" s="6" customFormat="1" ht="15.75" customHeight="1" x14ac:dyDescent="0.2">
      <c r="A20" s="14">
        <v>44732</v>
      </c>
      <c r="B20" s="15" t="s">
        <v>94</v>
      </c>
      <c r="C20" s="15"/>
      <c r="D20" s="16"/>
      <c r="E20" s="17"/>
      <c r="F20" s="17">
        <v>8.3000000000000007</v>
      </c>
      <c r="G20" s="17"/>
      <c r="H20" s="24"/>
      <c r="I20" s="17">
        <f t="shared" si="0"/>
        <v>8.3000000000000007</v>
      </c>
    </row>
    <row r="21" spans="1:9" s="6" customFormat="1" ht="15.75" customHeight="1" x14ac:dyDescent="0.2">
      <c r="A21" s="14">
        <v>44733</v>
      </c>
      <c r="B21" s="15" t="s">
        <v>64</v>
      </c>
      <c r="C21" s="15"/>
      <c r="D21" s="16"/>
      <c r="E21" s="17"/>
      <c r="F21" s="17">
        <v>13.27</v>
      </c>
      <c r="G21" s="17"/>
      <c r="H21" s="24"/>
      <c r="I21" s="17">
        <f t="shared" si="0"/>
        <v>13.27</v>
      </c>
    </row>
    <row r="22" spans="1:9" s="6" customFormat="1" ht="15.75" customHeight="1" x14ac:dyDescent="0.2">
      <c r="A22" s="14">
        <v>44734</v>
      </c>
      <c r="B22" s="15" t="s">
        <v>64</v>
      </c>
      <c r="C22" s="15"/>
      <c r="D22" s="16"/>
      <c r="E22" s="17"/>
      <c r="F22" s="17">
        <v>14.07</v>
      </c>
      <c r="G22" s="17"/>
      <c r="H22" s="24"/>
      <c r="I22" s="17">
        <f t="shared" si="0"/>
        <v>14.07</v>
      </c>
    </row>
    <row r="23" spans="1:9" s="6" customFormat="1" ht="15.75" customHeight="1" x14ac:dyDescent="0.2">
      <c r="A23" s="14">
        <v>44735</v>
      </c>
      <c r="B23" s="15" t="s">
        <v>86</v>
      </c>
      <c r="C23" s="15"/>
      <c r="D23" s="16"/>
      <c r="E23" s="17"/>
      <c r="F23" s="17">
        <v>0</v>
      </c>
      <c r="G23" s="17"/>
      <c r="H23" s="24">
        <v>10.25</v>
      </c>
      <c r="I23" s="17">
        <f t="shared" si="0"/>
        <v>10.25</v>
      </c>
    </row>
    <row r="24" spans="1:9" s="6" customFormat="1" ht="15.75" customHeight="1" x14ac:dyDescent="0.2">
      <c r="A24" s="14">
        <v>44736</v>
      </c>
      <c r="B24" s="15" t="s">
        <v>69</v>
      </c>
      <c r="C24" s="15"/>
      <c r="D24" s="16"/>
      <c r="E24" s="17"/>
      <c r="F24" s="17">
        <v>7</v>
      </c>
      <c r="G24" s="17"/>
      <c r="H24" s="24"/>
      <c r="I24" s="17">
        <f t="shared" si="0"/>
        <v>7</v>
      </c>
    </row>
    <row r="25" spans="1:9" s="6" customFormat="1" ht="15.75" customHeight="1" x14ac:dyDescent="0.2">
      <c r="A25" s="14">
        <v>44740</v>
      </c>
      <c r="B25" s="15" t="s">
        <v>62</v>
      </c>
      <c r="C25" s="15"/>
      <c r="D25" s="16"/>
      <c r="E25" s="17"/>
      <c r="F25" s="17">
        <v>17</v>
      </c>
      <c r="G25" s="17"/>
      <c r="H25" s="24"/>
      <c r="I25" s="17">
        <f t="shared" si="0"/>
        <v>17</v>
      </c>
    </row>
    <row r="26" spans="1:9" s="6" customFormat="1" ht="15.75" customHeight="1" x14ac:dyDescent="0.2">
      <c r="A26" s="14">
        <v>44740</v>
      </c>
      <c r="B26" s="15" t="s">
        <v>64</v>
      </c>
      <c r="C26" s="15"/>
      <c r="D26" s="16"/>
      <c r="E26" s="17"/>
      <c r="F26" s="17">
        <v>15.24</v>
      </c>
      <c r="G26" s="17"/>
      <c r="H26" s="24"/>
      <c r="I26" s="17">
        <f t="shared" si="0"/>
        <v>15.24</v>
      </c>
    </row>
    <row r="27" spans="1:9" s="6" customFormat="1" ht="15.75" customHeight="1" x14ac:dyDescent="0.2">
      <c r="A27" s="14">
        <v>44741</v>
      </c>
      <c r="B27" s="15" t="s">
        <v>61</v>
      </c>
      <c r="C27" s="15"/>
      <c r="D27" s="16"/>
      <c r="E27" s="17"/>
      <c r="F27" s="17">
        <v>16.7</v>
      </c>
      <c r="G27" s="17"/>
      <c r="H27" s="24"/>
      <c r="I27" s="17">
        <f t="shared" si="0"/>
        <v>16.7</v>
      </c>
    </row>
    <row r="28" spans="1:9" s="6" customFormat="1" ht="15.75" customHeight="1" x14ac:dyDescent="0.2">
      <c r="A28" s="30"/>
      <c r="B28" s="31" t="s">
        <v>40</v>
      </c>
      <c r="C28" s="31"/>
      <c r="D28" s="32">
        <f>SUM(D8:D16)</f>
        <v>0</v>
      </c>
      <c r="E28" s="32">
        <f>SUM(E8:E16)</f>
        <v>0</v>
      </c>
      <c r="F28" s="32">
        <f>SUM(F8:F27)</f>
        <v>234.72</v>
      </c>
      <c r="G28" s="32">
        <f>SUM(G8:G16)</f>
        <v>0</v>
      </c>
      <c r="H28" s="32">
        <f>SUM(H8:H27)</f>
        <v>21.23</v>
      </c>
      <c r="I28" s="25">
        <f>SUM(I8:I27)</f>
        <v>255.95000000000002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273C-F2C9-4127-AA69-BA7999A48355}">
  <sheetPr>
    <pageSetUpPr fitToPage="1"/>
  </sheetPr>
  <dimension ref="A1:J16"/>
  <sheetViews>
    <sheetView showGridLines="0" zoomScaleNormal="100" workbookViewId="0">
      <selection activeCell="D9" sqref="D9"/>
    </sheetView>
  </sheetViews>
  <sheetFormatPr baseColWidth="10" defaultColWidth="14.42578125" defaultRowHeight="15.75" customHeight="1" x14ac:dyDescent="0.2"/>
  <cols>
    <col min="1" max="1" width="15.42578125" customWidth="1"/>
    <col min="2" max="2" width="35.85546875" customWidth="1"/>
    <col min="3" max="3" width="11.140625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42" t="s">
        <v>89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45" x14ac:dyDescent="0.2">
      <c r="A8" s="18" t="s">
        <v>90</v>
      </c>
      <c r="B8" s="15" t="s">
        <v>91</v>
      </c>
      <c r="C8" s="15"/>
      <c r="D8" s="16">
        <f>14*60</f>
        <v>840</v>
      </c>
      <c r="E8" s="17">
        <f>D8*0.631</f>
        <v>530.04</v>
      </c>
      <c r="F8" s="17"/>
      <c r="G8" s="17"/>
      <c r="H8" s="24"/>
      <c r="I8" s="17">
        <f t="shared" ref="I8" si="0">SUM(E8:H8)</f>
        <v>530.04</v>
      </c>
    </row>
    <row r="9" spans="1:10" s="6" customFormat="1" ht="15.75" customHeight="1" x14ac:dyDescent="0.2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2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2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2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2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2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2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840</v>
      </c>
      <c r="E16" s="32">
        <f t="shared" si="1"/>
        <v>530.04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530.04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3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0CF4-D1A5-4EA4-BB08-70C7042D033B}">
  <sheetPr>
    <pageSetUpPr fitToPage="1"/>
  </sheetPr>
  <dimension ref="A1:J16"/>
  <sheetViews>
    <sheetView showGridLines="0" zoomScaleNormal="100" workbookViewId="0">
      <selection activeCell="B9" sqref="B9"/>
    </sheetView>
  </sheetViews>
  <sheetFormatPr baseColWidth="10" defaultColWidth="14.42578125" defaultRowHeight="15.75" customHeight="1" x14ac:dyDescent="0.2"/>
  <cols>
    <col min="1" max="1" width="15.42578125" customWidth="1"/>
    <col min="2" max="2" width="35.85546875" customWidth="1"/>
    <col min="3" max="3" width="11.140625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42" t="s">
        <v>95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45" x14ac:dyDescent="0.2">
      <c r="A8" s="18" t="s">
        <v>96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2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2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2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2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2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2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2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B9D7-77A0-41B7-BF57-0481F89BF1A6}">
  <sheetPr>
    <pageSetUpPr fitToPage="1"/>
  </sheetPr>
  <dimension ref="A1:J28"/>
  <sheetViews>
    <sheetView showGridLines="0" zoomScaleNormal="100" workbookViewId="0">
      <selection activeCell="B13" sqref="B13"/>
    </sheetView>
  </sheetViews>
  <sheetFormatPr baseColWidth="10" defaultColWidth="14.42578125" defaultRowHeight="15.75" customHeight="1" x14ac:dyDescent="0.2"/>
  <cols>
    <col min="1" max="1" width="15.42578125" customWidth="1"/>
    <col min="2" max="2" width="33.140625" customWidth="1"/>
    <col min="3" max="3" width="13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36" t="s">
        <v>98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15.75" customHeight="1" x14ac:dyDescent="0.2">
      <c r="A8" s="14">
        <v>44746</v>
      </c>
      <c r="B8" s="15" t="s">
        <v>86</v>
      </c>
      <c r="C8" s="15"/>
      <c r="D8" s="16"/>
      <c r="E8" s="17"/>
      <c r="F8" s="17">
        <v>0</v>
      </c>
      <c r="G8" s="17"/>
      <c r="H8" s="24">
        <v>10.55</v>
      </c>
      <c r="I8" s="17">
        <f t="shared" ref="I8:I27" si="0">SUM(E8:H8)</f>
        <v>10.55</v>
      </c>
    </row>
    <row r="9" spans="1:10" s="6" customFormat="1" ht="15.75" customHeight="1" x14ac:dyDescent="0.2">
      <c r="A9" s="14">
        <v>44746</v>
      </c>
      <c r="B9" s="15" t="s">
        <v>69</v>
      </c>
      <c r="C9" s="15"/>
      <c r="D9" s="16"/>
      <c r="E9" s="17"/>
      <c r="F9" s="17">
        <v>7</v>
      </c>
      <c r="G9" s="17"/>
      <c r="H9" s="24"/>
      <c r="I9" s="17">
        <f t="shared" si="0"/>
        <v>7</v>
      </c>
    </row>
    <row r="10" spans="1:10" s="6" customFormat="1" ht="15.75" customHeight="1" x14ac:dyDescent="0.2">
      <c r="A10" s="14">
        <v>44747</v>
      </c>
      <c r="B10" s="15" t="s">
        <v>63</v>
      </c>
      <c r="C10" s="15"/>
      <c r="D10" s="16"/>
      <c r="E10" s="17"/>
      <c r="F10" s="17">
        <v>14</v>
      </c>
      <c r="G10" s="17"/>
      <c r="H10" s="24"/>
      <c r="I10" s="17">
        <f>SUM(E10:H10)</f>
        <v>14</v>
      </c>
    </row>
    <row r="11" spans="1:10" s="6" customFormat="1" ht="15.75" customHeight="1" x14ac:dyDescent="0.2">
      <c r="A11" s="14">
        <v>44748</v>
      </c>
      <c r="B11" s="15" t="s">
        <v>64</v>
      </c>
      <c r="C11" s="15"/>
      <c r="D11" s="16"/>
      <c r="E11" s="17"/>
      <c r="F11" s="17">
        <v>12.45</v>
      </c>
      <c r="G11" s="17"/>
      <c r="H11" s="24"/>
      <c r="I11" s="17">
        <f t="shared" si="0"/>
        <v>12.45</v>
      </c>
    </row>
    <row r="12" spans="1:10" s="6" customFormat="1" ht="15.75" customHeight="1" x14ac:dyDescent="0.2">
      <c r="A12" s="14">
        <v>44749</v>
      </c>
      <c r="B12" s="15" t="s">
        <v>103</v>
      </c>
      <c r="C12" s="15"/>
      <c r="D12" s="16"/>
      <c r="E12" s="17"/>
      <c r="F12" s="17">
        <v>0</v>
      </c>
      <c r="G12" s="17"/>
      <c r="H12" s="6">
        <v>124.99</v>
      </c>
      <c r="I12" s="17">
        <f>SUM(E12:H12)</f>
        <v>124.99</v>
      </c>
    </row>
    <row r="13" spans="1:10" s="6" customFormat="1" ht="15.75" customHeight="1" x14ac:dyDescent="0.2">
      <c r="A13" s="14">
        <v>44750</v>
      </c>
      <c r="B13" s="15" t="s">
        <v>99</v>
      </c>
      <c r="C13" s="15"/>
      <c r="D13" s="16"/>
      <c r="E13" s="17"/>
      <c r="F13" s="17">
        <v>5.9</v>
      </c>
      <c r="G13" s="17"/>
      <c r="H13" s="24"/>
      <c r="I13" s="17">
        <f t="shared" si="0"/>
        <v>5.9</v>
      </c>
    </row>
    <row r="14" spans="1:10" s="6" customFormat="1" ht="15.75" customHeight="1" x14ac:dyDescent="0.2">
      <c r="A14" s="14">
        <v>44754</v>
      </c>
      <c r="B14" s="15" t="s">
        <v>61</v>
      </c>
      <c r="C14" s="15"/>
      <c r="D14" s="16"/>
      <c r="E14" s="17"/>
      <c r="F14" s="17">
        <v>19.3</v>
      </c>
      <c r="G14" s="17"/>
      <c r="H14" s="24"/>
      <c r="I14" s="17">
        <f t="shared" si="0"/>
        <v>19.3</v>
      </c>
    </row>
    <row r="15" spans="1:10" s="6" customFormat="1" ht="15.75" customHeight="1" x14ac:dyDescent="0.2">
      <c r="A15" s="14">
        <v>44755</v>
      </c>
      <c r="B15" s="15" t="s">
        <v>87</v>
      </c>
      <c r="C15" s="15"/>
      <c r="D15" s="16"/>
      <c r="E15" s="17"/>
      <c r="F15" s="17">
        <v>13.65</v>
      </c>
      <c r="G15" s="17"/>
      <c r="H15" s="24"/>
      <c r="I15" s="17">
        <f t="shared" si="0"/>
        <v>13.65</v>
      </c>
    </row>
    <row r="16" spans="1:10" s="6" customFormat="1" ht="15.75" customHeight="1" x14ac:dyDescent="0.2">
      <c r="A16" s="14">
        <v>44757</v>
      </c>
      <c r="B16" s="15" t="s">
        <v>74</v>
      </c>
      <c r="C16" s="15"/>
      <c r="D16" s="16"/>
      <c r="E16" s="17"/>
      <c r="F16" s="17">
        <v>13.5</v>
      </c>
      <c r="G16" s="17"/>
      <c r="H16" s="24"/>
      <c r="I16" s="17">
        <f t="shared" si="0"/>
        <v>13.5</v>
      </c>
    </row>
    <row r="17" spans="1:9" s="6" customFormat="1" ht="15.75" customHeight="1" x14ac:dyDescent="0.2">
      <c r="A17" s="14">
        <v>44757</v>
      </c>
      <c r="B17" s="15" t="s">
        <v>86</v>
      </c>
      <c r="C17" s="15"/>
      <c r="D17" s="16"/>
      <c r="E17" s="17"/>
      <c r="F17" s="17">
        <v>0</v>
      </c>
      <c r="G17" s="17"/>
      <c r="H17" s="24">
        <v>10.55</v>
      </c>
      <c r="I17" s="17">
        <f t="shared" si="0"/>
        <v>10.55</v>
      </c>
    </row>
    <row r="18" spans="1:9" s="6" customFormat="1" ht="15.75" customHeight="1" x14ac:dyDescent="0.2">
      <c r="A18" s="14">
        <v>44760</v>
      </c>
      <c r="B18" s="15" t="s">
        <v>69</v>
      </c>
      <c r="C18" s="15"/>
      <c r="D18" s="16"/>
      <c r="E18" s="17"/>
      <c r="F18" s="17">
        <v>8.5</v>
      </c>
      <c r="G18" s="17"/>
      <c r="H18" s="24"/>
      <c r="I18" s="17">
        <f t="shared" si="0"/>
        <v>8.5</v>
      </c>
    </row>
    <row r="19" spans="1:9" s="6" customFormat="1" ht="15.75" customHeight="1" x14ac:dyDescent="0.2">
      <c r="A19" s="14">
        <v>44761</v>
      </c>
      <c r="B19" s="15" t="s">
        <v>100</v>
      </c>
      <c r="C19" s="15"/>
      <c r="D19" s="16"/>
      <c r="E19" s="17"/>
      <c r="F19" s="17">
        <v>13.19</v>
      </c>
      <c r="G19" s="17"/>
      <c r="H19" s="24"/>
      <c r="I19" s="17">
        <f t="shared" si="0"/>
        <v>13.19</v>
      </c>
    </row>
    <row r="20" spans="1:9" s="6" customFormat="1" ht="15.75" customHeight="1" x14ac:dyDescent="0.2">
      <c r="A20" s="14">
        <v>44762</v>
      </c>
      <c r="B20" s="15" t="s">
        <v>100</v>
      </c>
      <c r="C20" s="15"/>
      <c r="D20" s="16"/>
      <c r="E20" s="17"/>
      <c r="F20" s="17">
        <v>11.93</v>
      </c>
      <c r="G20" s="17"/>
      <c r="H20" s="24"/>
      <c r="I20" s="17">
        <f t="shared" si="0"/>
        <v>11.93</v>
      </c>
    </row>
    <row r="21" spans="1:9" s="6" customFormat="1" ht="15.75" customHeight="1" x14ac:dyDescent="0.2">
      <c r="A21" s="14">
        <v>44763</v>
      </c>
      <c r="B21" s="15" t="s">
        <v>102</v>
      </c>
      <c r="C21" s="15"/>
      <c r="D21" s="16"/>
      <c r="E21" s="17"/>
      <c r="F21" s="17">
        <v>14.6</v>
      </c>
      <c r="G21" s="17"/>
      <c r="H21" s="24"/>
      <c r="I21" s="17">
        <f t="shared" si="0"/>
        <v>14.6</v>
      </c>
    </row>
    <row r="22" spans="1:9" s="6" customFormat="1" ht="15.75" customHeight="1" x14ac:dyDescent="0.2">
      <c r="A22" s="14">
        <v>44764</v>
      </c>
      <c r="B22" s="15" t="s">
        <v>69</v>
      </c>
      <c r="C22" s="15"/>
      <c r="D22" s="16"/>
      <c r="E22" s="17"/>
      <c r="F22" s="17">
        <v>13.5</v>
      </c>
      <c r="G22" s="17"/>
      <c r="H22" s="24"/>
      <c r="I22" s="17">
        <f t="shared" si="0"/>
        <v>13.5</v>
      </c>
    </row>
    <row r="23" spans="1:9" s="6" customFormat="1" ht="15.75" customHeight="1" x14ac:dyDescent="0.2">
      <c r="A23" s="14">
        <v>44767</v>
      </c>
      <c r="B23" s="15" t="s">
        <v>101</v>
      </c>
      <c r="C23" s="15"/>
      <c r="D23" s="16"/>
      <c r="E23" s="17"/>
      <c r="F23" s="17">
        <v>9.9</v>
      </c>
      <c r="G23" s="17"/>
      <c r="H23" s="24"/>
      <c r="I23" s="17">
        <f t="shared" si="0"/>
        <v>9.9</v>
      </c>
    </row>
    <row r="24" spans="1:9" s="6" customFormat="1" ht="15.75" customHeight="1" x14ac:dyDescent="0.2">
      <c r="A24" s="14">
        <v>44768</v>
      </c>
      <c r="B24" s="15" t="s">
        <v>61</v>
      </c>
      <c r="C24" s="15"/>
      <c r="D24" s="16"/>
      <c r="E24" s="17"/>
      <c r="F24" s="17">
        <v>16.7</v>
      </c>
      <c r="G24" s="17"/>
      <c r="H24" s="24"/>
      <c r="I24" s="17">
        <f t="shared" si="0"/>
        <v>16.7</v>
      </c>
    </row>
    <row r="25" spans="1:9" s="6" customFormat="1" ht="15.75" customHeight="1" x14ac:dyDescent="0.2">
      <c r="A25" s="14">
        <v>44769</v>
      </c>
      <c r="B25" s="15" t="s">
        <v>86</v>
      </c>
      <c r="C25" s="15"/>
      <c r="D25" s="16"/>
      <c r="E25" s="17"/>
      <c r="F25" s="17">
        <v>0</v>
      </c>
      <c r="G25" s="17"/>
      <c r="H25" s="24">
        <v>10.55</v>
      </c>
      <c r="I25" s="17">
        <f t="shared" si="0"/>
        <v>10.55</v>
      </c>
    </row>
    <row r="26" spans="1:9" s="6" customFormat="1" ht="15.75" customHeight="1" x14ac:dyDescent="0.2">
      <c r="A26" s="14">
        <v>44769</v>
      </c>
      <c r="B26" s="15" t="s">
        <v>48</v>
      </c>
      <c r="C26" s="15"/>
      <c r="D26" s="16"/>
      <c r="E26" s="17"/>
      <c r="F26" s="17">
        <v>13</v>
      </c>
      <c r="G26" s="17"/>
      <c r="H26" s="24"/>
      <c r="I26" s="17">
        <f t="shared" si="0"/>
        <v>13</v>
      </c>
    </row>
    <row r="27" spans="1:9" s="6" customFormat="1" ht="15.75" customHeight="1" x14ac:dyDescent="0.2">
      <c r="A27" s="14">
        <v>44771</v>
      </c>
      <c r="B27" s="15" t="s">
        <v>94</v>
      </c>
      <c r="C27" s="15"/>
      <c r="D27" s="16"/>
      <c r="E27" s="17"/>
      <c r="F27" s="17">
        <v>14</v>
      </c>
      <c r="G27" s="17"/>
      <c r="H27" s="24"/>
      <c r="I27" s="17">
        <f t="shared" si="0"/>
        <v>14</v>
      </c>
    </row>
    <row r="28" spans="1:9" s="6" customFormat="1" ht="15.75" customHeight="1" x14ac:dyDescent="0.2">
      <c r="A28" s="30"/>
      <c r="B28" s="31" t="s">
        <v>40</v>
      </c>
      <c r="C28" s="31"/>
      <c r="D28" s="32">
        <f>SUM(D8:D17)</f>
        <v>0</v>
      </c>
      <c r="E28" s="32">
        <f>SUM(E8:E17)</f>
        <v>0</v>
      </c>
      <c r="F28" s="32">
        <f>SUM(F8:F27)</f>
        <v>201.12</v>
      </c>
      <c r="G28" s="32">
        <f>SUM(G8:G17)</f>
        <v>0</v>
      </c>
      <c r="H28" s="32">
        <f>SUM(H8:H27)</f>
        <v>156.64000000000001</v>
      </c>
      <c r="I28" s="25">
        <f>SUM(I8:I27)</f>
        <v>357.76000000000005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9230-6F0B-4E94-9919-B52F0C2758DE}">
  <sheetPr>
    <pageSetUpPr fitToPage="1"/>
  </sheetPr>
  <dimension ref="A1:J16"/>
  <sheetViews>
    <sheetView showGridLines="0" zoomScaleNormal="100" workbookViewId="0">
      <selection activeCell="B9" sqref="B9"/>
    </sheetView>
  </sheetViews>
  <sheetFormatPr baseColWidth="10" defaultColWidth="14.42578125" defaultRowHeight="15.75" customHeight="1" x14ac:dyDescent="0.2"/>
  <cols>
    <col min="1" max="1" width="15.42578125" customWidth="1"/>
    <col min="2" max="2" width="35.85546875" customWidth="1"/>
    <col min="3" max="3" width="11.140625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42" t="s">
        <v>104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45" x14ac:dyDescent="0.2">
      <c r="A8" s="18" t="s">
        <v>105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2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2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2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2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2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2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2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3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C302-4FA8-4CE1-949E-0C457D3B6463}">
  <sheetPr>
    <pageSetUpPr fitToPage="1"/>
  </sheetPr>
  <dimension ref="A1:J18"/>
  <sheetViews>
    <sheetView showGridLines="0" topLeftCell="A7" zoomScaleNormal="100" workbookViewId="0">
      <selection activeCell="H15" sqref="H15"/>
    </sheetView>
  </sheetViews>
  <sheetFormatPr baseColWidth="10" defaultColWidth="14.42578125" defaultRowHeight="15.75" customHeight="1" x14ac:dyDescent="0.2"/>
  <cols>
    <col min="1" max="1" width="15.42578125" customWidth="1"/>
    <col min="2" max="2" width="33.140625" customWidth="1"/>
    <col min="3" max="3" width="13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36" t="s">
        <v>106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107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15.75" customHeight="1" x14ac:dyDescent="0.2">
      <c r="A8" s="14">
        <v>44774</v>
      </c>
      <c r="B8" s="15" t="s">
        <v>108</v>
      </c>
      <c r="C8" s="15"/>
      <c r="D8" s="16"/>
      <c r="E8" s="17"/>
      <c r="F8" s="17">
        <v>13.9</v>
      </c>
      <c r="G8" s="17"/>
      <c r="H8" s="24"/>
      <c r="I8" s="17">
        <f t="shared" ref="I8:I17" si="0">SUM(E8:H8)</f>
        <v>13.9</v>
      </c>
    </row>
    <row r="9" spans="1:10" s="6" customFormat="1" ht="15.75" customHeight="1" x14ac:dyDescent="0.2">
      <c r="A9" s="14">
        <v>44775</v>
      </c>
      <c r="B9" s="15" t="s">
        <v>86</v>
      </c>
      <c r="C9" s="15"/>
      <c r="D9" s="16"/>
      <c r="E9" s="17"/>
      <c r="F9" s="17">
        <v>0</v>
      </c>
      <c r="G9" s="17"/>
      <c r="H9" s="24">
        <v>10.55</v>
      </c>
      <c r="I9" s="17">
        <f t="shared" si="0"/>
        <v>10.55</v>
      </c>
    </row>
    <row r="10" spans="1:10" s="6" customFormat="1" ht="15.75" customHeight="1" x14ac:dyDescent="0.2">
      <c r="A10" s="14">
        <v>44778</v>
      </c>
      <c r="B10" s="15" t="s">
        <v>109</v>
      </c>
      <c r="C10" s="15"/>
      <c r="D10" s="16"/>
      <c r="E10" s="17"/>
      <c r="F10" s="17">
        <v>18.61</v>
      </c>
      <c r="G10" s="17"/>
      <c r="H10" s="24"/>
      <c r="I10" s="17">
        <f>SUM(E10:H10)</f>
        <v>18.61</v>
      </c>
    </row>
    <row r="11" spans="1:10" s="6" customFormat="1" ht="15.75" customHeight="1" x14ac:dyDescent="0.2">
      <c r="A11" s="14">
        <v>44782</v>
      </c>
      <c r="B11" s="15" t="s">
        <v>110</v>
      </c>
      <c r="C11" s="15"/>
      <c r="D11" s="16"/>
      <c r="E11" s="17"/>
      <c r="F11" s="17">
        <v>12.9</v>
      </c>
      <c r="G11" s="17"/>
      <c r="H11" s="24"/>
      <c r="I11" s="17">
        <f t="shared" si="0"/>
        <v>12.9</v>
      </c>
    </row>
    <row r="12" spans="1:10" s="6" customFormat="1" ht="15.75" customHeight="1" x14ac:dyDescent="0.2">
      <c r="A12" s="14">
        <v>44784</v>
      </c>
      <c r="B12" s="15" t="s">
        <v>111</v>
      </c>
      <c r="C12" s="15"/>
      <c r="D12" s="16"/>
      <c r="E12" s="17"/>
      <c r="F12" s="17">
        <v>9.5</v>
      </c>
      <c r="G12" s="17"/>
      <c r="I12" s="17">
        <f>SUM(E12:H12)</f>
        <v>9.5</v>
      </c>
    </row>
    <row r="13" spans="1:10" s="6" customFormat="1" ht="15.75" customHeight="1" x14ac:dyDescent="0.2">
      <c r="A13" s="14">
        <v>44785</v>
      </c>
      <c r="B13" s="15" t="s">
        <v>112</v>
      </c>
      <c r="C13" s="15"/>
      <c r="D13" s="16"/>
      <c r="E13" s="17"/>
      <c r="F13" s="17">
        <v>14.4</v>
      </c>
      <c r="G13" s="17"/>
      <c r="H13" s="24"/>
      <c r="I13" s="17">
        <f t="shared" si="0"/>
        <v>14.4</v>
      </c>
    </row>
    <row r="14" spans="1:10" s="6" customFormat="1" ht="15.75" customHeight="1" x14ac:dyDescent="0.2">
      <c r="A14" s="14">
        <v>44785</v>
      </c>
      <c r="B14" s="15" t="s">
        <v>86</v>
      </c>
      <c r="C14" s="15"/>
      <c r="D14" s="16"/>
      <c r="E14" s="17"/>
      <c r="F14" s="17">
        <v>0</v>
      </c>
      <c r="G14" s="17"/>
      <c r="H14" s="24">
        <v>10.55</v>
      </c>
      <c r="I14" s="17">
        <f t="shared" si="0"/>
        <v>10.55</v>
      </c>
    </row>
    <row r="15" spans="1:10" s="6" customFormat="1" ht="15.75" customHeight="1" x14ac:dyDescent="0.2">
      <c r="A15" s="14">
        <v>44788</v>
      </c>
      <c r="B15" s="15" t="s">
        <v>113</v>
      </c>
      <c r="C15" s="15"/>
      <c r="D15" s="16"/>
      <c r="E15" s="17"/>
      <c r="F15" s="17">
        <v>0</v>
      </c>
      <c r="G15" s="17"/>
      <c r="H15" s="24">
        <v>11.02</v>
      </c>
      <c r="I15" s="17">
        <f t="shared" si="0"/>
        <v>11.02</v>
      </c>
    </row>
    <row r="16" spans="1:10" s="6" customFormat="1" ht="15.75" customHeight="1" x14ac:dyDescent="0.2">
      <c r="A16" s="14">
        <v>44802</v>
      </c>
      <c r="B16" s="15" t="s">
        <v>111</v>
      </c>
      <c r="C16" s="15"/>
      <c r="D16" s="16"/>
      <c r="E16" s="17"/>
      <c r="F16" s="17">
        <v>13</v>
      </c>
      <c r="G16" s="17"/>
      <c r="H16" s="24"/>
      <c r="I16" s="17">
        <f t="shared" si="0"/>
        <v>13</v>
      </c>
    </row>
    <row r="17" spans="1:9" s="6" customFormat="1" ht="15.75" customHeight="1" x14ac:dyDescent="0.2">
      <c r="A17" s="14">
        <v>44804</v>
      </c>
      <c r="B17" s="15" t="s">
        <v>100</v>
      </c>
      <c r="C17" s="15"/>
      <c r="D17" s="16"/>
      <c r="E17" s="17"/>
      <c r="F17" s="17">
        <v>11.36</v>
      </c>
      <c r="G17" s="17"/>
      <c r="H17" s="24"/>
      <c r="I17" s="17">
        <f t="shared" si="0"/>
        <v>11.36</v>
      </c>
    </row>
    <row r="18" spans="1:9" s="6" customFormat="1" ht="15.75" customHeight="1" x14ac:dyDescent="0.2">
      <c r="A18" s="30"/>
      <c r="B18" s="31" t="s">
        <v>40</v>
      </c>
      <c r="C18" s="31"/>
      <c r="D18" s="32">
        <f t="shared" ref="D18:I18" si="1">SUM(D8:D17)</f>
        <v>0</v>
      </c>
      <c r="E18" s="32">
        <f t="shared" si="1"/>
        <v>0</v>
      </c>
      <c r="F18" s="32">
        <f t="shared" si="1"/>
        <v>93.67</v>
      </c>
      <c r="G18" s="32">
        <f t="shared" si="1"/>
        <v>0</v>
      </c>
      <c r="H18" s="32">
        <f t="shared" si="1"/>
        <v>32.120000000000005</v>
      </c>
      <c r="I18" s="25">
        <f t="shared" si="1"/>
        <v>125.79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8C90-817F-4D11-BA69-A4961DA340E3}">
  <sheetPr>
    <pageSetUpPr fitToPage="1"/>
  </sheetPr>
  <dimension ref="A1:J29"/>
  <sheetViews>
    <sheetView showGridLines="0" zoomScaleNormal="100" workbookViewId="0">
      <selection activeCell="J3" sqref="J3"/>
    </sheetView>
  </sheetViews>
  <sheetFormatPr baseColWidth="10" defaultColWidth="14.42578125" defaultRowHeight="15.75" customHeight="1" x14ac:dyDescent="0.2"/>
  <cols>
    <col min="1" max="1" width="15.42578125" customWidth="1"/>
    <col min="2" max="2" width="33.140625" customWidth="1"/>
    <col min="3" max="3" width="13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36" t="s">
        <v>116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107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15.75" customHeight="1" x14ac:dyDescent="0.2">
      <c r="A8" s="14">
        <v>44806</v>
      </c>
      <c r="B8" s="15" t="s">
        <v>117</v>
      </c>
      <c r="C8" s="15"/>
      <c r="D8" s="16"/>
      <c r="E8" s="17"/>
      <c r="F8" s="17">
        <v>22</v>
      </c>
      <c r="G8" s="17"/>
      <c r="H8" s="24"/>
      <c r="I8" s="17">
        <f t="shared" ref="I8:I28" si="0">SUM(E8:H8)</f>
        <v>22</v>
      </c>
    </row>
    <row r="9" spans="1:10" s="6" customFormat="1" ht="15.75" customHeight="1" x14ac:dyDescent="0.2">
      <c r="A9" s="14">
        <v>44808</v>
      </c>
      <c r="B9" s="15" t="s">
        <v>118</v>
      </c>
      <c r="C9" s="15"/>
      <c r="D9" s="16"/>
      <c r="E9" s="17"/>
      <c r="F9" s="17">
        <v>0</v>
      </c>
      <c r="G9" s="17"/>
      <c r="H9" s="24">
        <v>11.11</v>
      </c>
      <c r="I9" s="17">
        <f t="shared" si="0"/>
        <v>11.11</v>
      </c>
    </row>
    <row r="10" spans="1:10" s="6" customFormat="1" ht="15.75" customHeight="1" x14ac:dyDescent="0.2">
      <c r="A10" s="14">
        <v>44809</v>
      </c>
      <c r="B10" s="15" t="s">
        <v>117</v>
      </c>
      <c r="C10" s="15"/>
      <c r="D10" s="16"/>
      <c r="E10" s="17"/>
      <c r="F10" s="17">
        <v>8.5</v>
      </c>
      <c r="G10" s="17"/>
      <c r="H10" s="24"/>
      <c r="I10" s="17">
        <f>SUM(E10:H10)</f>
        <v>8.5</v>
      </c>
    </row>
    <row r="11" spans="1:10" s="6" customFormat="1" ht="15.75" customHeight="1" x14ac:dyDescent="0.2">
      <c r="A11" s="14">
        <v>44810</v>
      </c>
      <c r="B11" s="15" t="s">
        <v>119</v>
      </c>
      <c r="C11" s="15"/>
      <c r="D11" s="16"/>
      <c r="E11" s="17"/>
      <c r="F11" s="17">
        <v>11.98</v>
      </c>
      <c r="G11" s="17"/>
      <c r="H11" s="24"/>
      <c r="I11" s="17">
        <f t="shared" si="0"/>
        <v>11.98</v>
      </c>
    </row>
    <row r="12" spans="1:10" s="6" customFormat="1" ht="15.75" customHeight="1" x14ac:dyDescent="0.2">
      <c r="A12" s="14">
        <v>44811</v>
      </c>
      <c r="B12" s="15" t="s">
        <v>48</v>
      </c>
      <c r="C12" s="15"/>
      <c r="D12" s="16"/>
      <c r="E12" s="17"/>
      <c r="F12" s="17">
        <v>15</v>
      </c>
      <c r="G12" s="17"/>
      <c r="I12" s="17">
        <f>SUM(E12:H12)</f>
        <v>15</v>
      </c>
    </row>
    <row r="13" spans="1:10" s="6" customFormat="1" ht="15.75" customHeight="1" x14ac:dyDescent="0.2">
      <c r="A13" s="14">
        <v>44812</v>
      </c>
      <c r="B13" s="15" t="s">
        <v>120</v>
      </c>
      <c r="C13" s="15"/>
      <c r="D13" s="16"/>
      <c r="E13" s="17"/>
      <c r="F13" s="17">
        <v>18.89</v>
      </c>
      <c r="G13" s="17"/>
      <c r="H13" s="24"/>
      <c r="I13" s="17">
        <f t="shared" si="0"/>
        <v>18.89</v>
      </c>
    </row>
    <row r="14" spans="1:10" s="6" customFormat="1" ht="15.75" customHeight="1" x14ac:dyDescent="0.2">
      <c r="A14" s="14">
        <v>44813</v>
      </c>
      <c r="B14" s="15" t="s">
        <v>74</v>
      </c>
      <c r="C14" s="15"/>
      <c r="D14" s="16"/>
      <c r="E14" s="17"/>
      <c r="F14" s="17">
        <v>13.5</v>
      </c>
      <c r="G14" s="17"/>
      <c r="H14" s="24"/>
      <c r="I14" s="17">
        <f t="shared" si="0"/>
        <v>13.5</v>
      </c>
    </row>
    <row r="15" spans="1:10" s="6" customFormat="1" ht="15.75" customHeight="1" x14ac:dyDescent="0.2">
      <c r="A15" s="14">
        <v>44816</v>
      </c>
      <c r="B15" s="15" t="s">
        <v>117</v>
      </c>
      <c r="C15" s="15"/>
      <c r="D15" s="16"/>
      <c r="E15" s="17"/>
      <c r="F15" s="17">
        <v>8.5</v>
      </c>
      <c r="G15" s="17"/>
      <c r="H15" s="24"/>
      <c r="I15" s="17">
        <f t="shared" si="0"/>
        <v>8.5</v>
      </c>
    </row>
    <row r="16" spans="1:10" s="6" customFormat="1" ht="15.75" customHeight="1" x14ac:dyDescent="0.2">
      <c r="A16" s="14">
        <v>44817</v>
      </c>
      <c r="B16" s="15" t="s">
        <v>119</v>
      </c>
      <c r="C16" s="15"/>
      <c r="D16" s="16"/>
      <c r="E16" s="17"/>
      <c r="F16" s="17">
        <v>13.53</v>
      </c>
      <c r="G16" s="17"/>
      <c r="H16" s="24"/>
      <c r="I16" s="17">
        <f t="shared" si="0"/>
        <v>13.53</v>
      </c>
    </row>
    <row r="17" spans="1:9" s="6" customFormat="1" ht="15.75" customHeight="1" x14ac:dyDescent="0.2">
      <c r="A17" s="14">
        <v>44818</v>
      </c>
      <c r="B17" s="15" t="s">
        <v>119</v>
      </c>
      <c r="C17" s="15"/>
      <c r="D17" s="16"/>
      <c r="E17" s="17"/>
      <c r="F17" s="17">
        <v>12.28</v>
      </c>
      <c r="G17" s="17"/>
      <c r="H17" s="24"/>
      <c r="I17" s="17">
        <f t="shared" ref="I17:I27" si="1">SUM(E17:H17)</f>
        <v>12.28</v>
      </c>
    </row>
    <row r="18" spans="1:9" s="6" customFormat="1" ht="15.75" customHeight="1" x14ac:dyDescent="0.2">
      <c r="A18" s="14">
        <v>44819</v>
      </c>
      <c r="B18" s="15" t="s">
        <v>117</v>
      </c>
      <c r="C18" s="15"/>
      <c r="D18" s="16"/>
      <c r="E18" s="17"/>
      <c r="F18" s="17">
        <v>8.5</v>
      </c>
      <c r="G18" s="17"/>
      <c r="H18" s="24"/>
      <c r="I18" s="17">
        <f t="shared" si="1"/>
        <v>8.5</v>
      </c>
    </row>
    <row r="19" spans="1:9" s="6" customFormat="1" ht="15.75" customHeight="1" x14ac:dyDescent="0.2">
      <c r="A19" s="14">
        <v>44820</v>
      </c>
      <c r="B19" s="15" t="s">
        <v>121</v>
      </c>
      <c r="C19" s="15"/>
      <c r="D19" s="16"/>
      <c r="E19" s="17"/>
      <c r="F19" s="17">
        <v>9.9</v>
      </c>
      <c r="G19" s="17"/>
      <c r="H19" s="24"/>
      <c r="I19" s="17">
        <f t="shared" si="1"/>
        <v>9.9</v>
      </c>
    </row>
    <row r="20" spans="1:9" s="6" customFormat="1" ht="15.75" customHeight="1" x14ac:dyDescent="0.2">
      <c r="A20" s="14">
        <v>44822</v>
      </c>
      <c r="B20" s="15" t="s">
        <v>86</v>
      </c>
      <c r="C20" s="15"/>
      <c r="D20" s="16"/>
      <c r="E20" s="17"/>
      <c r="F20" s="17">
        <v>0</v>
      </c>
      <c r="G20" s="17"/>
      <c r="H20" s="17">
        <v>4.25</v>
      </c>
      <c r="I20" s="17">
        <f t="shared" si="1"/>
        <v>4.25</v>
      </c>
    </row>
    <row r="21" spans="1:9" s="6" customFormat="1" ht="15.75" customHeight="1" x14ac:dyDescent="0.2">
      <c r="A21" s="14">
        <v>44822</v>
      </c>
      <c r="B21" s="15" t="s">
        <v>86</v>
      </c>
      <c r="C21" s="15"/>
      <c r="D21" s="16"/>
      <c r="E21" s="17"/>
      <c r="F21" s="17">
        <v>0</v>
      </c>
      <c r="G21" s="17"/>
      <c r="H21" s="17">
        <v>10.55</v>
      </c>
      <c r="I21" s="17">
        <f t="shared" si="1"/>
        <v>10.55</v>
      </c>
    </row>
    <row r="22" spans="1:9" s="6" customFormat="1" ht="15.75" customHeight="1" x14ac:dyDescent="0.2">
      <c r="A22" s="14">
        <v>44823</v>
      </c>
      <c r="B22" s="15" t="s">
        <v>122</v>
      </c>
      <c r="C22" s="15"/>
      <c r="D22" s="16"/>
      <c r="E22" s="17"/>
      <c r="F22" s="17">
        <v>16.100000000000001</v>
      </c>
      <c r="G22" s="17"/>
      <c r="H22" s="24"/>
      <c r="I22" s="17">
        <f t="shared" si="1"/>
        <v>16.100000000000001</v>
      </c>
    </row>
    <row r="23" spans="1:9" s="6" customFormat="1" ht="15.75" customHeight="1" x14ac:dyDescent="0.2">
      <c r="A23" s="14">
        <v>44824</v>
      </c>
      <c r="B23" s="15" t="s">
        <v>119</v>
      </c>
      <c r="C23" s="15"/>
      <c r="D23" s="16"/>
      <c r="E23" s="17"/>
      <c r="F23" s="17">
        <v>11.77</v>
      </c>
      <c r="G23" s="17"/>
      <c r="H23" s="24"/>
      <c r="I23" s="17">
        <f t="shared" si="1"/>
        <v>11.77</v>
      </c>
    </row>
    <row r="24" spans="1:9" s="6" customFormat="1" ht="15.75" customHeight="1" x14ac:dyDescent="0.2">
      <c r="A24" s="14">
        <v>44825</v>
      </c>
      <c r="B24" s="15" t="s">
        <v>123</v>
      </c>
      <c r="C24" s="15"/>
      <c r="D24" s="16"/>
      <c r="E24" s="17"/>
      <c r="F24" s="17">
        <v>8.5</v>
      </c>
      <c r="G24" s="17"/>
      <c r="H24" s="24"/>
      <c r="I24" s="17">
        <f t="shared" si="1"/>
        <v>8.5</v>
      </c>
    </row>
    <row r="25" spans="1:9" s="6" customFormat="1" ht="15.75" customHeight="1" x14ac:dyDescent="0.2">
      <c r="A25" s="14">
        <v>44826</v>
      </c>
      <c r="B25" s="15" t="s">
        <v>122</v>
      </c>
      <c r="C25" s="15"/>
      <c r="D25" s="16"/>
      <c r="E25" s="17"/>
      <c r="F25" s="17">
        <v>16.100000000000001</v>
      </c>
      <c r="G25" s="17"/>
      <c r="H25" s="24"/>
      <c r="I25" s="17">
        <f t="shared" si="1"/>
        <v>16.100000000000001</v>
      </c>
    </row>
    <row r="26" spans="1:9" s="6" customFormat="1" ht="15.75" customHeight="1" x14ac:dyDescent="0.2">
      <c r="A26" s="14">
        <v>44831</v>
      </c>
      <c r="B26" s="15" t="s">
        <v>119</v>
      </c>
      <c r="C26" s="15"/>
      <c r="D26" s="16"/>
      <c r="E26" s="17"/>
      <c r="F26" s="17">
        <v>13.07</v>
      </c>
      <c r="G26" s="17"/>
      <c r="H26" s="24"/>
      <c r="I26" s="17">
        <f t="shared" si="1"/>
        <v>13.07</v>
      </c>
    </row>
    <row r="27" spans="1:9" s="6" customFormat="1" ht="15.75" customHeight="1" x14ac:dyDescent="0.2">
      <c r="A27" s="14">
        <v>44832</v>
      </c>
      <c r="B27" s="15" t="s">
        <v>123</v>
      </c>
      <c r="C27" s="15"/>
      <c r="D27" s="16"/>
      <c r="E27" s="17"/>
      <c r="F27" s="17">
        <v>9.5</v>
      </c>
      <c r="G27" s="17"/>
      <c r="H27" s="24"/>
      <c r="I27" s="17">
        <f t="shared" si="1"/>
        <v>9.5</v>
      </c>
    </row>
    <row r="28" spans="1:9" s="6" customFormat="1" ht="15.75" customHeight="1" x14ac:dyDescent="0.2">
      <c r="A28" s="14">
        <v>44834</v>
      </c>
      <c r="B28" s="15" t="s">
        <v>86</v>
      </c>
      <c r="C28" s="15"/>
      <c r="D28" s="16"/>
      <c r="E28" s="17"/>
      <c r="F28" s="17"/>
      <c r="G28" s="17"/>
      <c r="H28" s="24">
        <v>10.55</v>
      </c>
      <c r="I28" s="17">
        <f t="shared" si="0"/>
        <v>10.55</v>
      </c>
    </row>
    <row r="29" spans="1:9" s="6" customFormat="1" ht="15.75" customHeight="1" x14ac:dyDescent="0.2">
      <c r="A29" s="30"/>
      <c r="B29" s="31" t="s">
        <v>40</v>
      </c>
      <c r="C29" s="31"/>
      <c r="D29" s="32">
        <f t="shared" ref="D29:I29" si="2">SUM(D8:D28)</f>
        <v>0</v>
      </c>
      <c r="E29" s="32">
        <f t="shared" si="2"/>
        <v>0</v>
      </c>
      <c r="F29" s="32">
        <f t="shared" si="2"/>
        <v>217.62</v>
      </c>
      <c r="G29" s="32">
        <f t="shared" si="2"/>
        <v>0</v>
      </c>
      <c r="H29" s="32">
        <f t="shared" si="2"/>
        <v>36.46</v>
      </c>
      <c r="I29" s="25">
        <f t="shared" si="2"/>
        <v>254.08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3945-FF66-4F34-974E-95628AA7E205}">
  <sheetPr>
    <pageSetUpPr fitToPage="1"/>
  </sheetPr>
  <dimension ref="A1:J16"/>
  <sheetViews>
    <sheetView showGridLines="0" topLeftCell="A3" zoomScaleNormal="100" workbookViewId="0">
      <selection activeCell="J8" sqref="J8"/>
    </sheetView>
  </sheetViews>
  <sheetFormatPr baseColWidth="10" defaultColWidth="14.42578125" defaultRowHeight="15.75" customHeight="1" x14ac:dyDescent="0.2"/>
  <cols>
    <col min="1" max="1" width="15.42578125" customWidth="1"/>
    <col min="2" max="2" width="35.85546875" customWidth="1"/>
    <col min="3" max="3" width="11.140625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42" t="s">
        <v>114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45" x14ac:dyDescent="0.2">
      <c r="A8" s="18" t="s">
        <v>115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2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2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2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2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2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2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2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4AE9-9FB5-4BF1-B205-8A37A0F9E3C5}">
  <dimension ref="A1:J18"/>
  <sheetViews>
    <sheetView zoomScaleNormal="100" workbookViewId="0">
      <selection activeCell="G21" sqref="G21"/>
    </sheetView>
  </sheetViews>
  <sheetFormatPr baseColWidth="10" defaultColWidth="14.42578125" defaultRowHeight="15.75" customHeight="1" x14ac:dyDescent="0.2"/>
  <cols>
    <col min="1" max="1" width="14.42578125" customWidth="1"/>
    <col min="2" max="2" width="38.140625" customWidth="1"/>
    <col min="3" max="3" width="17.85546875" customWidth="1"/>
    <col min="4" max="4" width="11.42578125" customWidth="1"/>
    <col min="5" max="5" width="9.85546875" customWidth="1"/>
    <col min="6" max="6" width="11.5703125" customWidth="1"/>
    <col min="7" max="7" width="11.5703125" bestFit="1" customWidth="1"/>
    <col min="8" max="8" width="15.42578125" customWidth="1"/>
    <col min="10" max="10" width="19.140625" customWidth="1"/>
  </cols>
  <sheetData>
    <row r="1" spans="1:10" ht="25.7" customHeight="1" x14ac:dyDescent="0.2">
      <c r="A1" s="47" t="s">
        <v>49</v>
      </c>
      <c r="B1" s="48"/>
      <c r="C1" s="48"/>
      <c r="D1" s="48"/>
      <c r="E1" s="48"/>
      <c r="F1" s="48"/>
      <c r="G1" s="48"/>
      <c r="H1" s="49"/>
    </row>
    <row r="2" spans="1:10" ht="15.75" customHeight="1" x14ac:dyDescent="0.2">
      <c r="A2" s="50"/>
      <c r="B2" s="51"/>
      <c r="C2" s="51"/>
      <c r="D2" s="51"/>
      <c r="E2" s="51"/>
      <c r="F2" s="52"/>
      <c r="G2" s="53"/>
      <c r="H2" s="54"/>
    </row>
    <row r="3" spans="1:10" ht="15.75" customHeight="1" x14ac:dyDescent="0.25">
      <c r="A3" s="5" t="s">
        <v>25</v>
      </c>
      <c r="B3" s="19" t="s">
        <v>41</v>
      </c>
      <c r="C3" s="5" t="s">
        <v>26</v>
      </c>
      <c r="D3" s="57" t="s">
        <v>41</v>
      </c>
      <c r="E3" s="58"/>
      <c r="F3" s="59"/>
      <c r="G3" s="55"/>
      <c r="H3" s="56"/>
      <c r="J3" s="7"/>
    </row>
    <row r="4" spans="1:10" ht="15.75" customHeight="1" x14ac:dyDescent="0.25">
      <c r="A4" s="3" t="s">
        <v>27</v>
      </c>
      <c r="B4" s="19" t="s">
        <v>43</v>
      </c>
      <c r="C4" s="3" t="s">
        <v>28</v>
      </c>
      <c r="D4" s="60" t="s">
        <v>46</v>
      </c>
      <c r="E4" s="61"/>
      <c r="F4" s="62"/>
      <c r="G4" s="55"/>
      <c r="H4" s="56"/>
    </row>
    <row r="5" spans="1:10" ht="15.75" customHeight="1" x14ac:dyDescent="0.25">
      <c r="A5" s="4" t="s">
        <v>29</v>
      </c>
      <c r="B5" s="19" t="s">
        <v>42</v>
      </c>
      <c r="C5" s="4" t="s">
        <v>30</v>
      </c>
      <c r="D5" s="63" t="s">
        <v>45</v>
      </c>
      <c r="E5" s="64"/>
      <c r="F5" s="65"/>
      <c r="G5" s="55"/>
      <c r="H5" s="56"/>
    </row>
    <row r="6" spans="1:10" ht="15.75" customHeight="1" x14ac:dyDescent="0.2">
      <c r="A6" s="66" t="s">
        <v>31</v>
      </c>
      <c r="B6" s="66" t="s">
        <v>32</v>
      </c>
      <c r="C6" s="69" t="s">
        <v>33</v>
      </c>
      <c r="D6" s="70"/>
      <c r="E6" s="66" t="s">
        <v>34</v>
      </c>
      <c r="F6" s="66" t="s">
        <v>35</v>
      </c>
      <c r="G6" s="66" t="s">
        <v>36</v>
      </c>
      <c r="H6" s="66" t="s">
        <v>37</v>
      </c>
    </row>
    <row r="7" spans="1:10" ht="15.75" customHeight="1" x14ac:dyDescent="0.2">
      <c r="A7" s="68"/>
      <c r="B7" s="68"/>
      <c r="C7" s="8" t="s">
        <v>38</v>
      </c>
      <c r="D7" s="8" t="s">
        <v>39</v>
      </c>
      <c r="E7" s="68"/>
      <c r="F7" s="68"/>
      <c r="G7" s="67"/>
      <c r="H7" s="67"/>
    </row>
    <row r="8" spans="1:10" s="6" customFormat="1" ht="15.75" customHeight="1" x14ac:dyDescent="0.2">
      <c r="A8" s="14">
        <v>44566</v>
      </c>
      <c r="B8" s="15" t="s">
        <v>53</v>
      </c>
      <c r="C8" s="16"/>
      <c r="D8" s="17"/>
      <c r="E8" s="17">
        <v>13.17</v>
      </c>
      <c r="F8" s="17"/>
      <c r="G8" s="17"/>
      <c r="H8" s="17">
        <f t="shared" ref="H8:H12" si="0">SUM(D8:G8)</f>
        <v>13.17</v>
      </c>
    </row>
    <row r="9" spans="1:10" s="6" customFormat="1" ht="15.75" customHeight="1" x14ac:dyDescent="0.2">
      <c r="A9" s="14">
        <v>44568</v>
      </c>
      <c r="B9" s="15" t="s">
        <v>54</v>
      </c>
      <c r="C9" s="16"/>
      <c r="D9" s="17"/>
      <c r="E9" s="17">
        <v>31.5</v>
      </c>
      <c r="F9" s="17"/>
      <c r="G9" s="17"/>
      <c r="H9" s="17">
        <f t="shared" si="0"/>
        <v>31.5</v>
      </c>
    </row>
    <row r="10" spans="1:10" s="6" customFormat="1" ht="15.75" customHeight="1" x14ac:dyDescent="0.2">
      <c r="A10" s="14">
        <v>44573</v>
      </c>
      <c r="B10" s="15" t="s">
        <v>53</v>
      </c>
      <c r="C10" s="16"/>
      <c r="D10" s="17"/>
      <c r="E10" s="17">
        <v>11.55</v>
      </c>
      <c r="F10" s="17"/>
      <c r="G10" s="17"/>
      <c r="H10" s="17">
        <f t="shared" si="0"/>
        <v>11.55</v>
      </c>
    </row>
    <row r="11" spans="1:10" s="6" customFormat="1" ht="15.75" customHeight="1" x14ac:dyDescent="0.2">
      <c r="A11" s="14">
        <v>44573</v>
      </c>
      <c r="B11" s="15" t="s">
        <v>55</v>
      </c>
      <c r="C11" s="16"/>
      <c r="D11" s="17"/>
      <c r="E11" s="17">
        <v>16.5</v>
      </c>
      <c r="F11" s="17"/>
      <c r="G11" s="17"/>
      <c r="H11" s="17">
        <f t="shared" si="0"/>
        <v>16.5</v>
      </c>
    </row>
    <row r="12" spans="1:10" s="6" customFormat="1" ht="15.75" customHeight="1" x14ac:dyDescent="0.2">
      <c r="A12" s="14">
        <v>44579</v>
      </c>
      <c r="B12" s="15" t="s">
        <v>47</v>
      </c>
      <c r="C12" s="16"/>
      <c r="D12" s="17"/>
      <c r="E12" s="17">
        <v>13.5</v>
      </c>
      <c r="F12" s="17"/>
      <c r="G12" s="17"/>
      <c r="H12" s="17">
        <f t="shared" si="0"/>
        <v>13.5</v>
      </c>
    </row>
    <row r="13" spans="1:10" s="6" customFormat="1" ht="15.75" customHeight="1" x14ac:dyDescent="0.2">
      <c r="A13" s="14">
        <v>44580</v>
      </c>
      <c r="B13" s="15" t="s">
        <v>48</v>
      </c>
      <c r="C13" s="16"/>
      <c r="D13" s="17"/>
      <c r="E13" s="17">
        <v>14</v>
      </c>
      <c r="F13" s="17"/>
      <c r="G13" s="17"/>
      <c r="H13" s="17">
        <f>SUM(D13:G13)</f>
        <v>14</v>
      </c>
    </row>
    <row r="14" spans="1:10" s="6" customFormat="1" ht="15.75" customHeight="1" x14ac:dyDescent="0.2">
      <c r="A14" s="14">
        <v>44586</v>
      </c>
      <c r="B14" s="15" t="s">
        <v>56</v>
      </c>
      <c r="C14" s="16"/>
      <c r="D14" s="17"/>
      <c r="E14" s="17">
        <v>16.920000000000002</v>
      </c>
      <c r="F14" s="17"/>
      <c r="G14" s="17"/>
      <c r="H14" s="17">
        <f>SUM(D14:G14)</f>
        <v>16.920000000000002</v>
      </c>
    </row>
    <row r="15" spans="1:10" s="6" customFormat="1" ht="15.75" customHeight="1" x14ac:dyDescent="0.2">
      <c r="A15" s="14">
        <v>44587</v>
      </c>
      <c r="B15" s="15" t="s">
        <v>57</v>
      </c>
      <c r="C15" s="16"/>
      <c r="D15" s="17"/>
      <c r="E15" s="17">
        <v>13.7</v>
      </c>
      <c r="F15" s="17"/>
      <c r="G15" s="17"/>
      <c r="H15" s="17">
        <f>SUM(D15:G15)</f>
        <v>13.7</v>
      </c>
    </row>
    <row r="16" spans="1:10" s="6" customFormat="1" ht="15.75" customHeight="1" x14ac:dyDescent="0.2">
      <c r="A16" s="14">
        <v>44588</v>
      </c>
      <c r="B16" s="15" t="s">
        <v>58</v>
      </c>
      <c r="C16" s="16"/>
      <c r="D16" s="17"/>
      <c r="E16" s="17">
        <v>0</v>
      </c>
      <c r="F16" s="17"/>
      <c r="G16" s="17">
        <v>2830</v>
      </c>
      <c r="H16" s="17">
        <f>SUM(D16:G16)</f>
        <v>2830</v>
      </c>
    </row>
    <row r="17" spans="2:8" s="6" customFormat="1" ht="15.75" customHeight="1" thickBot="1" x14ac:dyDescent="0.25">
      <c r="B17" s="9" t="s">
        <v>40</v>
      </c>
      <c r="C17" s="10">
        <f>SUM(C8:C13)</f>
        <v>0</v>
      </c>
      <c r="D17" s="11">
        <f>SUM(D8:D13)</f>
        <v>0</v>
      </c>
      <c r="E17" s="11">
        <f>SUM(E8:E16)</f>
        <v>130.84</v>
      </c>
      <c r="F17" s="11">
        <f>SUM(F8:F16)</f>
        <v>0</v>
      </c>
      <c r="G17" s="12">
        <f>SUM(G8:G16)</f>
        <v>2830</v>
      </c>
      <c r="H17" s="13">
        <f>SUM(H8:H16)</f>
        <v>2960.84</v>
      </c>
    </row>
    <row r="18" spans="2:8" ht="15.75" customHeight="1" thickTop="1" x14ac:dyDescent="0.2"/>
  </sheetData>
  <mergeCells count="13">
    <mergeCell ref="H6:H7"/>
    <mergeCell ref="A6:A7"/>
    <mergeCell ref="B6:B7"/>
    <mergeCell ref="C6:D6"/>
    <mergeCell ref="E6:E7"/>
    <mergeCell ref="F6:F7"/>
    <mergeCell ref="G6:G7"/>
    <mergeCell ref="A1:H1"/>
    <mergeCell ref="A2:F2"/>
    <mergeCell ref="G2:H5"/>
    <mergeCell ref="D3:F3"/>
    <mergeCell ref="D4:F4"/>
    <mergeCell ref="D5:F5"/>
  </mergeCells>
  <pageMargins left="0.7" right="0.7" top="0.75" bottom="0.75" header="0.3" footer="0.3"/>
  <pageSetup paperSize="9" scale="62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1112-1963-431C-89E7-6C8FF37E312D}">
  <sheetPr>
    <pageSetUpPr fitToPage="1"/>
  </sheetPr>
  <dimension ref="A1:J30"/>
  <sheetViews>
    <sheetView showGridLines="0" zoomScaleNormal="100" workbookViewId="0">
      <selection activeCell="K21" sqref="K21"/>
    </sheetView>
  </sheetViews>
  <sheetFormatPr baseColWidth="10" defaultColWidth="14.42578125" defaultRowHeight="15.75" customHeight="1" x14ac:dyDescent="0.2"/>
  <cols>
    <col min="1" max="1" width="15.42578125" customWidth="1"/>
    <col min="2" max="2" width="33.140625" customWidth="1"/>
    <col min="3" max="3" width="13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36" t="s">
        <v>124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107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15.75" customHeight="1" x14ac:dyDescent="0.2">
      <c r="A8" s="14">
        <v>44838</v>
      </c>
      <c r="B8" s="15" t="s">
        <v>126</v>
      </c>
      <c r="C8" s="15"/>
      <c r="D8" s="16"/>
      <c r="E8" s="17"/>
      <c r="F8" s="17">
        <v>13</v>
      </c>
      <c r="G8" s="17"/>
      <c r="H8" s="24"/>
      <c r="I8" s="17">
        <f t="shared" ref="I8:I29" si="0">SUM(E8:H8)</f>
        <v>13</v>
      </c>
    </row>
    <row r="9" spans="1:10" s="6" customFormat="1" ht="15.75" customHeight="1" x14ac:dyDescent="0.2">
      <c r="A9" s="14">
        <v>44839</v>
      </c>
      <c r="B9" s="15" t="s">
        <v>128</v>
      </c>
      <c r="C9" s="15"/>
      <c r="D9" s="16"/>
      <c r="E9" s="17"/>
      <c r="F9" s="17"/>
      <c r="G9" s="17"/>
      <c r="H9" s="24">
        <v>48.71</v>
      </c>
      <c r="I9" s="17">
        <f t="shared" si="0"/>
        <v>48.71</v>
      </c>
    </row>
    <row r="10" spans="1:10" s="6" customFormat="1" ht="15.75" customHeight="1" x14ac:dyDescent="0.2">
      <c r="A10" s="14">
        <v>44839</v>
      </c>
      <c r="B10" s="15" t="s">
        <v>128</v>
      </c>
      <c r="C10" s="15"/>
      <c r="D10" s="16"/>
      <c r="E10" s="17"/>
      <c r="F10" s="17"/>
      <c r="G10" s="17"/>
      <c r="H10" s="24">
        <v>48.71</v>
      </c>
      <c r="I10" s="17">
        <f t="shared" si="0"/>
        <v>48.71</v>
      </c>
    </row>
    <row r="11" spans="1:10" s="6" customFormat="1" ht="15.75" customHeight="1" x14ac:dyDescent="0.2">
      <c r="A11" s="14">
        <v>44839</v>
      </c>
      <c r="B11" s="15" t="s">
        <v>119</v>
      </c>
      <c r="C11" s="15"/>
      <c r="D11" s="16"/>
      <c r="E11" s="17"/>
      <c r="F11" s="17">
        <v>12.65</v>
      </c>
      <c r="G11" s="17"/>
      <c r="H11" s="24"/>
      <c r="I11" s="17">
        <f t="shared" si="0"/>
        <v>12.65</v>
      </c>
    </row>
    <row r="12" spans="1:10" s="6" customFormat="1" ht="15.75" customHeight="1" x14ac:dyDescent="0.2">
      <c r="A12" s="14">
        <v>44840</v>
      </c>
      <c r="B12" s="15" t="s">
        <v>122</v>
      </c>
      <c r="C12" s="15"/>
      <c r="D12" s="16"/>
      <c r="E12" s="17"/>
      <c r="F12" s="17">
        <v>29.2</v>
      </c>
      <c r="G12" s="17"/>
      <c r="H12" s="24"/>
      <c r="I12" s="17">
        <f>SUM(E12:H12)</f>
        <v>29.2</v>
      </c>
    </row>
    <row r="13" spans="1:10" s="6" customFormat="1" ht="15.75" customHeight="1" x14ac:dyDescent="0.2">
      <c r="A13" s="14">
        <v>44841</v>
      </c>
      <c r="B13" s="15" t="s">
        <v>121</v>
      </c>
      <c r="C13" s="15"/>
      <c r="D13" s="16"/>
      <c r="E13" s="17"/>
      <c r="F13" s="17">
        <v>9.9</v>
      </c>
      <c r="G13" s="17"/>
      <c r="H13" s="24"/>
      <c r="I13" s="17">
        <f t="shared" si="0"/>
        <v>9.9</v>
      </c>
    </row>
    <row r="14" spans="1:10" s="6" customFormat="1" ht="15.75" customHeight="1" x14ac:dyDescent="0.2">
      <c r="A14" s="14">
        <v>44844</v>
      </c>
      <c r="B14" s="15" t="s">
        <v>74</v>
      </c>
      <c r="C14" s="15"/>
      <c r="D14" s="16"/>
      <c r="E14" s="17"/>
      <c r="F14" s="17">
        <v>16.2</v>
      </c>
      <c r="G14" s="17"/>
      <c r="I14" s="17">
        <f>SUM(E14:H14)</f>
        <v>16.2</v>
      </c>
    </row>
    <row r="15" spans="1:10" s="6" customFormat="1" ht="15.75" customHeight="1" x14ac:dyDescent="0.2">
      <c r="A15" s="14">
        <v>44845</v>
      </c>
      <c r="B15" s="15" t="s">
        <v>61</v>
      </c>
      <c r="C15" s="15"/>
      <c r="D15" s="16"/>
      <c r="E15" s="17"/>
      <c r="F15" s="17">
        <v>12.9</v>
      </c>
      <c r="G15" s="17"/>
      <c r="H15" s="24"/>
      <c r="I15" s="17">
        <f t="shared" si="0"/>
        <v>12.9</v>
      </c>
    </row>
    <row r="16" spans="1:10" s="6" customFormat="1" ht="15.75" customHeight="1" x14ac:dyDescent="0.2">
      <c r="A16" s="14">
        <v>44845</v>
      </c>
      <c r="B16" s="15" t="s">
        <v>127</v>
      </c>
      <c r="C16" s="15"/>
      <c r="D16" s="16"/>
      <c r="E16" s="17"/>
      <c r="F16" s="17"/>
      <c r="G16" s="17"/>
      <c r="H16" s="24">
        <v>4.8499999999999996</v>
      </c>
      <c r="I16" s="17">
        <f t="shared" si="0"/>
        <v>4.8499999999999996</v>
      </c>
    </row>
    <row r="17" spans="1:9" s="6" customFormat="1" ht="15.75" customHeight="1" x14ac:dyDescent="0.2">
      <c r="A17" s="14">
        <v>44846</v>
      </c>
      <c r="B17" s="15" t="s">
        <v>119</v>
      </c>
      <c r="C17" s="15"/>
      <c r="D17" s="16"/>
      <c r="E17" s="17"/>
      <c r="F17" s="17">
        <v>12.46</v>
      </c>
      <c r="G17" s="17"/>
      <c r="H17" s="24"/>
      <c r="I17" s="17">
        <f t="shared" si="0"/>
        <v>12.46</v>
      </c>
    </row>
    <row r="18" spans="1:9" s="6" customFormat="1" ht="15.75" customHeight="1" x14ac:dyDescent="0.2">
      <c r="A18" s="14">
        <v>44847</v>
      </c>
      <c r="B18" s="15" t="s">
        <v>121</v>
      </c>
      <c r="C18" s="15"/>
      <c r="D18" s="16"/>
      <c r="E18" s="17"/>
      <c r="F18" s="17">
        <v>20.8</v>
      </c>
      <c r="G18" s="17"/>
      <c r="H18" s="24"/>
      <c r="I18" s="17">
        <f t="shared" si="0"/>
        <v>20.8</v>
      </c>
    </row>
    <row r="19" spans="1:9" s="6" customFormat="1" ht="15.75" customHeight="1" x14ac:dyDescent="0.2">
      <c r="A19" s="14">
        <v>44848</v>
      </c>
      <c r="B19" s="15" t="s">
        <v>86</v>
      </c>
      <c r="C19" s="15"/>
      <c r="D19" s="16"/>
      <c r="E19" s="17"/>
      <c r="F19" s="17"/>
      <c r="G19" s="17"/>
      <c r="H19" s="24">
        <v>21.1</v>
      </c>
      <c r="I19" s="17">
        <f t="shared" si="0"/>
        <v>21.1</v>
      </c>
    </row>
    <row r="20" spans="1:9" s="6" customFormat="1" ht="15.75" customHeight="1" x14ac:dyDescent="0.2">
      <c r="A20" s="14">
        <v>44848</v>
      </c>
      <c r="B20" s="15" t="s">
        <v>112</v>
      </c>
      <c r="C20" s="15"/>
      <c r="D20" s="16"/>
      <c r="E20" s="17"/>
      <c r="F20" s="17">
        <v>6.79</v>
      </c>
      <c r="G20" s="17"/>
      <c r="H20" s="24"/>
      <c r="I20" s="17">
        <f t="shared" si="0"/>
        <v>6.79</v>
      </c>
    </row>
    <row r="21" spans="1:9" s="6" customFormat="1" ht="15.75" customHeight="1" x14ac:dyDescent="0.2">
      <c r="A21" s="14">
        <v>44851</v>
      </c>
      <c r="B21" s="15" t="s">
        <v>121</v>
      </c>
      <c r="C21" s="15"/>
      <c r="D21" s="16"/>
      <c r="E21" s="17"/>
      <c r="F21" s="17">
        <v>11.5</v>
      </c>
      <c r="G21" s="17"/>
      <c r="H21" s="24"/>
      <c r="I21" s="17">
        <f t="shared" si="0"/>
        <v>11.5</v>
      </c>
    </row>
    <row r="22" spans="1:9" s="6" customFormat="1" ht="15.75" customHeight="1" x14ac:dyDescent="0.2">
      <c r="A22" s="14">
        <v>44852</v>
      </c>
      <c r="B22" s="15" t="s">
        <v>127</v>
      </c>
      <c r="C22" s="15"/>
      <c r="D22" s="16"/>
      <c r="E22" s="17"/>
      <c r="F22" s="17"/>
      <c r="G22" s="17"/>
      <c r="H22" s="17">
        <v>4.8499999999999996</v>
      </c>
      <c r="I22" s="17">
        <f t="shared" si="0"/>
        <v>4.8499999999999996</v>
      </c>
    </row>
    <row r="23" spans="1:9" s="6" customFormat="1" ht="15.75" customHeight="1" x14ac:dyDescent="0.2">
      <c r="A23" s="14">
        <v>44852</v>
      </c>
      <c r="B23" s="15" t="s">
        <v>119</v>
      </c>
      <c r="C23" s="15"/>
      <c r="D23" s="16"/>
      <c r="E23" s="17"/>
      <c r="F23" s="17">
        <v>12.35</v>
      </c>
      <c r="G23" s="17"/>
      <c r="H23" s="17"/>
      <c r="I23" s="17">
        <f t="shared" si="0"/>
        <v>12.35</v>
      </c>
    </row>
    <row r="24" spans="1:9" s="6" customFormat="1" ht="15.75" customHeight="1" x14ac:dyDescent="0.2">
      <c r="A24" s="14">
        <v>44853</v>
      </c>
      <c r="B24" s="15" t="s">
        <v>123</v>
      </c>
      <c r="C24" s="15"/>
      <c r="D24" s="16"/>
      <c r="E24" s="17"/>
      <c r="F24" s="17">
        <v>5.5</v>
      </c>
      <c r="G24" s="17"/>
      <c r="H24" s="24"/>
      <c r="I24" s="17">
        <f t="shared" si="0"/>
        <v>5.5</v>
      </c>
    </row>
    <row r="25" spans="1:9" s="6" customFormat="1" ht="15.75" customHeight="1" x14ac:dyDescent="0.2">
      <c r="A25" s="14">
        <v>44854</v>
      </c>
      <c r="B25" s="15" t="s">
        <v>122</v>
      </c>
      <c r="C25" s="15"/>
      <c r="D25" s="16"/>
      <c r="E25" s="17"/>
      <c r="F25" s="17">
        <v>16.100000000000001</v>
      </c>
      <c r="G25" s="17"/>
      <c r="H25" s="24"/>
      <c r="I25" s="17">
        <f t="shared" si="0"/>
        <v>16.100000000000001</v>
      </c>
    </row>
    <row r="26" spans="1:9" s="6" customFormat="1" ht="15.75" customHeight="1" x14ac:dyDescent="0.2">
      <c r="A26" s="14">
        <v>44855</v>
      </c>
      <c r="B26" s="15" t="s">
        <v>121</v>
      </c>
      <c r="C26" s="15"/>
      <c r="D26" s="16"/>
      <c r="E26" s="17"/>
      <c r="F26" s="17">
        <v>10.9</v>
      </c>
      <c r="G26" s="17"/>
      <c r="H26" s="24"/>
      <c r="I26" s="17">
        <f t="shared" si="0"/>
        <v>10.9</v>
      </c>
    </row>
    <row r="27" spans="1:9" s="6" customFormat="1" ht="15.75" customHeight="1" x14ac:dyDescent="0.2">
      <c r="A27" s="14">
        <v>44858</v>
      </c>
      <c r="B27" s="15" t="s">
        <v>74</v>
      </c>
      <c r="C27" s="15"/>
      <c r="D27" s="16"/>
      <c r="E27" s="17"/>
      <c r="F27" s="17">
        <v>23.5</v>
      </c>
      <c r="G27" s="17"/>
      <c r="H27" s="24"/>
      <c r="I27" s="17">
        <f t="shared" si="0"/>
        <v>23.5</v>
      </c>
    </row>
    <row r="28" spans="1:9" s="6" customFormat="1" ht="15.75" customHeight="1" x14ac:dyDescent="0.2">
      <c r="A28" s="14">
        <v>44859</v>
      </c>
      <c r="B28" s="15" t="s">
        <v>121</v>
      </c>
      <c r="C28" s="15"/>
      <c r="D28" s="16"/>
      <c r="E28" s="17"/>
      <c r="F28" s="17">
        <v>19.8</v>
      </c>
      <c r="G28" s="17"/>
      <c r="H28" s="24"/>
      <c r="I28" s="17">
        <f t="shared" si="0"/>
        <v>19.8</v>
      </c>
    </row>
    <row r="29" spans="1:9" s="6" customFormat="1" ht="15.75" customHeight="1" x14ac:dyDescent="0.2">
      <c r="A29" s="14">
        <v>44862</v>
      </c>
      <c r="B29" s="15" t="s">
        <v>123</v>
      </c>
      <c r="C29" s="15"/>
      <c r="D29" s="16"/>
      <c r="E29" s="17"/>
      <c r="F29" s="17">
        <v>22.4</v>
      </c>
      <c r="G29" s="17"/>
      <c r="H29" s="24"/>
      <c r="I29" s="17">
        <f t="shared" si="0"/>
        <v>22.4</v>
      </c>
    </row>
    <row r="30" spans="1:9" s="6" customFormat="1" ht="15.75" customHeight="1" x14ac:dyDescent="0.2">
      <c r="A30" s="30"/>
      <c r="B30" s="31" t="s">
        <v>40</v>
      </c>
      <c r="C30" s="31"/>
      <c r="D30" s="32">
        <f t="shared" ref="D30:H30" si="1">SUM(D8:D29)</f>
        <v>0</v>
      </c>
      <c r="E30" s="32">
        <f t="shared" si="1"/>
        <v>0</v>
      </c>
      <c r="F30" s="32">
        <f t="shared" si="1"/>
        <v>255.95000000000002</v>
      </c>
      <c r="G30" s="32">
        <f t="shared" si="1"/>
        <v>0</v>
      </c>
      <c r="H30" s="32">
        <f t="shared" si="1"/>
        <v>128.22</v>
      </c>
      <c r="I30" s="25">
        <f>SUM(I8:I29)</f>
        <v>384.17000000000007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4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75D1-530A-4CD6-9E3D-44EB89624650}">
  <sheetPr>
    <pageSetUpPr fitToPage="1"/>
  </sheetPr>
  <dimension ref="A1:J16"/>
  <sheetViews>
    <sheetView showGridLines="0" topLeftCell="A4" zoomScaleNormal="100" workbookViewId="0">
      <selection activeCell="D8" sqref="D8"/>
    </sheetView>
  </sheetViews>
  <sheetFormatPr baseColWidth="10" defaultColWidth="14.42578125" defaultRowHeight="15.75" customHeight="1" x14ac:dyDescent="0.2"/>
  <cols>
    <col min="1" max="1" width="15.42578125" customWidth="1"/>
    <col min="2" max="2" width="35.85546875" customWidth="1"/>
    <col min="3" max="3" width="11.140625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42" t="s">
        <v>114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45" x14ac:dyDescent="0.2">
      <c r="A8" s="18" t="s">
        <v>125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2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2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2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2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2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2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2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3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051A-E83A-4DFD-B2EF-AA7265404A10}">
  <sheetPr>
    <pageSetUpPr fitToPage="1"/>
  </sheetPr>
  <dimension ref="A1:J16"/>
  <sheetViews>
    <sheetView showGridLines="0" zoomScaleNormal="100" workbookViewId="0">
      <selection activeCell="J4" sqref="J4"/>
    </sheetView>
  </sheetViews>
  <sheetFormatPr baseColWidth="10" defaultColWidth="14.42578125" defaultRowHeight="15.75" customHeight="1" x14ac:dyDescent="0.2"/>
  <cols>
    <col min="1" max="1" width="15.42578125" customWidth="1"/>
    <col min="2" max="2" width="35.85546875" customWidth="1"/>
    <col min="3" max="3" width="11.140625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42" t="s">
        <v>130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45" x14ac:dyDescent="0.2">
      <c r="A8" s="18" t="s">
        <v>129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2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2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2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2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2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2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2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3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6BDE-7634-49BA-923B-86CBE48F2698}">
  <sheetPr>
    <pageSetUpPr fitToPage="1"/>
  </sheetPr>
  <dimension ref="A1:J34"/>
  <sheetViews>
    <sheetView showGridLines="0" topLeftCell="A19" zoomScaleNormal="100" workbookViewId="0">
      <selection activeCell="J21" sqref="J21"/>
    </sheetView>
  </sheetViews>
  <sheetFormatPr baseColWidth="10" defaultColWidth="14.42578125" defaultRowHeight="15.75" customHeight="1" x14ac:dyDescent="0.2"/>
  <cols>
    <col min="1" max="1" width="15.42578125" customWidth="1"/>
    <col min="2" max="2" width="33.140625" customWidth="1"/>
    <col min="3" max="3" width="13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36" t="s">
        <v>131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107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15.75" customHeight="1" x14ac:dyDescent="0.2">
      <c r="A8" s="14">
        <v>44867</v>
      </c>
      <c r="B8" s="15" t="s">
        <v>119</v>
      </c>
      <c r="C8" s="15"/>
      <c r="D8" s="16"/>
      <c r="E8" s="17"/>
      <c r="F8" s="17">
        <v>10.9</v>
      </c>
      <c r="G8" s="17"/>
      <c r="H8" s="24"/>
      <c r="I8" s="17">
        <f t="shared" ref="I8:I33" si="0">SUM(E8:H8)</f>
        <v>10.9</v>
      </c>
    </row>
    <row r="9" spans="1:10" s="6" customFormat="1" ht="15.75" customHeight="1" x14ac:dyDescent="0.2">
      <c r="A9" s="14">
        <v>44872</v>
      </c>
      <c r="B9" s="15" t="s">
        <v>132</v>
      </c>
      <c r="C9" s="15"/>
      <c r="D9" s="16"/>
      <c r="E9" s="17"/>
      <c r="F9" s="17">
        <v>17.899999999999999</v>
      </c>
      <c r="G9" s="17"/>
      <c r="H9" s="24"/>
      <c r="I9" s="17">
        <f t="shared" si="0"/>
        <v>17.899999999999999</v>
      </c>
    </row>
    <row r="10" spans="1:10" s="6" customFormat="1" ht="15.75" customHeight="1" x14ac:dyDescent="0.2">
      <c r="A10" s="14">
        <v>44873</v>
      </c>
      <c r="B10" s="15" t="s">
        <v>119</v>
      </c>
      <c r="C10" s="15"/>
      <c r="D10" s="16"/>
      <c r="E10" s="17"/>
      <c r="F10" s="17">
        <v>14.29</v>
      </c>
      <c r="G10" s="17"/>
      <c r="H10" s="24"/>
      <c r="I10" s="17">
        <f t="shared" si="0"/>
        <v>14.29</v>
      </c>
    </row>
    <row r="11" spans="1:10" s="6" customFormat="1" ht="15.75" customHeight="1" x14ac:dyDescent="0.2">
      <c r="A11" s="14">
        <v>44874</v>
      </c>
      <c r="B11" s="15" t="s">
        <v>123</v>
      </c>
      <c r="C11" s="15"/>
      <c r="D11" s="16"/>
      <c r="E11" s="17"/>
      <c r="F11" s="17">
        <v>8.5</v>
      </c>
      <c r="G11" s="17"/>
      <c r="H11" s="24"/>
      <c r="I11" s="17">
        <f>SUM(E11:H11)</f>
        <v>8.5</v>
      </c>
    </row>
    <row r="12" spans="1:10" s="6" customFormat="1" ht="15.75" customHeight="1" x14ac:dyDescent="0.2">
      <c r="A12" s="14">
        <v>44875</v>
      </c>
      <c r="B12" s="15" t="s">
        <v>132</v>
      </c>
      <c r="C12" s="15"/>
      <c r="D12" s="16"/>
      <c r="E12" s="17"/>
      <c r="F12" s="17">
        <v>12.9</v>
      </c>
      <c r="G12" s="17"/>
      <c r="H12" s="24"/>
      <c r="I12" s="17">
        <f t="shared" si="0"/>
        <v>12.9</v>
      </c>
    </row>
    <row r="13" spans="1:10" s="6" customFormat="1" ht="15.75" customHeight="1" x14ac:dyDescent="0.2">
      <c r="A13" s="14">
        <v>44875</v>
      </c>
      <c r="B13" s="15" t="s">
        <v>77</v>
      </c>
      <c r="C13" s="15"/>
      <c r="D13" s="16"/>
      <c r="E13" s="17"/>
      <c r="F13" s="17">
        <v>18</v>
      </c>
      <c r="G13" s="17"/>
      <c r="I13" s="17">
        <f>SUM(E13:H13)</f>
        <v>18</v>
      </c>
    </row>
    <row r="14" spans="1:10" s="6" customFormat="1" ht="15.75" customHeight="1" x14ac:dyDescent="0.2">
      <c r="A14" s="14">
        <v>44875</v>
      </c>
      <c r="B14" s="15" t="s">
        <v>133</v>
      </c>
      <c r="C14" s="15"/>
      <c r="D14" s="16"/>
      <c r="E14" s="17"/>
      <c r="F14" s="17"/>
      <c r="G14" s="17"/>
      <c r="H14" s="24">
        <v>10.95</v>
      </c>
      <c r="I14" s="17">
        <f t="shared" si="0"/>
        <v>10.95</v>
      </c>
    </row>
    <row r="15" spans="1:10" s="6" customFormat="1" ht="15.75" customHeight="1" x14ac:dyDescent="0.2">
      <c r="A15" s="14">
        <v>44876</v>
      </c>
      <c r="B15" s="15" t="s">
        <v>77</v>
      </c>
      <c r="C15" s="15"/>
      <c r="D15" s="16"/>
      <c r="E15" s="17"/>
      <c r="F15" s="17">
        <v>18</v>
      </c>
      <c r="G15" s="17"/>
      <c r="H15" s="24"/>
      <c r="I15" s="17">
        <f t="shared" si="0"/>
        <v>18</v>
      </c>
    </row>
    <row r="16" spans="1:10" s="6" customFormat="1" ht="15.75" customHeight="1" x14ac:dyDescent="0.2">
      <c r="A16" s="14">
        <v>44879</v>
      </c>
      <c r="B16" s="15" t="s">
        <v>134</v>
      </c>
      <c r="C16" s="15"/>
      <c r="D16" s="16"/>
      <c r="E16" s="17"/>
      <c r="F16" s="17">
        <v>12</v>
      </c>
      <c r="G16" s="17"/>
      <c r="H16" s="24"/>
      <c r="I16" s="17">
        <f t="shared" si="0"/>
        <v>12</v>
      </c>
    </row>
    <row r="17" spans="1:9" s="6" customFormat="1" ht="15.75" customHeight="1" x14ac:dyDescent="0.2">
      <c r="A17" s="14">
        <v>44880</v>
      </c>
      <c r="B17" s="15" t="s">
        <v>119</v>
      </c>
      <c r="C17" s="15"/>
      <c r="D17" s="16"/>
      <c r="E17" s="17"/>
      <c r="F17" s="17">
        <v>13.9</v>
      </c>
      <c r="G17" s="17"/>
      <c r="H17" s="24"/>
      <c r="I17" s="17">
        <f t="shared" si="0"/>
        <v>13.9</v>
      </c>
    </row>
    <row r="18" spans="1:9" s="6" customFormat="1" ht="15.75" customHeight="1" x14ac:dyDescent="0.2">
      <c r="A18" s="14">
        <v>44881</v>
      </c>
      <c r="B18" s="15" t="s">
        <v>123</v>
      </c>
      <c r="C18" s="15"/>
      <c r="D18" s="16"/>
      <c r="E18" s="17"/>
      <c r="F18" s="17">
        <v>6.5</v>
      </c>
      <c r="G18" s="17"/>
      <c r="H18" s="24"/>
      <c r="I18" s="17">
        <f t="shared" si="0"/>
        <v>6.5</v>
      </c>
    </row>
    <row r="19" spans="1:9" s="6" customFormat="1" ht="15.75" customHeight="1" x14ac:dyDescent="0.2">
      <c r="A19" s="14">
        <v>44882</v>
      </c>
      <c r="B19" s="15" t="s">
        <v>77</v>
      </c>
      <c r="C19" s="15"/>
      <c r="D19" s="16"/>
      <c r="E19" s="17"/>
      <c r="F19" s="17">
        <v>18</v>
      </c>
      <c r="G19" s="17"/>
      <c r="H19" s="24"/>
      <c r="I19" s="17">
        <f t="shared" si="0"/>
        <v>18</v>
      </c>
    </row>
    <row r="20" spans="1:9" s="6" customFormat="1" ht="15.75" customHeight="1" x14ac:dyDescent="0.2">
      <c r="A20" s="14">
        <v>44883</v>
      </c>
      <c r="B20" s="15" t="s">
        <v>132</v>
      </c>
      <c r="C20" s="15"/>
      <c r="D20" s="16"/>
      <c r="E20" s="17"/>
      <c r="F20" s="17">
        <v>15.5</v>
      </c>
      <c r="G20" s="17"/>
      <c r="H20" s="24"/>
      <c r="I20" s="17">
        <f t="shared" si="0"/>
        <v>15.5</v>
      </c>
    </row>
    <row r="21" spans="1:9" s="6" customFormat="1" ht="15.75" customHeight="1" x14ac:dyDescent="0.2">
      <c r="A21" s="14">
        <v>44884</v>
      </c>
      <c r="B21" s="15" t="s">
        <v>122</v>
      </c>
      <c r="C21" s="15"/>
      <c r="D21" s="16"/>
      <c r="E21" s="17"/>
      <c r="F21" s="17">
        <v>16.100000000000001</v>
      </c>
      <c r="G21" s="17"/>
      <c r="H21" s="17"/>
      <c r="I21" s="17">
        <f t="shared" si="0"/>
        <v>16.100000000000001</v>
      </c>
    </row>
    <row r="22" spans="1:9" s="6" customFormat="1" ht="15.75" customHeight="1" x14ac:dyDescent="0.2">
      <c r="A22" s="14">
        <v>44886</v>
      </c>
      <c r="B22" s="15" t="s">
        <v>77</v>
      </c>
      <c r="C22" s="15"/>
      <c r="D22" s="16"/>
      <c r="E22" s="17"/>
      <c r="F22" s="17">
        <v>18</v>
      </c>
      <c r="G22" s="17"/>
      <c r="H22" s="17"/>
      <c r="I22" s="17">
        <f t="shared" si="0"/>
        <v>18</v>
      </c>
    </row>
    <row r="23" spans="1:9" s="6" customFormat="1" ht="15.75" customHeight="1" x14ac:dyDescent="0.2">
      <c r="A23" s="14">
        <v>44887</v>
      </c>
      <c r="B23" s="15" t="s">
        <v>123</v>
      </c>
      <c r="C23" s="15"/>
      <c r="D23" s="16"/>
      <c r="E23" s="17"/>
      <c r="F23" s="17">
        <v>8</v>
      </c>
      <c r="G23" s="17"/>
      <c r="H23" s="24"/>
      <c r="I23" s="17">
        <f t="shared" si="0"/>
        <v>8</v>
      </c>
    </row>
    <row r="24" spans="1:9" s="6" customFormat="1" ht="15.75" customHeight="1" x14ac:dyDescent="0.2">
      <c r="A24" s="14">
        <v>44887</v>
      </c>
      <c r="B24" s="15" t="s">
        <v>132</v>
      </c>
      <c r="C24" s="15"/>
      <c r="D24" s="16"/>
      <c r="E24" s="17"/>
      <c r="F24" s="17">
        <v>10.4</v>
      </c>
      <c r="G24" s="17"/>
      <c r="H24" s="24"/>
      <c r="I24" s="17">
        <f t="shared" si="0"/>
        <v>10.4</v>
      </c>
    </row>
    <row r="25" spans="1:9" s="6" customFormat="1" ht="15.75" customHeight="1" x14ac:dyDescent="0.2">
      <c r="A25" s="14">
        <v>44888</v>
      </c>
      <c r="B25" s="15" t="s">
        <v>127</v>
      </c>
      <c r="C25" s="15"/>
      <c r="D25" s="16"/>
      <c r="E25" s="17"/>
      <c r="F25" s="17"/>
      <c r="G25" s="17"/>
      <c r="H25" s="24">
        <v>4.45</v>
      </c>
      <c r="I25" s="17">
        <f t="shared" si="0"/>
        <v>4.45</v>
      </c>
    </row>
    <row r="26" spans="1:9" s="6" customFormat="1" ht="15.75" customHeight="1" x14ac:dyDescent="0.2">
      <c r="A26" s="14">
        <v>44888</v>
      </c>
      <c r="B26" s="15" t="s">
        <v>119</v>
      </c>
      <c r="C26" s="15"/>
      <c r="D26" s="16"/>
      <c r="E26" s="17"/>
      <c r="F26" s="17">
        <v>12.86</v>
      </c>
      <c r="G26" s="17"/>
      <c r="H26" s="24"/>
      <c r="I26" s="17">
        <f t="shared" si="0"/>
        <v>12.86</v>
      </c>
    </row>
    <row r="27" spans="1:9" s="6" customFormat="1" ht="15.75" customHeight="1" x14ac:dyDescent="0.2">
      <c r="A27" s="14">
        <v>44889</v>
      </c>
      <c r="B27" s="15" t="s">
        <v>77</v>
      </c>
      <c r="C27" s="15"/>
      <c r="D27" s="16"/>
      <c r="E27" s="17"/>
      <c r="F27" s="17">
        <v>17.5</v>
      </c>
      <c r="G27" s="17"/>
      <c r="H27" s="24"/>
      <c r="I27" s="17">
        <f t="shared" si="0"/>
        <v>17.5</v>
      </c>
    </row>
    <row r="28" spans="1:9" s="6" customFormat="1" ht="15.75" customHeight="1" x14ac:dyDescent="0.2">
      <c r="A28" s="14">
        <v>44890</v>
      </c>
      <c r="B28" s="15" t="s">
        <v>74</v>
      </c>
      <c r="C28" s="15"/>
      <c r="D28" s="16"/>
      <c r="E28" s="17"/>
      <c r="F28" s="17">
        <v>16.2</v>
      </c>
      <c r="G28" s="17"/>
      <c r="H28" s="24"/>
      <c r="I28" s="17">
        <f t="shared" si="0"/>
        <v>16.2</v>
      </c>
    </row>
    <row r="29" spans="1:9" s="6" customFormat="1" ht="15.75" customHeight="1" x14ac:dyDescent="0.2">
      <c r="A29" s="14">
        <v>44890</v>
      </c>
      <c r="B29" s="15" t="s">
        <v>133</v>
      </c>
      <c r="C29" s="15"/>
      <c r="D29" s="16"/>
      <c r="E29" s="17"/>
      <c r="F29" s="17"/>
      <c r="G29" s="17"/>
      <c r="H29" s="24">
        <v>21.9</v>
      </c>
      <c r="I29" s="17">
        <f t="shared" si="0"/>
        <v>21.9</v>
      </c>
    </row>
    <row r="30" spans="1:9" s="6" customFormat="1" ht="15.75" customHeight="1" x14ac:dyDescent="0.2">
      <c r="A30" s="14">
        <v>44890</v>
      </c>
      <c r="B30" s="15" t="s">
        <v>135</v>
      </c>
      <c r="C30" s="15"/>
      <c r="D30" s="16"/>
      <c r="E30" s="17"/>
      <c r="F30" s="17"/>
      <c r="G30" s="17"/>
      <c r="H30" s="24">
        <v>13.89</v>
      </c>
      <c r="I30" s="17">
        <f t="shared" si="0"/>
        <v>13.89</v>
      </c>
    </row>
    <row r="31" spans="1:9" s="6" customFormat="1" ht="15.75" customHeight="1" x14ac:dyDescent="0.2">
      <c r="A31" s="14">
        <v>44893</v>
      </c>
      <c r="B31" s="15" t="s">
        <v>77</v>
      </c>
      <c r="C31" s="15"/>
      <c r="D31" s="16"/>
      <c r="E31" s="17"/>
      <c r="F31" s="17">
        <v>17.5</v>
      </c>
      <c r="G31" s="17"/>
      <c r="H31" s="24"/>
      <c r="I31" s="17">
        <f t="shared" si="0"/>
        <v>17.5</v>
      </c>
    </row>
    <row r="32" spans="1:9" s="6" customFormat="1" ht="15.75" customHeight="1" x14ac:dyDescent="0.2">
      <c r="A32" s="14">
        <v>44894</v>
      </c>
      <c r="B32" s="15" t="s">
        <v>61</v>
      </c>
      <c r="C32" s="15"/>
      <c r="D32" s="16"/>
      <c r="E32" s="17"/>
      <c r="F32" s="17">
        <v>12.9</v>
      </c>
      <c r="G32" s="17"/>
      <c r="H32" s="24"/>
      <c r="I32" s="17">
        <f t="shared" si="0"/>
        <v>12.9</v>
      </c>
    </row>
    <row r="33" spans="1:9" s="6" customFormat="1" ht="15.75" customHeight="1" x14ac:dyDescent="0.2">
      <c r="A33" s="14">
        <v>44895</v>
      </c>
      <c r="B33" s="15" t="s">
        <v>123</v>
      </c>
      <c r="C33" s="15"/>
      <c r="D33" s="16"/>
      <c r="E33" s="17"/>
      <c r="F33" s="17">
        <v>6.5</v>
      </c>
      <c r="G33" s="17"/>
      <c r="H33" s="24"/>
      <c r="I33" s="17">
        <f t="shared" si="0"/>
        <v>6.5</v>
      </c>
    </row>
    <row r="34" spans="1:9" s="6" customFormat="1" ht="15.75" customHeight="1" x14ac:dyDescent="0.2">
      <c r="A34" s="30"/>
      <c r="B34" s="31" t="s">
        <v>40</v>
      </c>
      <c r="C34" s="31"/>
      <c r="D34" s="32">
        <f>SUM(D8:D28)</f>
        <v>0</v>
      </c>
      <c r="E34" s="32">
        <f>SUM(E8:E28)</f>
        <v>0</v>
      </c>
      <c r="F34" s="32">
        <f>SUM(F8:F33)</f>
        <v>302.34999999999997</v>
      </c>
      <c r="G34" s="32">
        <f>SUM(G8:G33)</f>
        <v>0</v>
      </c>
      <c r="H34" s="32">
        <f>SUM(H8:H33)</f>
        <v>51.19</v>
      </c>
      <c r="I34" s="25">
        <f>SUM(I8:I33)</f>
        <v>353.53999999999991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4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360E-0157-4BB1-BE35-5EE6AF142B40}">
  <sheetPr>
    <pageSetUpPr fitToPage="1"/>
  </sheetPr>
  <dimension ref="A1:J16"/>
  <sheetViews>
    <sheetView showGridLines="0" zoomScaleNormal="100" workbookViewId="0">
      <selection activeCell="K9" sqref="K9"/>
    </sheetView>
  </sheetViews>
  <sheetFormatPr baseColWidth="10" defaultColWidth="14.42578125" defaultRowHeight="15.75" customHeight="1" x14ac:dyDescent="0.2"/>
  <cols>
    <col min="1" max="1" width="15.42578125" style="43" customWidth="1"/>
    <col min="2" max="2" width="35.85546875" style="43" customWidth="1"/>
    <col min="3" max="3" width="11.140625" style="43" customWidth="1"/>
    <col min="4" max="4" width="17.85546875" style="43" customWidth="1"/>
    <col min="5" max="5" width="11.42578125" style="43" customWidth="1"/>
    <col min="6" max="6" width="9.85546875" style="43" customWidth="1"/>
    <col min="7" max="7" width="11.5703125" style="43" customWidth="1"/>
    <col min="8" max="8" width="11.5703125" style="43" bestFit="1" customWidth="1"/>
    <col min="9" max="9" width="15.42578125" style="43" customWidth="1"/>
    <col min="10" max="10" width="19.140625" style="43" customWidth="1"/>
    <col min="11" max="16384" width="14.42578125" style="43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42" t="s">
        <v>139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44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45" x14ac:dyDescent="0.2">
      <c r="A8" s="18" t="s">
        <v>136</v>
      </c>
      <c r="B8" s="15" t="s">
        <v>137</v>
      </c>
      <c r="C8" s="15"/>
      <c r="D8" s="16">
        <f>17*60</f>
        <v>1020</v>
      </c>
      <c r="E8" s="17">
        <f>D8*0.631</f>
        <v>643.62</v>
      </c>
      <c r="F8" s="17"/>
      <c r="G8" s="17"/>
      <c r="H8" s="24"/>
      <c r="I8" s="17">
        <f t="shared" ref="I8" si="0">SUM(E8:H8)</f>
        <v>643.62</v>
      </c>
    </row>
    <row r="9" spans="1:10" s="6" customFormat="1" ht="15.75" customHeight="1" x14ac:dyDescent="0.2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2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2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2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2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2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2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1020</v>
      </c>
      <c r="E16" s="32">
        <f t="shared" si="1"/>
        <v>643.62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643.62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4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095A-C8DE-49AA-983F-3BF48588E33A}">
  <sheetPr>
    <pageSetUpPr fitToPage="1"/>
  </sheetPr>
  <dimension ref="A1:J27"/>
  <sheetViews>
    <sheetView showGridLines="0" tabSelected="1" zoomScaleNormal="100" workbookViewId="0">
      <selection activeCell="L10" sqref="L10"/>
    </sheetView>
  </sheetViews>
  <sheetFormatPr baseColWidth="10" defaultColWidth="14.42578125" defaultRowHeight="15.75" customHeight="1" x14ac:dyDescent="0.2"/>
  <cols>
    <col min="1" max="1" width="15.42578125" style="43" customWidth="1"/>
    <col min="2" max="2" width="33.140625" style="43" customWidth="1"/>
    <col min="3" max="3" width="13" style="43" customWidth="1"/>
    <col min="4" max="4" width="17.85546875" style="43" customWidth="1"/>
    <col min="5" max="5" width="11.42578125" style="43" customWidth="1"/>
    <col min="6" max="6" width="9.85546875" style="43" customWidth="1"/>
    <col min="7" max="7" width="11.5703125" style="43" customWidth="1"/>
    <col min="8" max="8" width="11.5703125" style="43" bestFit="1" customWidth="1"/>
    <col min="9" max="9" width="15.42578125" style="43" customWidth="1"/>
    <col min="10" max="10" width="19.140625" style="43" customWidth="1"/>
    <col min="11" max="16384" width="14.42578125" style="43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36" t="s">
        <v>140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107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44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15.75" customHeight="1" x14ac:dyDescent="0.2">
      <c r="A8" s="14">
        <v>44896</v>
      </c>
      <c r="B8" s="15" t="s">
        <v>77</v>
      </c>
      <c r="C8" s="15"/>
      <c r="D8" s="16"/>
      <c r="E8" s="17"/>
      <c r="F8" s="17">
        <v>18</v>
      </c>
      <c r="G8" s="17"/>
      <c r="H8" s="24"/>
      <c r="I8" s="17">
        <f t="shared" ref="I8:I26" si="0">SUM(E8:H8)</f>
        <v>18</v>
      </c>
    </row>
    <row r="9" spans="1:10" s="6" customFormat="1" ht="15.75" customHeight="1" x14ac:dyDescent="0.2">
      <c r="A9" s="14">
        <v>44897</v>
      </c>
      <c r="B9" s="15" t="s">
        <v>138</v>
      </c>
      <c r="C9" s="15"/>
      <c r="D9" s="16"/>
      <c r="E9" s="17"/>
      <c r="F9" s="17">
        <v>12.9</v>
      </c>
      <c r="G9" s="17"/>
      <c r="H9" s="24"/>
      <c r="I9" s="17">
        <f t="shared" si="0"/>
        <v>12.9</v>
      </c>
    </row>
    <row r="10" spans="1:10" s="6" customFormat="1" ht="15.75" customHeight="1" x14ac:dyDescent="0.2">
      <c r="A10" s="14">
        <v>44900</v>
      </c>
      <c r="B10" s="15" t="s">
        <v>77</v>
      </c>
      <c r="C10" s="15"/>
      <c r="D10" s="16"/>
      <c r="E10" s="17"/>
      <c r="F10" s="17">
        <v>17.5</v>
      </c>
      <c r="G10" s="17"/>
      <c r="H10" s="24"/>
      <c r="I10" s="17">
        <f t="shared" si="0"/>
        <v>17.5</v>
      </c>
    </row>
    <row r="11" spans="1:10" s="6" customFormat="1" ht="15.75" customHeight="1" x14ac:dyDescent="0.2">
      <c r="A11" s="14">
        <v>44901</v>
      </c>
      <c r="B11" s="15" t="s">
        <v>123</v>
      </c>
      <c r="C11" s="15"/>
      <c r="D11" s="16"/>
      <c r="E11" s="17"/>
      <c r="F11" s="17">
        <v>8</v>
      </c>
      <c r="G11" s="17"/>
      <c r="H11" s="24"/>
      <c r="I11" s="17">
        <f>SUM(E11:H11)</f>
        <v>8</v>
      </c>
    </row>
    <row r="12" spans="1:10" s="6" customFormat="1" ht="15.75" customHeight="1" x14ac:dyDescent="0.2">
      <c r="A12" s="14">
        <v>44902</v>
      </c>
      <c r="B12" s="15" t="s">
        <v>61</v>
      </c>
      <c r="C12" s="15"/>
      <c r="D12" s="16"/>
      <c r="E12" s="17"/>
      <c r="F12" s="17">
        <v>16.7</v>
      </c>
      <c r="G12" s="17"/>
      <c r="H12" s="24"/>
      <c r="I12" s="17">
        <f t="shared" si="0"/>
        <v>16.7</v>
      </c>
    </row>
    <row r="13" spans="1:10" s="6" customFormat="1" ht="15.75" customHeight="1" x14ac:dyDescent="0.2">
      <c r="A13" s="14">
        <v>44903</v>
      </c>
      <c r="B13" s="15" t="s">
        <v>138</v>
      </c>
      <c r="C13" s="15"/>
      <c r="D13" s="16"/>
      <c r="E13" s="17"/>
      <c r="F13" s="17">
        <v>10.3</v>
      </c>
      <c r="G13" s="17"/>
      <c r="I13" s="17">
        <f>SUM(E13:H13)</f>
        <v>10.3</v>
      </c>
    </row>
    <row r="14" spans="1:10" s="6" customFormat="1" ht="15.75" customHeight="1" x14ac:dyDescent="0.2">
      <c r="A14" s="14">
        <v>44904</v>
      </c>
      <c r="B14" s="15" t="s">
        <v>77</v>
      </c>
      <c r="C14" s="15"/>
      <c r="D14" s="16"/>
      <c r="E14" s="17"/>
      <c r="F14" s="17">
        <v>32</v>
      </c>
      <c r="G14" s="17"/>
      <c r="H14" s="24"/>
      <c r="I14" s="17">
        <f t="shared" si="0"/>
        <v>32</v>
      </c>
    </row>
    <row r="15" spans="1:10" s="6" customFormat="1" ht="15.75" customHeight="1" x14ac:dyDescent="0.2">
      <c r="A15" s="14">
        <v>44907</v>
      </c>
      <c r="B15" s="15" t="s">
        <v>132</v>
      </c>
      <c r="C15" s="15"/>
      <c r="D15" s="16"/>
      <c r="E15" s="17"/>
      <c r="F15" s="17">
        <v>19.8</v>
      </c>
      <c r="G15" s="17"/>
      <c r="H15" s="24"/>
      <c r="I15" s="17">
        <f t="shared" si="0"/>
        <v>19.8</v>
      </c>
    </row>
    <row r="16" spans="1:10" s="6" customFormat="1" ht="15.75" customHeight="1" x14ac:dyDescent="0.2">
      <c r="A16" s="14">
        <v>44908</v>
      </c>
      <c r="B16" s="15" t="s">
        <v>123</v>
      </c>
      <c r="C16" s="15"/>
      <c r="D16" s="16"/>
      <c r="E16" s="17"/>
      <c r="F16" s="17">
        <v>6.5</v>
      </c>
      <c r="G16" s="17"/>
      <c r="H16" s="24"/>
      <c r="I16" s="17">
        <f t="shared" si="0"/>
        <v>6.5</v>
      </c>
    </row>
    <row r="17" spans="1:9" s="6" customFormat="1" ht="15.75" customHeight="1" x14ac:dyDescent="0.2">
      <c r="A17" s="14">
        <v>44909</v>
      </c>
      <c r="B17" s="15" t="s">
        <v>133</v>
      </c>
      <c r="C17" s="15"/>
      <c r="D17" s="16"/>
      <c r="E17" s="17"/>
      <c r="F17" s="17"/>
      <c r="G17" s="17"/>
      <c r="H17" s="24">
        <v>10.95</v>
      </c>
      <c r="I17" s="17">
        <f t="shared" si="0"/>
        <v>10.95</v>
      </c>
    </row>
    <row r="18" spans="1:9" s="6" customFormat="1" ht="15.75" customHeight="1" x14ac:dyDescent="0.2">
      <c r="A18" s="14">
        <v>44909</v>
      </c>
      <c r="B18" s="15" t="s">
        <v>77</v>
      </c>
      <c r="C18" s="15"/>
      <c r="D18" s="16"/>
      <c r="E18" s="17"/>
      <c r="F18" s="17">
        <v>18</v>
      </c>
      <c r="G18" s="17"/>
      <c r="H18" s="24"/>
      <c r="I18" s="17">
        <f t="shared" si="0"/>
        <v>18</v>
      </c>
    </row>
    <row r="19" spans="1:9" s="6" customFormat="1" ht="15.75" customHeight="1" x14ac:dyDescent="0.2">
      <c r="A19" s="14">
        <v>44910</v>
      </c>
      <c r="B19" s="15" t="s">
        <v>119</v>
      </c>
      <c r="C19" s="15"/>
      <c r="D19" s="16"/>
      <c r="E19" s="17"/>
      <c r="F19" s="17">
        <v>9.5399999999999991</v>
      </c>
      <c r="G19" s="17"/>
      <c r="H19" s="24"/>
      <c r="I19" s="17">
        <f t="shared" si="0"/>
        <v>9.5399999999999991</v>
      </c>
    </row>
    <row r="20" spans="1:9" s="6" customFormat="1" ht="15.75" customHeight="1" x14ac:dyDescent="0.2">
      <c r="A20" s="14">
        <v>44911</v>
      </c>
      <c r="B20" s="15" t="s">
        <v>77</v>
      </c>
      <c r="C20" s="15"/>
      <c r="D20" s="16"/>
      <c r="E20" s="17"/>
      <c r="F20" s="17">
        <v>32</v>
      </c>
      <c r="G20" s="17"/>
      <c r="H20" s="24"/>
      <c r="I20" s="17">
        <f t="shared" si="0"/>
        <v>32</v>
      </c>
    </row>
    <row r="21" spans="1:9" s="6" customFormat="1" ht="15.75" customHeight="1" x14ac:dyDescent="0.2">
      <c r="A21" s="14">
        <v>44914</v>
      </c>
      <c r="B21" s="15" t="s">
        <v>111</v>
      </c>
      <c r="C21" s="15"/>
      <c r="D21" s="16"/>
      <c r="E21" s="17"/>
      <c r="F21" s="17">
        <v>8.5</v>
      </c>
      <c r="G21" s="17"/>
      <c r="H21" s="17"/>
      <c r="I21" s="17">
        <f t="shared" si="0"/>
        <v>8.5</v>
      </c>
    </row>
    <row r="22" spans="1:9" s="6" customFormat="1" ht="15.75" customHeight="1" x14ac:dyDescent="0.2">
      <c r="A22" s="14">
        <v>44915</v>
      </c>
      <c r="B22" s="15" t="s">
        <v>61</v>
      </c>
      <c r="C22" s="15"/>
      <c r="D22" s="16"/>
      <c r="E22" s="17"/>
      <c r="F22" s="17">
        <v>12.9</v>
      </c>
      <c r="G22" s="17"/>
      <c r="H22" s="17"/>
      <c r="I22" s="17">
        <f t="shared" si="0"/>
        <v>12.9</v>
      </c>
    </row>
    <row r="23" spans="1:9" s="6" customFormat="1" ht="15.75" customHeight="1" x14ac:dyDescent="0.2">
      <c r="A23" s="14">
        <v>44916</v>
      </c>
      <c r="B23" s="15" t="s">
        <v>77</v>
      </c>
      <c r="C23" s="15"/>
      <c r="D23" s="16"/>
      <c r="E23" s="17"/>
      <c r="F23" s="17">
        <v>17.5</v>
      </c>
      <c r="G23" s="17"/>
      <c r="H23" s="24"/>
      <c r="I23" s="17">
        <f t="shared" si="0"/>
        <v>17.5</v>
      </c>
    </row>
    <row r="24" spans="1:9" s="6" customFormat="1" ht="15.75" customHeight="1" x14ac:dyDescent="0.2">
      <c r="A24" s="14">
        <v>44917</v>
      </c>
      <c r="B24" s="15" t="s">
        <v>132</v>
      </c>
      <c r="C24" s="15"/>
      <c r="D24" s="16"/>
      <c r="E24" s="17"/>
      <c r="F24" s="17">
        <v>17.899999999999999</v>
      </c>
      <c r="G24" s="17"/>
      <c r="H24" s="24"/>
      <c r="I24" s="17">
        <f t="shared" si="0"/>
        <v>17.899999999999999</v>
      </c>
    </row>
    <row r="25" spans="1:9" s="6" customFormat="1" ht="15.75" customHeight="1" x14ac:dyDescent="0.2">
      <c r="A25" s="14">
        <v>44919</v>
      </c>
      <c r="B25" s="15" t="s">
        <v>133</v>
      </c>
      <c r="C25" s="15"/>
      <c r="D25" s="16"/>
      <c r="E25" s="17"/>
      <c r="F25" s="17"/>
      <c r="G25" s="17"/>
      <c r="H25" s="24">
        <v>10.95</v>
      </c>
      <c r="I25" s="17">
        <f t="shared" si="0"/>
        <v>10.95</v>
      </c>
    </row>
    <row r="26" spans="1:9" s="6" customFormat="1" ht="15.75" customHeight="1" x14ac:dyDescent="0.2">
      <c r="A26" s="14">
        <v>44922</v>
      </c>
      <c r="B26" s="15" t="s">
        <v>47</v>
      </c>
      <c r="C26" s="15"/>
      <c r="D26" s="16"/>
      <c r="E26" s="17"/>
      <c r="F26" s="17">
        <v>13.9</v>
      </c>
      <c r="G26" s="17"/>
      <c r="H26" s="24"/>
      <c r="I26" s="17">
        <f t="shared" si="0"/>
        <v>13.9</v>
      </c>
    </row>
    <row r="27" spans="1:9" s="6" customFormat="1" ht="15.75" customHeight="1" x14ac:dyDescent="0.2">
      <c r="A27" s="30"/>
      <c r="B27" s="31" t="s">
        <v>40</v>
      </c>
      <c r="C27" s="31"/>
      <c r="D27" s="32">
        <f>SUM(D8:D26)</f>
        <v>0</v>
      </c>
      <c r="E27" s="32">
        <f>SUM(E8:E26)</f>
        <v>0</v>
      </c>
      <c r="F27" s="32">
        <f>SUM(F8:F26)</f>
        <v>271.93999999999994</v>
      </c>
      <c r="G27" s="32">
        <f>SUM(G8:G26)</f>
        <v>0</v>
      </c>
      <c r="H27" s="32">
        <f>SUM(H8:H26)</f>
        <v>21.9</v>
      </c>
      <c r="I27" s="25">
        <f>SUM(I8:I26)</f>
        <v>293.83999999999992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E60C-C5E4-461D-A2B7-04482F727C88}">
  <dimension ref="A1:J25"/>
  <sheetViews>
    <sheetView zoomScaleNormal="100" workbookViewId="0">
      <selection activeCell="H8" sqref="H8"/>
    </sheetView>
  </sheetViews>
  <sheetFormatPr baseColWidth="10" defaultColWidth="14.42578125" defaultRowHeight="15.75" customHeight="1" x14ac:dyDescent="0.2"/>
  <cols>
    <col min="1" max="1" width="14.42578125" customWidth="1"/>
    <col min="2" max="2" width="38.140625" customWidth="1"/>
    <col min="3" max="3" width="17.85546875" customWidth="1"/>
    <col min="4" max="4" width="11.42578125" customWidth="1"/>
    <col min="5" max="5" width="9.85546875" customWidth="1"/>
    <col min="6" max="6" width="11.5703125" customWidth="1"/>
    <col min="7" max="7" width="9.5703125" bestFit="1" customWidth="1"/>
    <col min="8" max="8" width="15.42578125" customWidth="1"/>
    <col min="10" max="10" width="19.140625" customWidth="1"/>
  </cols>
  <sheetData>
    <row r="1" spans="1:10" ht="25.7" customHeight="1" x14ac:dyDescent="0.2">
      <c r="A1" s="47" t="s">
        <v>50</v>
      </c>
      <c r="B1" s="48"/>
      <c r="C1" s="48"/>
      <c r="D1" s="48"/>
      <c r="E1" s="48"/>
      <c r="F1" s="48"/>
      <c r="G1" s="48"/>
      <c r="H1" s="49"/>
    </row>
    <row r="2" spans="1:10" ht="15.75" customHeight="1" x14ac:dyDescent="0.2">
      <c r="A2" s="50"/>
      <c r="B2" s="51"/>
      <c r="C2" s="51"/>
      <c r="D2" s="51"/>
      <c r="E2" s="51"/>
      <c r="F2" s="52"/>
      <c r="G2" s="53"/>
      <c r="H2" s="54"/>
    </row>
    <row r="3" spans="1:10" ht="15.75" customHeight="1" x14ac:dyDescent="0.25">
      <c r="A3" s="5" t="s">
        <v>25</v>
      </c>
      <c r="B3" s="19" t="s">
        <v>41</v>
      </c>
      <c r="C3" s="5" t="s">
        <v>26</v>
      </c>
      <c r="D3" s="57" t="s">
        <v>41</v>
      </c>
      <c r="E3" s="58"/>
      <c r="F3" s="59"/>
      <c r="G3" s="55"/>
      <c r="H3" s="56"/>
      <c r="J3" s="7"/>
    </row>
    <row r="4" spans="1:10" ht="15.75" customHeight="1" x14ac:dyDescent="0.25">
      <c r="A4" s="3" t="s">
        <v>27</v>
      </c>
      <c r="B4" s="19" t="s">
        <v>43</v>
      </c>
      <c r="C4" s="3" t="s">
        <v>28</v>
      </c>
      <c r="D4" s="60" t="s">
        <v>44</v>
      </c>
      <c r="E4" s="61"/>
      <c r="F4" s="62"/>
      <c r="G4" s="55"/>
      <c r="H4" s="56"/>
    </row>
    <row r="5" spans="1:10" ht="15.75" customHeight="1" x14ac:dyDescent="0.25">
      <c r="A5" s="4" t="s">
        <v>29</v>
      </c>
      <c r="B5" s="19" t="s">
        <v>42</v>
      </c>
      <c r="C5" s="4" t="s">
        <v>30</v>
      </c>
      <c r="D5" s="63" t="s">
        <v>45</v>
      </c>
      <c r="E5" s="64"/>
      <c r="F5" s="65"/>
      <c r="G5" s="55"/>
      <c r="H5" s="56"/>
    </row>
    <row r="6" spans="1:10" ht="15.75" customHeight="1" x14ac:dyDescent="0.2">
      <c r="A6" s="66" t="s">
        <v>31</v>
      </c>
      <c r="B6" s="66" t="s">
        <v>32</v>
      </c>
      <c r="C6" s="69" t="s">
        <v>33</v>
      </c>
      <c r="D6" s="70"/>
      <c r="E6" s="66" t="s">
        <v>34</v>
      </c>
      <c r="F6" s="66" t="s">
        <v>35</v>
      </c>
      <c r="G6" s="66" t="s">
        <v>36</v>
      </c>
      <c r="H6" s="66" t="s">
        <v>37</v>
      </c>
    </row>
    <row r="7" spans="1:10" ht="15.75" customHeight="1" x14ac:dyDescent="0.2">
      <c r="A7" s="68"/>
      <c r="B7" s="68"/>
      <c r="C7" s="8" t="s">
        <v>38</v>
      </c>
      <c r="D7" s="8" t="s">
        <v>39</v>
      </c>
      <c r="E7" s="68"/>
      <c r="F7" s="68"/>
      <c r="G7" s="67"/>
      <c r="H7" s="67"/>
    </row>
    <row r="8" spans="1:10" s="6" customFormat="1" ht="45" x14ac:dyDescent="0.2">
      <c r="A8" s="18" t="s">
        <v>52</v>
      </c>
      <c r="B8" s="15" t="s">
        <v>51</v>
      </c>
      <c r="C8" s="16">
        <f>15*60</f>
        <v>900</v>
      </c>
      <c r="D8" s="17">
        <f>C8*0.568</f>
        <v>511.19999999999993</v>
      </c>
      <c r="E8" s="17"/>
      <c r="F8" s="17"/>
      <c r="G8" s="17"/>
      <c r="H8" s="17">
        <f t="shared" ref="H8" si="0">SUM(D8:G8)</f>
        <v>511.19999999999993</v>
      </c>
    </row>
    <row r="9" spans="1:10" s="6" customFormat="1" ht="15.75" customHeight="1" x14ac:dyDescent="0.2">
      <c r="A9" s="14"/>
      <c r="B9" s="15"/>
      <c r="C9" s="16"/>
      <c r="D9" s="17"/>
      <c r="E9" s="17"/>
      <c r="F9" s="17"/>
      <c r="G9" s="17"/>
      <c r="H9" s="17"/>
    </row>
    <row r="10" spans="1:10" s="6" customFormat="1" ht="15.75" customHeight="1" x14ac:dyDescent="0.2">
      <c r="A10" s="14"/>
      <c r="B10" s="15"/>
      <c r="C10" s="16"/>
      <c r="D10" s="17"/>
      <c r="E10" s="17"/>
      <c r="F10" s="17"/>
      <c r="G10" s="17"/>
      <c r="H10" s="17"/>
    </row>
    <row r="11" spans="1:10" s="6" customFormat="1" ht="15.75" customHeight="1" x14ac:dyDescent="0.2">
      <c r="A11" s="14"/>
      <c r="B11" s="15"/>
      <c r="C11" s="16"/>
      <c r="D11" s="17"/>
      <c r="E11" s="17"/>
      <c r="F11" s="17"/>
      <c r="G11" s="17"/>
      <c r="H11" s="17"/>
    </row>
    <row r="12" spans="1:10" s="6" customFormat="1" ht="15.75" customHeight="1" x14ac:dyDescent="0.2">
      <c r="A12" s="14"/>
      <c r="B12" s="15"/>
      <c r="C12" s="16"/>
      <c r="D12" s="17"/>
      <c r="E12" s="17"/>
      <c r="F12" s="17"/>
      <c r="G12" s="17"/>
      <c r="H12" s="17"/>
    </row>
    <row r="13" spans="1:10" s="6" customFormat="1" ht="15.75" customHeight="1" x14ac:dyDescent="0.2">
      <c r="A13" s="14"/>
      <c r="B13" s="15"/>
      <c r="C13" s="16"/>
      <c r="D13" s="17"/>
      <c r="E13" s="17"/>
      <c r="F13" s="17"/>
      <c r="G13" s="17"/>
      <c r="H13" s="17"/>
    </row>
    <row r="14" spans="1:10" s="6" customFormat="1" ht="15.75" customHeight="1" x14ac:dyDescent="0.2">
      <c r="A14" s="14"/>
      <c r="B14" s="15"/>
      <c r="C14" s="16"/>
      <c r="D14" s="17"/>
      <c r="E14" s="17"/>
      <c r="F14" s="17"/>
      <c r="G14" s="17"/>
      <c r="H14" s="17"/>
    </row>
    <row r="15" spans="1:10" s="6" customFormat="1" ht="15.75" customHeight="1" x14ac:dyDescent="0.2">
      <c r="A15" s="14"/>
      <c r="B15" s="15"/>
      <c r="C15" s="16"/>
      <c r="D15" s="17"/>
      <c r="E15" s="17"/>
      <c r="F15" s="17"/>
      <c r="G15" s="17"/>
      <c r="H15" s="17"/>
    </row>
    <row r="16" spans="1:10" s="6" customFormat="1" ht="15.75" customHeight="1" x14ac:dyDescent="0.2">
      <c r="A16" s="14"/>
      <c r="B16" s="15"/>
      <c r="C16" s="16"/>
      <c r="D16" s="17"/>
      <c r="E16" s="17"/>
      <c r="F16" s="17"/>
      <c r="G16" s="17"/>
      <c r="H16" s="17"/>
    </row>
    <row r="17" spans="1:8" s="6" customFormat="1" ht="15.75" customHeight="1" x14ac:dyDescent="0.2">
      <c r="A17" s="14"/>
      <c r="B17" s="15"/>
      <c r="C17" s="16"/>
      <c r="D17" s="17"/>
      <c r="E17" s="17"/>
      <c r="F17" s="17"/>
      <c r="G17" s="17"/>
      <c r="H17" s="17"/>
    </row>
    <row r="18" spans="1:8" s="6" customFormat="1" ht="15.75" customHeight="1" x14ac:dyDescent="0.2">
      <c r="A18" s="14"/>
      <c r="B18" s="15"/>
      <c r="C18" s="16"/>
      <c r="D18" s="17"/>
      <c r="E18" s="17"/>
      <c r="F18" s="17"/>
      <c r="G18" s="17"/>
      <c r="H18" s="17"/>
    </row>
    <row r="19" spans="1:8" s="6" customFormat="1" ht="15.75" customHeight="1" x14ac:dyDescent="0.2">
      <c r="A19" s="14"/>
      <c r="B19" s="15"/>
      <c r="C19" s="16"/>
      <c r="D19" s="17"/>
      <c r="E19" s="17"/>
      <c r="F19" s="17"/>
      <c r="G19" s="17"/>
      <c r="H19" s="17"/>
    </row>
    <row r="20" spans="1:8" s="6" customFormat="1" ht="15.75" customHeight="1" x14ac:dyDescent="0.2">
      <c r="A20" s="14"/>
      <c r="B20" s="15"/>
      <c r="C20" s="16"/>
      <c r="D20" s="17"/>
      <c r="E20" s="17"/>
      <c r="F20" s="17"/>
      <c r="G20" s="17"/>
      <c r="H20" s="17"/>
    </row>
    <row r="21" spans="1:8" s="6" customFormat="1" ht="15.75" customHeight="1" x14ac:dyDescent="0.2">
      <c r="A21" s="14"/>
      <c r="B21" s="15"/>
      <c r="C21" s="16"/>
      <c r="D21" s="17"/>
      <c r="E21" s="17"/>
      <c r="F21" s="17"/>
      <c r="G21" s="17"/>
      <c r="H21" s="17"/>
    </row>
    <row r="22" spans="1:8" s="6" customFormat="1" ht="15.75" customHeight="1" x14ac:dyDescent="0.2">
      <c r="A22" s="14"/>
      <c r="B22" s="15"/>
      <c r="C22" s="16"/>
      <c r="D22" s="17"/>
      <c r="E22" s="17"/>
      <c r="F22" s="17"/>
      <c r="G22" s="17"/>
      <c r="H22" s="17"/>
    </row>
    <row r="23" spans="1:8" s="6" customFormat="1" ht="15.75" customHeight="1" x14ac:dyDescent="0.2">
      <c r="A23" s="14"/>
      <c r="B23" s="15"/>
      <c r="C23" s="16"/>
      <c r="D23" s="17"/>
      <c r="E23" s="17"/>
      <c r="F23" s="17"/>
      <c r="G23" s="17"/>
      <c r="H23" s="17"/>
    </row>
    <row r="24" spans="1:8" s="6" customFormat="1" ht="15.75" customHeight="1" thickBot="1" x14ac:dyDescent="0.25">
      <c r="B24" s="9" t="s">
        <v>40</v>
      </c>
      <c r="C24" s="10">
        <f t="shared" ref="C24:H24" si="1">SUM(C8:C23)</f>
        <v>900</v>
      </c>
      <c r="D24" s="11">
        <f t="shared" si="1"/>
        <v>511.19999999999993</v>
      </c>
      <c r="E24" s="11">
        <f t="shared" si="1"/>
        <v>0</v>
      </c>
      <c r="F24" s="11">
        <f t="shared" si="1"/>
        <v>0</v>
      </c>
      <c r="G24" s="12">
        <f t="shared" si="1"/>
        <v>0</v>
      </c>
      <c r="H24" s="13">
        <f t="shared" si="1"/>
        <v>511.19999999999993</v>
      </c>
    </row>
    <row r="25" spans="1:8" ht="15.75" customHeight="1" thickTop="1" x14ac:dyDescent="0.2"/>
  </sheetData>
  <mergeCells count="13">
    <mergeCell ref="H6:H7"/>
    <mergeCell ref="A6:A7"/>
    <mergeCell ref="B6:B7"/>
    <mergeCell ref="C6:D6"/>
    <mergeCell ref="E6:E7"/>
    <mergeCell ref="F6:F7"/>
    <mergeCell ref="G6:G7"/>
    <mergeCell ref="A1:H1"/>
    <mergeCell ref="A2:F2"/>
    <mergeCell ref="G2:H5"/>
    <mergeCell ref="D3:F3"/>
    <mergeCell ref="D4:F4"/>
    <mergeCell ref="D5:F5"/>
  </mergeCells>
  <pageMargins left="0.7" right="0.7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F211-4EBC-49D8-AEF4-37DBB813D9E6}">
  <dimension ref="A1:J25"/>
  <sheetViews>
    <sheetView zoomScaleNormal="100" workbookViewId="0">
      <selection activeCell="C9" sqref="C9"/>
    </sheetView>
  </sheetViews>
  <sheetFormatPr baseColWidth="10" defaultColWidth="14.42578125" defaultRowHeight="12.75" x14ac:dyDescent="0.2"/>
  <cols>
    <col min="1" max="1" width="14.42578125" customWidth="1"/>
    <col min="2" max="2" width="38.140625" customWidth="1"/>
    <col min="3" max="3" width="17.85546875" customWidth="1"/>
    <col min="4" max="4" width="11.42578125" customWidth="1"/>
    <col min="5" max="5" width="9.85546875" customWidth="1"/>
    <col min="6" max="6" width="11.5703125" customWidth="1"/>
    <col min="7" max="7" width="9.5703125" bestFit="1" customWidth="1"/>
    <col min="8" max="8" width="15.42578125" customWidth="1"/>
    <col min="10" max="10" width="19.140625" customWidth="1"/>
  </cols>
  <sheetData>
    <row r="1" spans="1:10" ht="18.75" x14ac:dyDescent="0.2">
      <c r="A1" s="47" t="s">
        <v>59</v>
      </c>
      <c r="B1" s="48"/>
      <c r="C1" s="48"/>
      <c r="D1" s="48"/>
      <c r="E1" s="48"/>
      <c r="F1" s="48"/>
      <c r="G1" s="48"/>
      <c r="H1" s="49"/>
    </row>
    <row r="2" spans="1:10" x14ac:dyDescent="0.2">
      <c r="A2" s="50"/>
      <c r="B2" s="51"/>
      <c r="C2" s="51"/>
      <c r="D2" s="51"/>
      <c r="E2" s="51"/>
      <c r="F2" s="52"/>
      <c r="G2" s="53"/>
      <c r="H2" s="54"/>
    </row>
    <row r="3" spans="1:10" ht="15" x14ac:dyDescent="0.25">
      <c r="A3" s="5" t="s">
        <v>25</v>
      </c>
      <c r="B3" s="19" t="s">
        <v>41</v>
      </c>
      <c r="C3" s="5" t="s">
        <v>26</v>
      </c>
      <c r="D3" s="57" t="s">
        <v>41</v>
      </c>
      <c r="E3" s="58"/>
      <c r="F3" s="59"/>
      <c r="G3" s="55"/>
      <c r="H3" s="56"/>
      <c r="J3" s="7"/>
    </row>
    <row r="4" spans="1:10" ht="15" x14ac:dyDescent="0.25">
      <c r="A4" s="3" t="s">
        <v>27</v>
      </c>
      <c r="B4" s="19" t="s">
        <v>43</v>
      </c>
      <c r="C4" s="3" t="s">
        <v>28</v>
      </c>
      <c r="D4" s="60" t="s">
        <v>44</v>
      </c>
      <c r="E4" s="61"/>
      <c r="F4" s="62"/>
      <c r="G4" s="55"/>
      <c r="H4" s="56"/>
    </row>
    <row r="5" spans="1:10" ht="15" x14ac:dyDescent="0.25">
      <c r="A5" s="4" t="s">
        <v>29</v>
      </c>
      <c r="B5" s="19" t="s">
        <v>42</v>
      </c>
      <c r="C5" s="4" t="s">
        <v>30</v>
      </c>
      <c r="D5" s="63" t="s">
        <v>45</v>
      </c>
      <c r="E5" s="64"/>
      <c r="F5" s="65"/>
      <c r="G5" s="55"/>
      <c r="H5" s="56"/>
    </row>
    <row r="6" spans="1:10" ht="15" x14ac:dyDescent="0.2">
      <c r="A6" s="66" t="s">
        <v>31</v>
      </c>
      <c r="B6" s="66" t="s">
        <v>32</v>
      </c>
      <c r="C6" s="69" t="s">
        <v>33</v>
      </c>
      <c r="D6" s="70"/>
      <c r="E6" s="66" t="s">
        <v>34</v>
      </c>
      <c r="F6" s="66" t="s">
        <v>35</v>
      </c>
      <c r="G6" s="66" t="s">
        <v>36</v>
      </c>
      <c r="H6" s="66" t="s">
        <v>37</v>
      </c>
    </row>
    <row r="7" spans="1:10" ht="15" x14ac:dyDescent="0.2">
      <c r="A7" s="68"/>
      <c r="B7" s="68"/>
      <c r="C7" s="8" t="s">
        <v>38</v>
      </c>
      <c r="D7" s="8" t="s">
        <v>39</v>
      </c>
      <c r="E7" s="68"/>
      <c r="F7" s="68"/>
      <c r="G7" s="67"/>
      <c r="H7" s="67"/>
    </row>
    <row r="8" spans="1:10" s="6" customFormat="1" ht="54.75" x14ac:dyDescent="0.2">
      <c r="A8" s="18">
        <v>44593</v>
      </c>
      <c r="B8" s="20" t="s">
        <v>60</v>
      </c>
      <c r="C8" s="16">
        <v>60</v>
      </c>
      <c r="D8" s="17">
        <f>C8*0.568</f>
        <v>34.08</v>
      </c>
      <c r="E8" s="17"/>
      <c r="F8" s="17"/>
      <c r="G8" s="17"/>
      <c r="H8" s="17">
        <f>SUM(D8:G8)</f>
        <v>34.08</v>
      </c>
    </row>
    <row r="9" spans="1:10" s="6" customFormat="1" ht="54.75" x14ac:dyDescent="0.2">
      <c r="A9" s="18">
        <v>44594</v>
      </c>
      <c r="B9" s="20" t="s">
        <v>60</v>
      </c>
      <c r="C9" s="16">
        <v>60</v>
      </c>
      <c r="D9" s="17">
        <f t="shared" ref="D9:D23" si="0">C9*0.568</f>
        <v>34.08</v>
      </c>
      <c r="E9" s="17"/>
      <c r="F9" s="17"/>
      <c r="G9" s="17"/>
      <c r="H9" s="17">
        <f t="shared" ref="H9:H23" si="1">SUM(D9:G9)</f>
        <v>34.08</v>
      </c>
    </row>
    <row r="10" spans="1:10" s="6" customFormat="1" ht="54.75" x14ac:dyDescent="0.2">
      <c r="A10" s="18">
        <v>44595</v>
      </c>
      <c r="B10" s="20" t="s">
        <v>60</v>
      </c>
      <c r="C10" s="16">
        <v>60</v>
      </c>
      <c r="D10" s="17">
        <f t="shared" si="0"/>
        <v>34.08</v>
      </c>
      <c r="E10" s="17"/>
      <c r="F10" s="17"/>
      <c r="G10" s="17"/>
      <c r="H10" s="17">
        <f t="shared" si="1"/>
        <v>34.08</v>
      </c>
    </row>
    <row r="11" spans="1:10" s="6" customFormat="1" ht="54.75" x14ac:dyDescent="0.2">
      <c r="A11" s="18">
        <v>44596</v>
      </c>
      <c r="B11" s="20" t="s">
        <v>60</v>
      </c>
      <c r="C11" s="16">
        <v>60</v>
      </c>
      <c r="D11" s="17">
        <f t="shared" si="0"/>
        <v>34.08</v>
      </c>
      <c r="E11" s="17"/>
      <c r="F11" s="17"/>
      <c r="G11" s="17"/>
      <c r="H11" s="17">
        <f t="shared" si="1"/>
        <v>34.08</v>
      </c>
    </row>
    <row r="12" spans="1:10" s="6" customFormat="1" ht="54.75" x14ac:dyDescent="0.2">
      <c r="A12" s="14">
        <v>44600</v>
      </c>
      <c r="B12" s="20" t="s">
        <v>60</v>
      </c>
      <c r="C12" s="16">
        <v>60</v>
      </c>
      <c r="D12" s="17">
        <f t="shared" si="0"/>
        <v>34.08</v>
      </c>
      <c r="E12" s="17"/>
      <c r="F12" s="17"/>
      <c r="G12" s="17"/>
      <c r="H12" s="17">
        <f t="shared" si="1"/>
        <v>34.08</v>
      </c>
    </row>
    <row r="13" spans="1:10" s="6" customFormat="1" ht="54.75" x14ac:dyDescent="0.2">
      <c r="A13" s="14">
        <v>44601</v>
      </c>
      <c r="B13" s="20" t="s">
        <v>60</v>
      </c>
      <c r="C13" s="16">
        <v>60</v>
      </c>
      <c r="D13" s="17">
        <f t="shared" si="0"/>
        <v>34.08</v>
      </c>
      <c r="E13" s="17"/>
      <c r="F13" s="17"/>
      <c r="G13" s="17"/>
      <c r="H13" s="17">
        <f t="shared" si="1"/>
        <v>34.08</v>
      </c>
    </row>
    <row r="14" spans="1:10" s="6" customFormat="1" ht="54.75" x14ac:dyDescent="0.2">
      <c r="A14" s="14">
        <v>44602</v>
      </c>
      <c r="B14" s="20" t="s">
        <v>60</v>
      </c>
      <c r="C14" s="16">
        <v>60</v>
      </c>
      <c r="D14" s="17">
        <f t="shared" si="0"/>
        <v>34.08</v>
      </c>
      <c r="E14" s="17"/>
      <c r="F14" s="17"/>
      <c r="G14" s="17"/>
      <c r="H14" s="17">
        <f t="shared" si="1"/>
        <v>34.08</v>
      </c>
    </row>
    <row r="15" spans="1:10" s="6" customFormat="1" ht="54.75" x14ac:dyDescent="0.2">
      <c r="A15" s="14">
        <v>44603</v>
      </c>
      <c r="B15" s="20" t="s">
        <v>60</v>
      </c>
      <c r="C15" s="16">
        <v>60</v>
      </c>
      <c r="D15" s="17">
        <f t="shared" si="0"/>
        <v>34.08</v>
      </c>
      <c r="E15" s="17"/>
      <c r="F15" s="17"/>
      <c r="G15" s="17"/>
      <c r="H15" s="17">
        <f t="shared" si="1"/>
        <v>34.08</v>
      </c>
    </row>
    <row r="16" spans="1:10" s="6" customFormat="1" ht="54.75" x14ac:dyDescent="0.2">
      <c r="A16" s="14">
        <v>44607</v>
      </c>
      <c r="B16" s="20" t="s">
        <v>60</v>
      </c>
      <c r="C16" s="16">
        <v>60</v>
      </c>
      <c r="D16" s="17">
        <f t="shared" si="0"/>
        <v>34.08</v>
      </c>
      <c r="E16" s="17"/>
      <c r="F16" s="17"/>
      <c r="G16" s="17"/>
      <c r="H16" s="17">
        <f t="shared" si="1"/>
        <v>34.08</v>
      </c>
    </row>
    <row r="17" spans="1:8" s="6" customFormat="1" ht="54.75" x14ac:dyDescent="0.2">
      <c r="A17" s="14">
        <v>44608</v>
      </c>
      <c r="B17" s="20" t="s">
        <v>60</v>
      </c>
      <c r="C17" s="16">
        <v>60</v>
      </c>
      <c r="D17" s="17">
        <f t="shared" si="0"/>
        <v>34.08</v>
      </c>
      <c r="E17" s="17"/>
      <c r="F17" s="17"/>
      <c r="G17" s="17"/>
      <c r="H17" s="17">
        <f t="shared" si="1"/>
        <v>34.08</v>
      </c>
    </row>
    <row r="18" spans="1:8" s="6" customFormat="1" ht="54.75" x14ac:dyDescent="0.2">
      <c r="A18" s="14">
        <v>44609</v>
      </c>
      <c r="B18" s="20" t="s">
        <v>60</v>
      </c>
      <c r="C18" s="16">
        <v>60</v>
      </c>
      <c r="D18" s="17">
        <f t="shared" si="0"/>
        <v>34.08</v>
      </c>
      <c r="E18" s="17"/>
      <c r="F18" s="17"/>
      <c r="G18" s="17"/>
      <c r="H18" s="17">
        <f t="shared" si="1"/>
        <v>34.08</v>
      </c>
    </row>
    <row r="19" spans="1:8" s="6" customFormat="1" ht="54.75" x14ac:dyDescent="0.2">
      <c r="A19" s="14">
        <v>44610</v>
      </c>
      <c r="B19" s="20" t="s">
        <v>60</v>
      </c>
      <c r="C19" s="16">
        <v>60</v>
      </c>
      <c r="D19" s="17">
        <f t="shared" si="0"/>
        <v>34.08</v>
      </c>
      <c r="E19" s="17"/>
      <c r="F19" s="17"/>
      <c r="G19" s="17"/>
      <c r="H19" s="17">
        <f t="shared" si="1"/>
        <v>34.08</v>
      </c>
    </row>
    <row r="20" spans="1:8" s="6" customFormat="1" ht="54.75" x14ac:dyDescent="0.2">
      <c r="A20" s="14">
        <v>44614</v>
      </c>
      <c r="B20" s="20" t="s">
        <v>60</v>
      </c>
      <c r="C20" s="16">
        <v>60</v>
      </c>
      <c r="D20" s="17">
        <f t="shared" si="0"/>
        <v>34.08</v>
      </c>
      <c r="E20" s="17"/>
      <c r="F20" s="17"/>
      <c r="G20" s="17"/>
      <c r="H20" s="17">
        <f t="shared" si="1"/>
        <v>34.08</v>
      </c>
    </row>
    <row r="21" spans="1:8" s="6" customFormat="1" ht="54.75" x14ac:dyDescent="0.2">
      <c r="A21" s="14">
        <v>44615</v>
      </c>
      <c r="B21" s="20" t="s">
        <v>60</v>
      </c>
      <c r="C21" s="16">
        <v>60</v>
      </c>
      <c r="D21" s="17">
        <f t="shared" si="0"/>
        <v>34.08</v>
      </c>
      <c r="E21" s="17"/>
      <c r="F21" s="17"/>
      <c r="G21" s="17"/>
      <c r="H21" s="17">
        <f t="shared" si="1"/>
        <v>34.08</v>
      </c>
    </row>
    <row r="22" spans="1:8" s="6" customFormat="1" ht="54.75" x14ac:dyDescent="0.2">
      <c r="A22" s="14">
        <v>44616</v>
      </c>
      <c r="B22" s="20" t="s">
        <v>60</v>
      </c>
      <c r="C22" s="16">
        <v>60</v>
      </c>
      <c r="D22" s="17">
        <f t="shared" si="0"/>
        <v>34.08</v>
      </c>
      <c r="E22" s="17"/>
      <c r="F22" s="17"/>
      <c r="G22" s="17"/>
      <c r="H22" s="17">
        <f t="shared" si="1"/>
        <v>34.08</v>
      </c>
    </row>
    <row r="23" spans="1:8" s="6" customFormat="1" ht="54.75" x14ac:dyDescent="0.2">
      <c r="A23" s="14">
        <v>44617</v>
      </c>
      <c r="B23" s="20" t="s">
        <v>60</v>
      </c>
      <c r="C23" s="16">
        <v>60</v>
      </c>
      <c r="D23" s="17">
        <f t="shared" si="0"/>
        <v>34.08</v>
      </c>
      <c r="E23" s="17"/>
      <c r="F23" s="17"/>
      <c r="G23" s="17"/>
      <c r="H23" s="17">
        <f t="shared" si="1"/>
        <v>34.08</v>
      </c>
    </row>
    <row r="24" spans="1:8" s="6" customFormat="1" ht="16.5" thickBot="1" x14ac:dyDescent="0.25">
      <c r="B24" s="9" t="s">
        <v>40</v>
      </c>
      <c r="C24" s="10">
        <f t="shared" ref="C24:H24" si="2">SUM(C8:C23)</f>
        <v>960</v>
      </c>
      <c r="D24" s="11">
        <f t="shared" si="2"/>
        <v>545.27999999999986</v>
      </c>
      <c r="E24" s="11">
        <f t="shared" si="2"/>
        <v>0</v>
      </c>
      <c r="F24" s="11">
        <f t="shared" si="2"/>
        <v>0</v>
      </c>
      <c r="G24" s="12">
        <f t="shared" si="2"/>
        <v>0</v>
      </c>
      <c r="H24" s="13">
        <f t="shared" si="2"/>
        <v>545.27999999999986</v>
      </c>
    </row>
    <row r="25" spans="1:8" ht="13.5" thickTop="1" x14ac:dyDescent="0.2"/>
  </sheetData>
  <mergeCells count="13">
    <mergeCell ref="A1:H1"/>
    <mergeCell ref="A2:F2"/>
    <mergeCell ref="G2:H5"/>
    <mergeCell ref="D3:F3"/>
    <mergeCell ref="D4:F4"/>
    <mergeCell ref="D5:F5"/>
    <mergeCell ref="H6:H7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  <pageSetup paperSize="9" scale="6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440F-D2A3-4C80-97DD-79C5AFD0BD63}">
  <dimension ref="A1:J19"/>
  <sheetViews>
    <sheetView zoomScaleNormal="100" workbookViewId="0">
      <selection activeCell="A2" sqref="A2:F2"/>
    </sheetView>
  </sheetViews>
  <sheetFormatPr baseColWidth="10" defaultColWidth="14.42578125" defaultRowHeight="15.75" customHeight="1" x14ac:dyDescent="0.2"/>
  <cols>
    <col min="1" max="1" width="14.42578125" customWidth="1"/>
    <col min="2" max="2" width="38.140625" customWidth="1"/>
    <col min="3" max="3" width="17.85546875" customWidth="1"/>
    <col min="4" max="4" width="11.42578125" customWidth="1"/>
    <col min="5" max="5" width="9.85546875" customWidth="1"/>
    <col min="6" max="6" width="11.5703125" customWidth="1"/>
    <col min="7" max="7" width="11.5703125" bestFit="1" customWidth="1"/>
    <col min="8" max="8" width="15.42578125" customWidth="1"/>
    <col min="10" max="10" width="19.140625" customWidth="1"/>
  </cols>
  <sheetData>
    <row r="1" spans="1:10" ht="25.7" customHeight="1" x14ac:dyDescent="0.2">
      <c r="A1" s="47" t="s">
        <v>66</v>
      </c>
      <c r="B1" s="48"/>
      <c r="C1" s="48"/>
      <c r="D1" s="48"/>
      <c r="E1" s="48"/>
      <c r="F1" s="48"/>
      <c r="G1" s="48"/>
      <c r="H1" s="49"/>
    </row>
    <row r="2" spans="1:10" ht="15.75" customHeight="1" x14ac:dyDescent="0.2">
      <c r="A2" s="50"/>
      <c r="B2" s="51"/>
      <c r="C2" s="51"/>
      <c r="D2" s="51"/>
      <c r="E2" s="51"/>
      <c r="F2" s="52"/>
      <c r="G2" s="53"/>
      <c r="H2" s="54"/>
    </row>
    <row r="3" spans="1:10" ht="15.75" customHeight="1" x14ac:dyDescent="0.25">
      <c r="A3" s="5" t="s">
        <v>25</v>
      </c>
      <c r="B3" s="19" t="s">
        <v>41</v>
      </c>
      <c r="C3" s="5" t="s">
        <v>26</v>
      </c>
      <c r="D3" s="57" t="s">
        <v>41</v>
      </c>
      <c r="E3" s="58"/>
      <c r="F3" s="59"/>
      <c r="G3" s="55"/>
      <c r="H3" s="56"/>
      <c r="J3" s="7"/>
    </row>
    <row r="4" spans="1:10" ht="15.75" customHeight="1" x14ac:dyDescent="0.25">
      <c r="A4" s="3" t="s">
        <v>27</v>
      </c>
      <c r="B4" s="19" t="s">
        <v>43</v>
      </c>
      <c r="C4" s="3" t="s">
        <v>28</v>
      </c>
      <c r="D4" s="60" t="s">
        <v>46</v>
      </c>
      <c r="E4" s="61"/>
      <c r="F4" s="62"/>
      <c r="G4" s="55"/>
      <c r="H4" s="56"/>
    </row>
    <row r="5" spans="1:10" ht="15.75" customHeight="1" x14ac:dyDescent="0.25">
      <c r="A5" s="4" t="s">
        <v>29</v>
      </c>
      <c r="B5" s="19" t="s">
        <v>42</v>
      </c>
      <c r="C5" s="4" t="s">
        <v>30</v>
      </c>
      <c r="D5" s="63" t="s">
        <v>45</v>
      </c>
      <c r="E5" s="64"/>
      <c r="F5" s="65"/>
      <c r="G5" s="55"/>
      <c r="H5" s="56"/>
    </row>
    <row r="6" spans="1:10" ht="15.75" customHeight="1" x14ac:dyDescent="0.2">
      <c r="A6" s="66" t="s">
        <v>31</v>
      </c>
      <c r="B6" s="66" t="s">
        <v>32</v>
      </c>
      <c r="C6" s="69" t="s">
        <v>33</v>
      </c>
      <c r="D6" s="70"/>
      <c r="E6" s="66" t="s">
        <v>34</v>
      </c>
      <c r="F6" s="66" t="s">
        <v>35</v>
      </c>
      <c r="G6" s="66" t="s">
        <v>36</v>
      </c>
      <c r="H6" s="66" t="s">
        <v>37</v>
      </c>
    </row>
    <row r="7" spans="1:10" ht="15.75" customHeight="1" x14ac:dyDescent="0.2">
      <c r="A7" s="68"/>
      <c r="B7" s="68"/>
      <c r="C7" s="8" t="s">
        <v>38</v>
      </c>
      <c r="D7" s="8" t="s">
        <v>39</v>
      </c>
      <c r="E7" s="68"/>
      <c r="F7" s="68"/>
      <c r="G7" s="67"/>
      <c r="H7" s="67"/>
    </row>
    <row r="8" spans="1:10" s="6" customFormat="1" ht="15.75" customHeight="1" x14ac:dyDescent="0.2">
      <c r="A8" s="14">
        <v>44594</v>
      </c>
      <c r="B8" s="15" t="s">
        <v>53</v>
      </c>
      <c r="C8" s="16"/>
      <c r="D8" s="17"/>
      <c r="E8" s="17">
        <v>12.31</v>
      </c>
      <c r="F8" s="17"/>
      <c r="G8" s="17"/>
      <c r="H8" s="17">
        <f t="shared" ref="H8:H13" si="0">SUM(D8:G8)</f>
        <v>12.31</v>
      </c>
    </row>
    <row r="9" spans="1:10" s="6" customFormat="1" ht="15.75" customHeight="1" x14ac:dyDescent="0.2">
      <c r="A9" s="14">
        <v>44600</v>
      </c>
      <c r="B9" s="15" t="s">
        <v>61</v>
      </c>
      <c r="C9" s="16"/>
      <c r="D9" s="17"/>
      <c r="E9" s="17">
        <v>16</v>
      </c>
      <c r="F9" s="17"/>
      <c r="G9" s="17"/>
      <c r="H9" s="17">
        <f t="shared" si="0"/>
        <v>16</v>
      </c>
    </row>
    <row r="10" spans="1:10" s="6" customFormat="1" ht="15.75" customHeight="1" x14ac:dyDescent="0.2">
      <c r="A10" s="14">
        <v>44601</v>
      </c>
      <c r="B10" s="15" t="s">
        <v>48</v>
      </c>
      <c r="C10" s="16"/>
      <c r="D10" s="17"/>
      <c r="E10" s="17">
        <v>12</v>
      </c>
      <c r="F10" s="17"/>
      <c r="G10" s="17"/>
      <c r="H10" s="17">
        <f t="shared" si="0"/>
        <v>12</v>
      </c>
    </row>
    <row r="11" spans="1:10" s="6" customFormat="1" ht="15.75" customHeight="1" x14ac:dyDescent="0.2">
      <c r="A11" s="14">
        <v>44604</v>
      </c>
      <c r="B11" s="15" t="s">
        <v>47</v>
      </c>
      <c r="C11" s="16"/>
      <c r="D11" s="17"/>
      <c r="E11" s="17">
        <v>27.4</v>
      </c>
      <c r="F11" s="17"/>
      <c r="G11" s="17"/>
      <c r="H11" s="17">
        <f t="shared" si="0"/>
        <v>27.4</v>
      </c>
    </row>
    <row r="12" spans="1:10" s="6" customFormat="1" ht="15.75" customHeight="1" x14ac:dyDescent="0.2">
      <c r="A12" s="14">
        <v>44605</v>
      </c>
      <c r="B12" s="15" t="s">
        <v>65</v>
      </c>
      <c r="C12" s="16"/>
      <c r="D12" s="17"/>
      <c r="E12" s="17">
        <v>99</v>
      </c>
      <c r="F12" s="17"/>
      <c r="G12" s="17"/>
      <c r="H12" s="17">
        <f t="shared" si="0"/>
        <v>99</v>
      </c>
    </row>
    <row r="13" spans="1:10" s="6" customFormat="1" ht="15.75" customHeight="1" x14ac:dyDescent="0.2">
      <c r="A13" s="14">
        <v>44606</v>
      </c>
      <c r="B13" s="15" t="s">
        <v>62</v>
      </c>
      <c r="C13" s="16"/>
      <c r="D13" s="17"/>
      <c r="E13" s="17">
        <v>31</v>
      </c>
      <c r="F13" s="17"/>
      <c r="G13" s="17"/>
      <c r="H13" s="17">
        <f t="shared" si="0"/>
        <v>31</v>
      </c>
    </row>
    <row r="14" spans="1:10" s="6" customFormat="1" ht="15.75" customHeight="1" x14ac:dyDescent="0.2">
      <c r="A14" s="14">
        <v>44607</v>
      </c>
      <c r="B14" s="15" t="s">
        <v>61</v>
      </c>
      <c r="C14" s="16"/>
      <c r="D14" s="17"/>
      <c r="E14" s="17">
        <v>16</v>
      </c>
      <c r="F14" s="17"/>
      <c r="G14" s="17"/>
      <c r="H14" s="17">
        <f>SUM(D14:G14)</f>
        <v>16</v>
      </c>
    </row>
    <row r="15" spans="1:10" s="6" customFormat="1" ht="15.75" customHeight="1" x14ac:dyDescent="0.2">
      <c r="A15" s="14">
        <v>44608</v>
      </c>
      <c r="B15" s="15" t="s">
        <v>63</v>
      </c>
      <c r="C15" s="16"/>
      <c r="D15" s="17"/>
      <c r="E15" s="17">
        <v>10</v>
      </c>
      <c r="F15" s="17"/>
      <c r="G15" s="17"/>
      <c r="H15" s="17">
        <f>SUM(D15:G15)</f>
        <v>10</v>
      </c>
    </row>
    <row r="16" spans="1:10" s="6" customFormat="1" ht="15.75" customHeight="1" x14ac:dyDescent="0.2">
      <c r="A16" s="14">
        <v>44614</v>
      </c>
      <c r="B16" s="15" t="s">
        <v>53</v>
      </c>
      <c r="C16" s="16"/>
      <c r="D16" s="17"/>
      <c r="E16" s="17">
        <v>13.55</v>
      </c>
      <c r="F16" s="17"/>
      <c r="G16" s="17"/>
      <c r="H16" s="17">
        <f>SUM(D16:G16)</f>
        <v>13.55</v>
      </c>
    </row>
    <row r="17" spans="1:8" s="6" customFormat="1" ht="15.75" customHeight="1" x14ac:dyDescent="0.2">
      <c r="A17" s="14">
        <v>44615</v>
      </c>
      <c r="B17" s="15" t="s">
        <v>64</v>
      </c>
      <c r="C17" s="16"/>
      <c r="D17" s="17"/>
      <c r="E17" s="17">
        <v>12.86</v>
      </c>
      <c r="F17" s="17"/>
      <c r="G17" s="17"/>
      <c r="H17" s="17">
        <f>SUM(D17:G17)</f>
        <v>12.86</v>
      </c>
    </row>
    <row r="18" spans="1:8" s="6" customFormat="1" ht="15.75" customHeight="1" thickBot="1" x14ac:dyDescent="0.25">
      <c r="B18" s="9" t="s">
        <v>40</v>
      </c>
      <c r="C18" s="10">
        <f>SUM(C8:C14)</f>
        <v>0</v>
      </c>
      <c r="D18" s="11">
        <f>SUM(D8:D14)</f>
        <v>0</v>
      </c>
      <c r="E18" s="11">
        <f>SUM(E8:E17)</f>
        <v>250.12</v>
      </c>
      <c r="F18" s="11">
        <f>SUM(F8:F17)</f>
        <v>0</v>
      </c>
      <c r="G18" s="12">
        <f>SUM(G8:G17)</f>
        <v>0</v>
      </c>
      <c r="H18" s="13">
        <f>SUM(H8:H17)</f>
        <v>250.12</v>
      </c>
    </row>
    <row r="19" spans="1:8" ht="15.75" customHeight="1" thickTop="1" x14ac:dyDescent="0.2"/>
  </sheetData>
  <mergeCells count="13">
    <mergeCell ref="A1:H1"/>
    <mergeCell ref="A2:F2"/>
    <mergeCell ref="G2:H5"/>
    <mergeCell ref="D3:F3"/>
    <mergeCell ref="D4:F4"/>
    <mergeCell ref="D5:F5"/>
    <mergeCell ref="H6:H7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  <pageSetup paperSize="9" scale="6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2371-EF70-4418-9086-598CEAAAC02F}">
  <dimension ref="A1:J24"/>
  <sheetViews>
    <sheetView topLeftCell="A16" zoomScaleNormal="100" workbookViewId="0">
      <selection activeCell="K8" sqref="K8"/>
    </sheetView>
  </sheetViews>
  <sheetFormatPr baseColWidth="10" defaultColWidth="14.42578125" defaultRowHeight="12.75" x14ac:dyDescent="0.2"/>
  <cols>
    <col min="1" max="1" width="14.42578125" customWidth="1"/>
    <col min="2" max="2" width="38.140625" customWidth="1"/>
    <col min="3" max="3" width="17.85546875" customWidth="1"/>
    <col min="4" max="4" width="11.42578125" customWidth="1"/>
    <col min="5" max="5" width="9.85546875" customWidth="1"/>
    <col min="6" max="6" width="11.5703125" customWidth="1"/>
    <col min="7" max="7" width="9.5703125" bestFit="1" customWidth="1"/>
    <col min="8" max="8" width="15.42578125" customWidth="1"/>
    <col min="10" max="10" width="19.140625" customWidth="1"/>
  </cols>
  <sheetData>
    <row r="1" spans="1:10" ht="18.75" x14ac:dyDescent="0.2">
      <c r="A1" s="47" t="s">
        <v>70</v>
      </c>
      <c r="B1" s="48"/>
      <c r="C1" s="48"/>
      <c r="D1" s="48"/>
      <c r="E1" s="48"/>
      <c r="F1" s="48"/>
      <c r="G1" s="48"/>
      <c r="H1" s="49"/>
    </row>
    <row r="2" spans="1:10" x14ac:dyDescent="0.2">
      <c r="A2" s="50"/>
      <c r="B2" s="51"/>
      <c r="C2" s="51"/>
      <c r="D2" s="51"/>
      <c r="E2" s="51"/>
      <c r="F2" s="52"/>
      <c r="G2" s="53"/>
      <c r="H2" s="54"/>
    </row>
    <row r="3" spans="1:10" ht="15" x14ac:dyDescent="0.25">
      <c r="A3" s="5" t="s">
        <v>25</v>
      </c>
      <c r="B3" s="19" t="s">
        <v>41</v>
      </c>
      <c r="C3" s="5" t="s">
        <v>26</v>
      </c>
      <c r="D3" s="57" t="s">
        <v>41</v>
      </c>
      <c r="E3" s="58"/>
      <c r="F3" s="59"/>
      <c r="G3" s="55"/>
      <c r="H3" s="56"/>
      <c r="J3" s="7"/>
    </row>
    <row r="4" spans="1:10" ht="15" x14ac:dyDescent="0.25">
      <c r="A4" s="3" t="s">
        <v>27</v>
      </c>
      <c r="B4" s="19" t="s">
        <v>43</v>
      </c>
      <c r="C4" s="3" t="s">
        <v>28</v>
      </c>
      <c r="D4" s="60" t="s">
        <v>44</v>
      </c>
      <c r="E4" s="61"/>
      <c r="F4" s="62"/>
      <c r="G4" s="55"/>
      <c r="H4" s="56"/>
    </row>
    <row r="5" spans="1:10" ht="15" x14ac:dyDescent="0.25">
      <c r="A5" s="4" t="s">
        <v>29</v>
      </c>
      <c r="B5" s="19" t="s">
        <v>42</v>
      </c>
      <c r="C5" s="4" t="s">
        <v>30</v>
      </c>
      <c r="D5" s="63" t="s">
        <v>45</v>
      </c>
      <c r="E5" s="64"/>
      <c r="F5" s="65"/>
      <c r="G5" s="55"/>
      <c r="H5" s="56"/>
    </row>
    <row r="6" spans="1:10" ht="15" x14ac:dyDescent="0.2">
      <c r="A6" s="66" t="s">
        <v>31</v>
      </c>
      <c r="B6" s="66" t="s">
        <v>32</v>
      </c>
      <c r="C6" s="69" t="s">
        <v>33</v>
      </c>
      <c r="D6" s="70"/>
      <c r="E6" s="66" t="s">
        <v>34</v>
      </c>
      <c r="F6" s="66" t="s">
        <v>35</v>
      </c>
      <c r="G6" s="66" t="s">
        <v>36</v>
      </c>
      <c r="H6" s="66" t="s">
        <v>37</v>
      </c>
    </row>
    <row r="7" spans="1:10" ht="15" x14ac:dyDescent="0.2">
      <c r="A7" s="68"/>
      <c r="B7" s="68"/>
      <c r="C7" s="8" t="s">
        <v>38</v>
      </c>
      <c r="D7" s="8" t="s">
        <v>39</v>
      </c>
      <c r="E7" s="68"/>
      <c r="F7" s="68"/>
      <c r="G7" s="67"/>
      <c r="H7" s="67"/>
    </row>
    <row r="8" spans="1:10" s="6" customFormat="1" ht="54.75" x14ac:dyDescent="0.2">
      <c r="A8" s="18">
        <v>44621</v>
      </c>
      <c r="B8" s="20" t="s">
        <v>60</v>
      </c>
      <c r="C8" s="16">
        <v>60</v>
      </c>
      <c r="D8" s="17">
        <f>C8*0.568</f>
        <v>34.08</v>
      </c>
      <c r="E8" s="17"/>
      <c r="F8" s="17"/>
      <c r="G8" s="17"/>
      <c r="H8" s="17">
        <f>SUM(D8:G8)</f>
        <v>34.08</v>
      </c>
    </row>
    <row r="9" spans="1:10" s="6" customFormat="1" ht="54.75" x14ac:dyDescent="0.2">
      <c r="A9" s="18">
        <v>44622</v>
      </c>
      <c r="B9" s="20" t="s">
        <v>60</v>
      </c>
      <c r="C9" s="16">
        <v>60</v>
      </c>
      <c r="D9" s="17">
        <f t="shared" ref="D9:D22" si="0">C9*0.568</f>
        <v>34.08</v>
      </c>
      <c r="E9" s="17"/>
      <c r="F9" s="17"/>
      <c r="G9" s="17"/>
      <c r="H9" s="17">
        <f t="shared" ref="H9:H22" si="1">SUM(D9:G9)</f>
        <v>34.08</v>
      </c>
    </row>
    <row r="10" spans="1:10" s="6" customFormat="1" ht="54.75" x14ac:dyDescent="0.2">
      <c r="A10" s="18">
        <v>44623</v>
      </c>
      <c r="B10" s="20" t="s">
        <v>60</v>
      </c>
      <c r="C10" s="16">
        <v>60</v>
      </c>
      <c r="D10" s="17">
        <f t="shared" si="0"/>
        <v>34.08</v>
      </c>
      <c r="E10" s="17"/>
      <c r="F10" s="17"/>
      <c r="G10" s="17"/>
      <c r="H10" s="17">
        <f t="shared" si="1"/>
        <v>34.08</v>
      </c>
    </row>
    <row r="11" spans="1:10" s="6" customFormat="1" ht="54.75" x14ac:dyDescent="0.2">
      <c r="A11" s="14">
        <v>44628</v>
      </c>
      <c r="B11" s="20" t="s">
        <v>60</v>
      </c>
      <c r="C11" s="16">
        <v>60</v>
      </c>
      <c r="D11" s="17">
        <f t="shared" si="0"/>
        <v>34.08</v>
      </c>
      <c r="E11" s="17"/>
      <c r="F11" s="17"/>
      <c r="G11" s="17"/>
      <c r="H11" s="17">
        <f t="shared" si="1"/>
        <v>34.08</v>
      </c>
    </row>
    <row r="12" spans="1:10" s="6" customFormat="1" ht="54.75" x14ac:dyDescent="0.2">
      <c r="A12" s="14">
        <v>44629</v>
      </c>
      <c r="B12" s="20" t="s">
        <v>60</v>
      </c>
      <c r="C12" s="16">
        <v>60</v>
      </c>
      <c r="D12" s="17">
        <f t="shared" si="0"/>
        <v>34.08</v>
      </c>
      <c r="E12" s="17"/>
      <c r="F12" s="17"/>
      <c r="G12" s="17"/>
      <c r="H12" s="17">
        <f t="shared" si="1"/>
        <v>34.08</v>
      </c>
    </row>
    <row r="13" spans="1:10" s="6" customFormat="1" ht="54.75" x14ac:dyDescent="0.2">
      <c r="A13" s="14">
        <v>44630</v>
      </c>
      <c r="B13" s="20" t="s">
        <v>60</v>
      </c>
      <c r="C13" s="16">
        <v>60</v>
      </c>
      <c r="D13" s="17">
        <f t="shared" si="0"/>
        <v>34.08</v>
      </c>
      <c r="E13" s="17"/>
      <c r="F13" s="17"/>
      <c r="G13" s="17"/>
      <c r="H13" s="17">
        <f t="shared" si="1"/>
        <v>34.08</v>
      </c>
    </row>
    <row r="14" spans="1:10" s="6" customFormat="1" ht="54.75" x14ac:dyDescent="0.2">
      <c r="A14" s="14">
        <v>44635</v>
      </c>
      <c r="B14" s="20" t="s">
        <v>60</v>
      </c>
      <c r="C14" s="16">
        <v>60</v>
      </c>
      <c r="D14" s="17">
        <f t="shared" si="0"/>
        <v>34.08</v>
      </c>
      <c r="E14" s="17"/>
      <c r="F14" s="17"/>
      <c r="G14" s="17"/>
      <c r="H14" s="17">
        <f t="shared" si="1"/>
        <v>34.08</v>
      </c>
    </row>
    <row r="15" spans="1:10" s="6" customFormat="1" ht="54.75" x14ac:dyDescent="0.2">
      <c r="A15" s="14">
        <v>44636</v>
      </c>
      <c r="B15" s="20" t="s">
        <v>60</v>
      </c>
      <c r="C15" s="16">
        <v>60</v>
      </c>
      <c r="D15" s="17">
        <f t="shared" si="0"/>
        <v>34.08</v>
      </c>
      <c r="E15" s="17"/>
      <c r="F15" s="17"/>
      <c r="G15" s="17"/>
      <c r="H15" s="17">
        <f t="shared" si="1"/>
        <v>34.08</v>
      </c>
    </row>
    <row r="16" spans="1:10" s="6" customFormat="1" ht="54.75" x14ac:dyDescent="0.2">
      <c r="A16" s="14">
        <v>44637</v>
      </c>
      <c r="B16" s="20" t="s">
        <v>60</v>
      </c>
      <c r="C16" s="16">
        <v>60</v>
      </c>
      <c r="D16" s="17">
        <f t="shared" si="0"/>
        <v>34.08</v>
      </c>
      <c r="E16" s="17"/>
      <c r="F16" s="17"/>
      <c r="G16" s="17"/>
      <c r="H16" s="17">
        <f t="shared" si="1"/>
        <v>34.08</v>
      </c>
    </row>
    <row r="17" spans="1:8" s="6" customFormat="1" ht="54.75" x14ac:dyDescent="0.2">
      <c r="A17" s="14">
        <v>44642</v>
      </c>
      <c r="B17" s="20" t="s">
        <v>60</v>
      </c>
      <c r="C17" s="16">
        <v>60</v>
      </c>
      <c r="D17" s="17">
        <f t="shared" si="0"/>
        <v>34.08</v>
      </c>
      <c r="E17" s="17"/>
      <c r="F17" s="17"/>
      <c r="G17" s="17"/>
      <c r="H17" s="17">
        <f t="shared" si="1"/>
        <v>34.08</v>
      </c>
    </row>
    <row r="18" spans="1:8" s="6" customFormat="1" ht="54.75" x14ac:dyDescent="0.2">
      <c r="A18" s="14">
        <v>44643</v>
      </c>
      <c r="B18" s="20" t="s">
        <v>60</v>
      </c>
      <c r="C18" s="16">
        <v>60</v>
      </c>
      <c r="D18" s="17">
        <f t="shared" si="0"/>
        <v>34.08</v>
      </c>
      <c r="E18" s="17"/>
      <c r="F18" s="17"/>
      <c r="G18" s="17"/>
      <c r="H18" s="17">
        <f t="shared" si="1"/>
        <v>34.08</v>
      </c>
    </row>
    <row r="19" spans="1:8" s="6" customFormat="1" ht="54.75" x14ac:dyDescent="0.2">
      <c r="A19" s="14">
        <v>44644</v>
      </c>
      <c r="B19" s="20" t="s">
        <v>60</v>
      </c>
      <c r="C19" s="16">
        <v>60</v>
      </c>
      <c r="D19" s="17">
        <f t="shared" si="0"/>
        <v>34.08</v>
      </c>
      <c r="E19" s="17"/>
      <c r="F19" s="17"/>
      <c r="G19" s="17"/>
      <c r="H19" s="17">
        <f t="shared" si="1"/>
        <v>34.08</v>
      </c>
    </row>
    <row r="20" spans="1:8" s="6" customFormat="1" ht="54.75" x14ac:dyDescent="0.2">
      <c r="A20" s="14">
        <v>44649</v>
      </c>
      <c r="B20" s="20" t="s">
        <v>60</v>
      </c>
      <c r="C20" s="16">
        <v>60</v>
      </c>
      <c r="D20" s="17">
        <f t="shared" si="0"/>
        <v>34.08</v>
      </c>
      <c r="E20" s="17"/>
      <c r="F20" s="17"/>
      <c r="G20" s="17"/>
      <c r="H20" s="17">
        <f t="shared" si="1"/>
        <v>34.08</v>
      </c>
    </row>
    <row r="21" spans="1:8" s="6" customFormat="1" ht="54.75" x14ac:dyDescent="0.2">
      <c r="A21" s="14">
        <v>44650</v>
      </c>
      <c r="B21" s="20" t="s">
        <v>60</v>
      </c>
      <c r="C21" s="16">
        <v>60</v>
      </c>
      <c r="D21" s="17">
        <f t="shared" si="0"/>
        <v>34.08</v>
      </c>
      <c r="E21" s="17"/>
      <c r="F21" s="17"/>
      <c r="G21" s="17"/>
      <c r="H21" s="17">
        <f t="shared" si="1"/>
        <v>34.08</v>
      </c>
    </row>
    <row r="22" spans="1:8" s="6" customFormat="1" ht="54.75" x14ac:dyDescent="0.2">
      <c r="A22" s="14">
        <v>44651</v>
      </c>
      <c r="B22" s="20" t="s">
        <v>60</v>
      </c>
      <c r="C22" s="16">
        <v>60</v>
      </c>
      <c r="D22" s="17">
        <f t="shared" si="0"/>
        <v>34.08</v>
      </c>
      <c r="E22" s="17"/>
      <c r="F22" s="17"/>
      <c r="G22" s="17"/>
      <c r="H22" s="17">
        <f t="shared" si="1"/>
        <v>34.08</v>
      </c>
    </row>
    <row r="23" spans="1:8" s="6" customFormat="1" ht="16.5" thickBot="1" x14ac:dyDescent="0.25">
      <c r="B23" s="9" t="s">
        <v>40</v>
      </c>
      <c r="C23" s="10">
        <f t="shared" ref="C23:H23" si="2">SUM(C8:C22)</f>
        <v>900</v>
      </c>
      <c r="D23" s="11">
        <f t="shared" si="2"/>
        <v>511.19999999999982</v>
      </c>
      <c r="E23" s="11">
        <f t="shared" si="2"/>
        <v>0</v>
      </c>
      <c r="F23" s="11">
        <f t="shared" si="2"/>
        <v>0</v>
      </c>
      <c r="G23" s="12">
        <f t="shared" si="2"/>
        <v>0</v>
      </c>
      <c r="H23" s="13">
        <f t="shared" si="2"/>
        <v>511.19999999999982</v>
      </c>
    </row>
    <row r="24" spans="1:8" ht="13.5" thickTop="1" x14ac:dyDescent="0.2"/>
  </sheetData>
  <mergeCells count="13">
    <mergeCell ref="A1:H1"/>
    <mergeCell ref="A2:F2"/>
    <mergeCell ref="G2:H5"/>
    <mergeCell ref="D3:F3"/>
    <mergeCell ref="D4:F4"/>
    <mergeCell ref="D5:F5"/>
    <mergeCell ref="H6:H7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  <pageSetup paperSize="9" scale="6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3CB8-A568-4D7E-9B39-961904805AA2}">
  <dimension ref="A1:J21"/>
  <sheetViews>
    <sheetView zoomScaleNormal="100" workbookViewId="0">
      <selection activeCell="C20" sqref="C20"/>
    </sheetView>
  </sheetViews>
  <sheetFormatPr baseColWidth="10" defaultColWidth="14.42578125" defaultRowHeight="15.75" customHeight="1" x14ac:dyDescent="0.2"/>
  <cols>
    <col min="1" max="1" width="14.42578125" customWidth="1"/>
    <col min="2" max="2" width="38.140625" customWidth="1"/>
    <col min="3" max="3" width="17.85546875" customWidth="1"/>
    <col min="4" max="4" width="11.42578125" customWidth="1"/>
    <col min="5" max="5" width="9.85546875" customWidth="1"/>
    <col min="6" max="6" width="11.5703125" customWidth="1"/>
    <col min="7" max="7" width="11.5703125" bestFit="1" customWidth="1"/>
    <col min="8" max="8" width="15.42578125" customWidth="1"/>
    <col min="10" max="10" width="19.140625" customWidth="1"/>
  </cols>
  <sheetData>
    <row r="1" spans="1:10" ht="25.7" customHeight="1" x14ac:dyDescent="0.2">
      <c r="A1" s="47" t="s">
        <v>67</v>
      </c>
      <c r="B1" s="48"/>
      <c r="C1" s="48"/>
      <c r="D1" s="48"/>
      <c r="E1" s="48"/>
      <c r="F1" s="48"/>
      <c r="G1" s="48"/>
      <c r="H1" s="49"/>
    </row>
    <row r="2" spans="1:10" ht="15.75" customHeight="1" x14ac:dyDescent="0.2">
      <c r="A2" s="50"/>
      <c r="B2" s="51"/>
      <c r="C2" s="51"/>
      <c r="D2" s="51"/>
      <c r="E2" s="51"/>
      <c r="F2" s="52"/>
      <c r="G2" s="53"/>
      <c r="H2" s="54"/>
    </row>
    <row r="3" spans="1:10" ht="15.75" customHeight="1" x14ac:dyDescent="0.25">
      <c r="A3" s="5" t="s">
        <v>25</v>
      </c>
      <c r="B3" s="19" t="s">
        <v>41</v>
      </c>
      <c r="C3" s="5" t="s">
        <v>26</v>
      </c>
      <c r="D3" s="57" t="s">
        <v>41</v>
      </c>
      <c r="E3" s="58"/>
      <c r="F3" s="59"/>
      <c r="G3" s="55"/>
      <c r="H3" s="56"/>
      <c r="J3" s="7"/>
    </row>
    <row r="4" spans="1:10" ht="15.75" customHeight="1" x14ac:dyDescent="0.25">
      <c r="A4" s="3" t="s">
        <v>27</v>
      </c>
      <c r="B4" s="19" t="s">
        <v>43</v>
      </c>
      <c r="C4" s="3" t="s">
        <v>28</v>
      </c>
      <c r="D4" s="60" t="s">
        <v>46</v>
      </c>
      <c r="E4" s="61"/>
      <c r="F4" s="62"/>
      <c r="G4" s="55"/>
      <c r="H4" s="56"/>
    </row>
    <row r="5" spans="1:10" ht="15.75" customHeight="1" x14ac:dyDescent="0.25">
      <c r="A5" s="4" t="s">
        <v>29</v>
      </c>
      <c r="B5" s="19" t="s">
        <v>42</v>
      </c>
      <c r="C5" s="4" t="s">
        <v>30</v>
      </c>
      <c r="D5" s="63" t="s">
        <v>45</v>
      </c>
      <c r="E5" s="64"/>
      <c r="F5" s="65"/>
      <c r="G5" s="55"/>
      <c r="H5" s="56"/>
    </row>
    <row r="6" spans="1:10" ht="15.75" customHeight="1" x14ac:dyDescent="0.2">
      <c r="A6" s="66" t="s">
        <v>31</v>
      </c>
      <c r="B6" s="66" t="s">
        <v>32</v>
      </c>
      <c r="C6" s="69" t="s">
        <v>33</v>
      </c>
      <c r="D6" s="70"/>
      <c r="E6" s="66" t="s">
        <v>34</v>
      </c>
      <c r="F6" s="66" t="s">
        <v>35</v>
      </c>
      <c r="G6" s="66" t="s">
        <v>36</v>
      </c>
      <c r="H6" s="66" t="s">
        <v>37</v>
      </c>
    </row>
    <row r="7" spans="1:10" ht="15.75" customHeight="1" x14ac:dyDescent="0.2">
      <c r="A7" s="68"/>
      <c r="B7" s="68"/>
      <c r="C7" s="8" t="s">
        <v>38</v>
      </c>
      <c r="D7" s="8" t="s">
        <v>39</v>
      </c>
      <c r="E7" s="68"/>
      <c r="F7" s="68"/>
      <c r="G7" s="67"/>
      <c r="H7" s="67"/>
    </row>
    <row r="8" spans="1:10" s="6" customFormat="1" ht="15.75" customHeight="1" x14ac:dyDescent="0.2">
      <c r="A8" s="14">
        <v>44622</v>
      </c>
      <c r="B8" s="15" t="s">
        <v>68</v>
      </c>
      <c r="C8" s="16"/>
      <c r="D8" s="17"/>
      <c r="E8" s="17">
        <v>0</v>
      </c>
      <c r="F8" s="17"/>
      <c r="G8" s="17">
        <v>10.45</v>
      </c>
      <c r="H8" s="17">
        <f t="shared" ref="H8:H13" si="0">SUM(D8:G8)</f>
        <v>10.45</v>
      </c>
    </row>
    <row r="9" spans="1:10" s="6" customFormat="1" ht="15.75" customHeight="1" x14ac:dyDescent="0.2">
      <c r="A9" s="14">
        <v>44627</v>
      </c>
      <c r="B9" s="15" t="s">
        <v>69</v>
      </c>
      <c r="C9" s="16"/>
      <c r="D9" s="17"/>
      <c r="E9" s="17">
        <v>15.5</v>
      </c>
      <c r="F9" s="17"/>
      <c r="G9" s="17"/>
      <c r="H9" s="17">
        <f t="shared" si="0"/>
        <v>15.5</v>
      </c>
    </row>
    <row r="10" spans="1:10" s="6" customFormat="1" ht="15.75" customHeight="1" x14ac:dyDescent="0.2">
      <c r="A10" s="14">
        <v>44628</v>
      </c>
      <c r="B10" s="15" t="s">
        <v>64</v>
      </c>
      <c r="C10" s="16"/>
      <c r="D10" s="17"/>
      <c r="E10" s="17">
        <v>13.01</v>
      </c>
      <c r="F10" s="17"/>
      <c r="G10" s="17"/>
      <c r="H10" s="17">
        <f t="shared" si="0"/>
        <v>13.01</v>
      </c>
    </row>
    <row r="11" spans="1:10" s="6" customFormat="1" ht="15.75" customHeight="1" x14ac:dyDescent="0.2">
      <c r="A11" s="14">
        <v>44629</v>
      </c>
      <c r="B11" s="15" t="s">
        <v>64</v>
      </c>
      <c r="C11" s="16"/>
      <c r="D11" s="17"/>
      <c r="E11" s="17">
        <v>11.34</v>
      </c>
      <c r="F11" s="17"/>
      <c r="G11" s="17"/>
      <c r="H11" s="17">
        <f t="shared" si="0"/>
        <v>11.34</v>
      </c>
    </row>
    <row r="12" spans="1:10" s="6" customFormat="1" ht="15.75" customHeight="1" x14ac:dyDescent="0.2">
      <c r="A12" s="14">
        <v>44635</v>
      </c>
      <c r="B12" s="15" t="s">
        <v>64</v>
      </c>
      <c r="C12" s="16"/>
      <c r="D12" s="17"/>
      <c r="E12" s="17">
        <v>13.03</v>
      </c>
      <c r="F12" s="17"/>
      <c r="G12" s="17"/>
      <c r="H12" s="17">
        <f t="shared" si="0"/>
        <v>13.03</v>
      </c>
    </row>
    <row r="13" spans="1:10" s="6" customFormat="1" ht="15.75" customHeight="1" x14ac:dyDescent="0.2">
      <c r="A13" s="14">
        <v>44636</v>
      </c>
      <c r="B13" s="15" t="s">
        <v>68</v>
      </c>
      <c r="C13" s="16"/>
      <c r="D13" s="17"/>
      <c r="E13" s="17">
        <v>0</v>
      </c>
      <c r="F13" s="17"/>
      <c r="G13" s="17">
        <v>10.45</v>
      </c>
      <c r="H13" s="17">
        <f t="shared" si="0"/>
        <v>10.45</v>
      </c>
    </row>
    <row r="14" spans="1:10" s="6" customFormat="1" ht="15.75" customHeight="1" x14ac:dyDescent="0.2">
      <c r="A14" s="14">
        <v>44636</v>
      </c>
      <c r="B14" s="15" t="s">
        <v>61</v>
      </c>
      <c r="C14" s="16"/>
      <c r="D14" s="17"/>
      <c r="E14" s="17">
        <v>16</v>
      </c>
      <c r="F14" s="17"/>
      <c r="G14" s="17"/>
      <c r="H14" s="17">
        <f>SUM(D14:G14)</f>
        <v>16</v>
      </c>
    </row>
    <row r="15" spans="1:10" s="6" customFormat="1" ht="15.75" customHeight="1" x14ac:dyDescent="0.2">
      <c r="A15" s="14">
        <v>44642</v>
      </c>
      <c r="B15" s="15" t="s">
        <v>48</v>
      </c>
      <c r="C15" s="16"/>
      <c r="D15" s="17"/>
      <c r="E15" s="17">
        <v>14</v>
      </c>
      <c r="F15" s="17"/>
      <c r="G15" s="17"/>
      <c r="H15" s="17">
        <f>SUM(D15:G15)</f>
        <v>14</v>
      </c>
    </row>
    <row r="16" spans="1:10" s="6" customFormat="1" ht="15.75" customHeight="1" x14ac:dyDescent="0.2">
      <c r="A16" s="14">
        <v>44643</v>
      </c>
      <c r="B16" s="15" t="s">
        <v>64</v>
      </c>
      <c r="C16" s="16"/>
      <c r="D16" s="17"/>
      <c r="E16" s="17">
        <v>14.25</v>
      </c>
      <c r="F16" s="17"/>
      <c r="G16" s="17"/>
      <c r="H16" s="17">
        <f>SUM(D16:G16)</f>
        <v>14.25</v>
      </c>
    </row>
    <row r="17" spans="1:8" s="6" customFormat="1" ht="15.75" customHeight="1" x14ac:dyDescent="0.2">
      <c r="A17" s="14">
        <v>44646</v>
      </c>
      <c r="B17" s="15" t="s">
        <v>68</v>
      </c>
      <c r="C17" s="16"/>
      <c r="D17" s="17"/>
      <c r="E17" s="17">
        <v>0</v>
      </c>
      <c r="F17" s="17"/>
      <c r="G17" s="17">
        <v>10.45</v>
      </c>
      <c r="H17" s="17">
        <f>SUM(D17:G17)</f>
        <v>10.45</v>
      </c>
    </row>
    <row r="18" spans="1:8" s="6" customFormat="1" ht="15.75" customHeight="1" x14ac:dyDescent="0.2">
      <c r="A18" s="14">
        <v>44649</v>
      </c>
      <c r="B18" s="15" t="s">
        <v>61</v>
      </c>
      <c r="C18" s="16"/>
      <c r="D18" s="17"/>
      <c r="E18" s="17">
        <v>12.5</v>
      </c>
      <c r="F18" s="17"/>
      <c r="G18" s="17"/>
      <c r="H18" s="17">
        <f t="shared" ref="H18:H19" si="1">SUM(D18:G18)</f>
        <v>12.5</v>
      </c>
    </row>
    <row r="19" spans="1:8" s="6" customFormat="1" ht="15.75" customHeight="1" x14ac:dyDescent="0.2">
      <c r="A19" s="14">
        <v>44650</v>
      </c>
      <c r="B19" s="15" t="s">
        <v>64</v>
      </c>
      <c r="C19" s="16"/>
      <c r="D19" s="17"/>
      <c r="E19" s="17">
        <v>15.71</v>
      </c>
      <c r="F19" s="17"/>
      <c r="G19" s="17"/>
      <c r="H19" s="17">
        <f t="shared" si="1"/>
        <v>15.71</v>
      </c>
    </row>
    <row r="20" spans="1:8" s="6" customFormat="1" ht="15.75" customHeight="1" thickBot="1" x14ac:dyDescent="0.25">
      <c r="B20" s="9" t="s">
        <v>40</v>
      </c>
      <c r="C20" s="11">
        <f>SUM(C8:C19)</f>
        <v>0</v>
      </c>
      <c r="D20" s="11">
        <f>SUM(D8:D19)</f>
        <v>0</v>
      </c>
      <c r="E20" s="11">
        <f>SUM(E8:E19)</f>
        <v>125.34</v>
      </c>
      <c r="F20" s="11">
        <f>SUM(F8:F17)</f>
        <v>0</v>
      </c>
      <c r="G20" s="12">
        <f>SUM(G8:G19)</f>
        <v>31.349999999999998</v>
      </c>
      <c r="H20" s="13">
        <f>SUM(H8:H19)</f>
        <v>156.69</v>
      </c>
    </row>
    <row r="21" spans="1:8" ht="15.75" customHeight="1" thickTop="1" x14ac:dyDescent="0.2"/>
  </sheetData>
  <mergeCells count="13">
    <mergeCell ref="A1:H1"/>
    <mergeCell ref="A2:F2"/>
    <mergeCell ref="G2:H5"/>
    <mergeCell ref="D3:F3"/>
    <mergeCell ref="D4:F4"/>
    <mergeCell ref="D5:F5"/>
    <mergeCell ref="H6:H7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  <pageSetup paperSize="9" scale="6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3D0D-7C9E-4D81-9063-FFF525677AD5}">
  <sheetPr>
    <pageSetUpPr fitToPage="1"/>
  </sheetPr>
  <dimension ref="A1:J16"/>
  <sheetViews>
    <sheetView showGridLines="0" zoomScaleNormal="100" workbookViewId="0">
      <selection activeCell="E9" sqref="E9"/>
    </sheetView>
  </sheetViews>
  <sheetFormatPr baseColWidth="10" defaultColWidth="14.42578125" defaultRowHeight="15.75" customHeight="1" x14ac:dyDescent="0.2"/>
  <cols>
    <col min="1" max="1" width="15.42578125" customWidth="1"/>
    <col min="2" max="2" width="35.85546875" customWidth="1"/>
    <col min="3" max="3" width="11.140625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42" t="s">
        <v>79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45" x14ac:dyDescent="0.2">
      <c r="A8" s="18" t="s">
        <v>80</v>
      </c>
      <c r="B8" s="15" t="s">
        <v>51</v>
      </c>
      <c r="C8" s="15"/>
      <c r="D8" s="16">
        <f>12*60</f>
        <v>720</v>
      </c>
      <c r="E8" s="17">
        <f>D8*0.631</f>
        <v>454.32</v>
      </c>
      <c r="F8" s="17"/>
      <c r="G8" s="17"/>
      <c r="H8" s="24"/>
      <c r="I8" s="17">
        <f t="shared" ref="I8" si="0">SUM(E8:H8)</f>
        <v>454.32</v>
      </c>
    </row>
    <row r="9" spans="1:10" s="6" customFormat="1" ht="15.75" customHeight="1" x14ac:dyDescent="0.2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2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2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2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2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2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2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720</v>
      </c>
      <c r="E16" s="32">
        <f t="shared" si="1"/>
        <v>454.32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454.32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EAF7-E16A-4F10-9866-AB97C5778319}">
  <sheetPr>
    <pageSetUpPr fitToPage="1"/>
  </sheetPr>
  <dimension ref="A1:J16"/>
  <sheetViews>
    <sheetView showGridLines="0" zoomScaleNormal="100" workbookViewId="0">
      <selection activeCell="D24" sqref="D24"/>
    </sheetView>
  </sheetViews>
  <sheetFormatPr baseColWidth="10" defaultColWidth="14.42578125" defaultRowHeight="15.75" customHeight="1" x14ac:dyDescent="0.2"/>
  <cols>
    <col min="1" max="1" width="15.42578125" customWidth="1"/>
    <col min="2" max="2" width="33.140625" customWidth="1"/>
    <col min="3" max="3" width="13" customWidth="1"/>
    <col min="4" max="4" width="17.85546875" customWidth="1"/>
    <col min="5" max="5" width="11.42578125" customWidth="1"/>
    <col min="6" max="6" width="9.85546875" customWidth="1"/>
    <col min="7" max="7" width="11.5703125" customWidth="1"/>
    <col min="8" max="8" width="11.5703125" bestFit="1" customWidth="1"/>
    <col min="9" max="9" width="15.42578125" customWidth="1"/>
    <col min="10" max="10" width="19.140625" customWidth="1"/>
  </cols>
  <sheetData>
    <row r="1" spans="1:10" ht="19.350000000000001" customHeight="1" x14ac:dyDescent="0.2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00000000000003" customHeight="1" x14ac:dyDescent="0.25">
      <c r="A2" s="36" t="s">
        <v>71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25">
      <c r="A3" s="27" t="s">
        <v>72</v>
      </c>
      <c r="B3" s="28" t="s">
        <v>41</v>
      </c>
      <c r="C3" s="29"/>
      <c r="D3" s="27" t="s">
        <v>26</v>
      </c>
      <c r="E3" s="76" t="s">
        <v>41</v>
      </c>
      <c r="F3" s="77"/>
      <c r="G3" s="77"/>
      <c r="H3" s="38"/>
      <c r="I3" s="39"/>
      <c r="J3" s="7"/>
    </row>
    <row r="4" spans="1:10" ht="15.75" customHeight="1" x14ac:dyDescent="0.25">
      <c r="A4" s="3" t="s">
        <v>27</v>
      </c>
      <c r="B4" s="19" t="s">
        <v>43</v>
      </c>
      <c r="C4" s="19"/>
      <c r="D4" s="3" t="s">
        <v>28</v>
      </c>
      <c r="E4" s="60" t="s">
        <v>46</v>
      </c>
      <c r="F4" s="61"/>
      <c r="G4" s="61"/>
      <c r="H4" s="38"/>
      <c r="I4" s="39"/>
    </row>
    <row r="5" spans="1:10" ht="15.75" customHeight="1" x14ac:dyDescent="0.25">
      <c r="A5" s="4" t="s">
        <v>29</v>
      </c>
      <c r="B5" s="19" t="s">
        <v>42</v>
      </c>
      <c r="C5" s="19"/>
      <c r="D5" s="4" t="s">
        <v>30</v>
      </c>
      <c r="E5" s="63" t="s">
        <v>45</v>
      </c>
      <c r="F5" s="64"/>
      <c r="G5" s="64"/>
      <c r="H5" s="40"/>
      <c r="I5" s="41"/>
    </row>
    <row r="6" spans="1:10" ht="15.75" customHeight="1" x14ac:dyDescent="0.2">
      <c r="A6" s="71" t="s">
        <v>31</v>
      </c>
      <c r="B6" s="71" t="s">
        <v>32</v>
      </c>
      <c r="C6" s="23"/>
      <c r="D6" s="73" t="s">
        <v>33</v>
      </c>
      <c r="E6" s="74"/>
      <c r="F6" s="71" t="s">
        <v>34</v>
      </c>
      <c r="G6" s="71" t="s">
        <v>35</v>
      </c>
      <c r="H6" s="72" t="s">
        <v>36</v>
      </c>
      <c r="I6" s="72" t="s">
        <v>37</v>
      </c>
    </row>
    <row r="7" spans="1:10" ht="15.75" customHeight="1" x14ac:dyDescent="0.2">
      <c r="A7" s="72"/>
      <c r="B7" s="72"/>
      <c r="C7" s="22"/>
      <c r="D7" s="21" t="s">
        <v>38</v>
      </c>
      <c r="E7" s="21" t="s">
        <v>39</v>
      </c>
      <c r="F7" s="72"/>
      <c r="G7" s="72"/>
      <c r="H7" s="75"/>
      <c r="I7" s="75"/>
    </row>
    <row r="8" spans="1:10" s="6" customFormat="1" ht="15.75" customHeight="1" x14ac:dyDescent="0.2">
      <c r="A8" s="14">
        <v>44657</v>
      </c>
      <c r="B8" s="15" t="s">
        <v>73</v>
      </c>
      <c r="C8" s="15"/>
      <c r="D8" s="16"/>
      <c r="E8" s="17"/>
      <c r="F8" s="17">
        <v>0</v>
      </c>
      <c r="G8" s="17"/>
      <c r="H8" s="24">
        <v>10.45</v>
      </c>
      <c r="I8" s="17">
        <f t="shared" ref="I8:I15" si="0">SUM(E8:H8)</f>
        <v>10.45</v>
      </c>
    </row>
    <row r="9" spans="1:10" s="6" customFormat="1" ht="15.75" customHeight="1" x14ac:dyDescent="0.2">
      <c r="A9" s="14">
        <v>44670</v>
      </c>
      <c r="B9" s="15" t="s">
        <v>69</v>
      </c>
      <c r="C9" s="15"/>
      <c r="D9" s="16"/>
      <c r="E9" s="17"/>
      <c r="F9" s="17">
        <v>13.5</v>
      </c>
      <c r="G9" s="17"/>
      <c r="H9" s="24"/>
      <c r="I9" s="17">
        <f t="shared" si="0"/>
        <v>13.5</v>
      </c>
    </row>
    <row r="10" spans="1:10" s="6" customFormat="1" ht="15.75" customHeight="1" x14ac:dyDescent="0.2">
      <c r="A10" s="14">
        <v>44672</v>
      </c>
      <c r="B10" s="15" t="s">
        <v>74</v>
      </c>
      <c r="C10" s="15"/>
      <c r="D10" s="16"/>
      <c r="E10" s="17"/>
      <c r="F10" s="17">
        <v>13.5</v>
      </c>
      <c r="G10" s="17"/>
      <c r="H10" s="24"/>
      <c r="I10" s="17">
        <f t="shared" si="0"/>
        <v>13.5</v>
      </c>
    </row>
    <row r="11" spans="1:10" s="6" customFormat="1" ht="15.75" customHeight="1" x14ac:dyDescent="0.2">
      <c r="A11" s="14">
        <v>44673</v>
      </c>
      <c r="B11" s="15" t="s">
        <v>76</v>
      </c>
      <c r="C11" s="15"/>
      <c r="D11" s="16"/>
      <c r="E11" s="17"/>
      <c r="F11" s="17">
        <v>0</v>
      </c>
      <c r="G11" s="17"/>
      <c r="H11" s="24">
        <v>10.59</v>
      </c>
      <c r="I11" s="17">
        <f t="shared" si="0"/>
        <v>10.59</v>
      </c>
    </row>
    <row r="12" spans="1:10" s="6" customFormat="1" ht="15.75" customHeight="1" x14ac:dyDescent="0.2">
      <c r="A12" s="14">
        <v>44676</v>
      </c>
      <c r="B12" s="15" t="s">
        <v>78</v>
      </c>
      <c r="C12" s="15"/>
      <c r="D12" s="16"/>
      <c r="E12" s="17"/>
      <c r="F12" s="17">
        <v>0</v>
      </c>
      <c r="G12" s="17"/>
      <c r="H12" s="24">
        <v>87.44</v>
      </c>
      <c r="I12" s="17">
        <f t="shared" si="0"/>
        <v>87.44</v>
      </c>
    </row>
    <row r="13" spans="1:10" s="6" customFormat="1" ht="15.75" customHeight="1" x14ac:dyDescent="0.2">
      <c r="A13" s="14">
        <v>44678</v>
      </c>
      <c r="B13" s="15" t="s">
        <v>75</v>
      </c>
      <c r="C13" s="15"/>
      <c r="D13" s="16"/>
      <c r="E13" s="17"/>
      <c r="F13" s="17">
        <v>4.5</v>
      </c>
      <c r="G13" s="17"/>
      <c r="H13" s="24"/>
      <c r="I13" s="17">
        <f t="shared" si="0"/>
        <v>4.5</v>
      </c>
    </row>
    <row r="14" spans="1:10" s="6" customFormat="1" ht="15.75" customHeight="1" x14ac:dyDescent="0.2">
      <c r="A14" s="14">
        <v>44679</v>
      </c>
      <c r="B14" s="15" t="s">
        <v>74</v>
      </c>
      <c r="C14" s="15"/>
      <c r="D14" s="16"/>
      <c r="E14" s="17"/>
      <c r="F14" s="17">
        <v>14</v>
      </c>
      <c r="G14" s="17"/>
      <c r="H14" s="24"/>
      <c r="I14" s="17">
        <f t="shared" si="0"/>
        <v>14</v>
      </c>
    </row>
    <row r="15" spans="1:10" s="6" customFormat="1" ht="15.75" customHeight="1" x14ac:dyDescent="0.2">
      <c r="A15" s="14">
        <v>44680</v>
      </c>
      <c r="B15" s="15" t="s">
        <v>77</v>
      </c>
      <c r="C15" s="15"/>
      <c r="D15" s="16"/>
      <c r="E15" s="17"/>
      <c r="F15" s="17">
        <v>17</v>
      </c>
      <c r="G15" s="17"/>
      <c r="H15" s="24"/>
      <c r="I15" s="17">
        <f t="shared" si="0"/>
        <v>17</v>
      </c>
    </row>
    <row r="16" spans="1:10" s="6" customFormat="1" ht="15.75" customHeight="1" x14ac:dyDescent="0.2">
      <c r="A16" s="30"/>
      <c r="B16" s="31" t="s">
        <v>40</v>
      </c>
      <c r="C16" s="31"/>
      <c r="D16" s="32">
        <f t="shared" ref="D16:I16" si="1">SUM(D8:D15)</f>
        <v>0</v>
      </c>
      <c r="E16" s="32">
        <f t="shared" si="1"/>
        <v>0</v>
      </c>
      <c r="F16" s="32">
        <f t="shared" si="1"/>
        <v>62.5</v>
      </c>
      <c r="G16" s="32">
        <f t="shared" si="1"/>
        <v>0</v>
      </c>
      <c r="H16" s="32">
        <f t="shared" si="1"/>
        <v>108.47999999999999</v>
      </c>
      <c r="I16" s="25">
        <f t="shared" si="1"/>
        <v>170.98000000000002</v>
      </c>
    </row>
  </sheetData>
  <mergeCells count="10">
    <mergeCell ref="I6:I7"/>
    <mergeCell ref="E3:G3"/>
    <mergeCell ref="A6:A7"/>
    <mergeCell ref="B6:B7"/>
    <mergeCell ref="D6:E6"/>
    <mergeCell ref="F6:F7"/>
    <mergeCell ref="G6:G7"/>
    <mergeCell ref="H6:H7"/>
    <mergeCell ref="E4:G4"/>
    <mergeCell ref="E5:G5"/>
  </mergeCells>
  <pageMargins left="0.7" right="0.7" top="0.75" bottom="0.75" header="0.3" footer="0.3"/>
  <pageSetup paperSize="9" scale="6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24</vt:i4>
      </vt:variant>
    </vt:vector>
  </HeadingPairs>
  <TitlesOfParts>
    <vt:vector size="49" baseType="lpstr">
      <vt:lpstr>Barème kilométrique</vt:lpstr>
      <vt:lpstr>Frais CB Pro-Janvier-2022</vt:lpstr>
      <vt:lpstr>NdF-Janvier-2022</vt:lpstr>
      <vt:lpstr>NdF-Fevrier-2022</vt:lpstr>
      <vt:lpstr>Frais CB Pro-Fevrier-2022</vt:lpstr>
      <vt:lpstr>NdF-Mars-2022</vt:lpstr>
      <vt:lpstr>Frais CB Pro-Mars-2022</vt:lpstr>
      <vt:lpstr>NdF-Avril-2022</vt:lpstr>
      <vt:lpstr>Frais CB Pro-Avril-2022</vt:lpstr>
      <vt:lpstr>Frais CB Pro-Mai-2022</vt:lpstr>
      <vt:lpstr>NdF-Mai-2022</vt:lpstr>
      <vt:lpstr>Frais CB Pro-Juin-2022</vt:lpstr>
      <vt:lpstr>NdF-Juin-2022</vt:lpstr>
      <vt:lpstr>NdF-Juillet-2022</vt:lpstr>
      <vt:lpstr>Frais CB Pro-Juillet-2022</vt:lpstr>
      <vt:lpstr>NdF-Aout-2022</vt:lpstr>
      <vt:lpstr>Frais CB Pro-Aout-2022</vt:lpstr>
      <vt:lpstr>Frais CB Pro-Sept-2022</vt:lpstr>
      <vt:lpstr>NdF-Sept-2022</vt:lpstr>
      <vt:lpstr>Frais CB Pro-Octobre-2022</vt:lpstr>
      <vt:lpstr>NdF-Octobre-2022</vt:lpstr>
      <vt:lpstr>NdF-Novembre-2022</vt:lpstr>
      <vt:lpstr>Frais CB Pro-Novembre-2022</vt:lpstr>
      <vt:lpstr>NdF-Decembre-2022</vt:lpstr>
      <vt:lpstr>Frais CB Pro-Decembre-2022</vt:lpstr>
      <vt:lpstr>'Frais CB Pro-Aout-2022'!Zone_d_impression</vt:lpstr>
      <vt:lpstr>'Frais CB Pro-Avril-2022'!Zone_d_impression</vt:lpstr>
      <vt:lpstr>'Frais CB Pro-Decembre-2022'!Zone_d_impression</vt:lpstr>
      <vt:lpstr>'Frais CB Pro-Fevrier-2022'!Zone_d_impression</vt:lpstr>
      <vt:lpstr>'Frais CB Pro-Janvier-2022'!Zone_d_impression</vt:lpstr>
      <vt:lpstr>'Frais CB Pro-Juillet-2022'!Zone_d_impression</vt:lpstr>
      <vt:lpstr>'Frais CB Pro-Juin-2022'!Zone_d_impression</vt:lpstr>
      <vt:lpstr>'Frais CB Pro-Mai-2022'!Zone_d_impression</vt:lpstr>
      <vt:lpstr>'Frais CB Pro-Mars-2022'!Zone_d_impression</vt:lpstr>
      <vt:lpstr>'Frais CB Pro-Novembre-2022'!Zone_d_impression</vt:lpstr>
      <vt:lpstr>'Frais CB Pro-Octobre-2022'!Zone_d_impression</vt:lpstr>
      <vt:lpstr>'Frais CB Pro-Sept-2022'!Zone_d_impression</vt:lpstr>
      <vt:lpstr>'NdF-Aout-2022'!Zone_d_impression</vt:lpstr>
      <vt:lpstr>'NdF-Avril-2022'!Zone_d_impression</vt:lpstr>
      <vt:lpstr>'NdF-Decembre-2022'!Zone_d_impression</vt:lpstr>
      <vt:lpstr>'NdF-Fevrier-2022'!Zone_d_impression</vt:lpstr>
      <vt:lpstr>'NdF-Janvier-2022'!Zone_d_impression</vt:lpstr>
      <vt:lpstr>'NdF-Juillet-2022'!Zone_d_impression</vt:lpstr>
      <vt:lpstr>'NdF-Juin-2022'!Zone_d_impression</vt:lpstr>
      <vt:lpstr>'NdF-Mai-2022'!Zone_d_impression</vt:lpstr>
      <vt:lpstr>'NdF-Mars-2022'!Zone_d_impression</vt:lpstr>
      <vt:lpstr>'NdF-Novembre-2022'!Zone_d_impression</vt:lpstr>
      <vt:lpstr>'NdF-Octobre-2022'!Zone_d_impression</vt:lpstr>
      <vt:lpstr>'NdF-Sept-2022'!Zone_d_impression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ezydata</dc:creator>
  <cp:lastModifiedBy>FASSIRY DIAWARA (X180611)</cp:lastModifiedBy>
  <cp:lastPrinted>2023-01-07T14:43:37Z</cp:lastPrinted>
  <dcterms:modified xsi:type="dcterms:W3CDTF">2023-01-07T14:44:04Z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aa69c8-0478-4e13-9e4c-38511e3b6774_Enabled">
    <vt:lpwstr>true</vt:lpwstr>
  </property>
  <property fmtid="{D5CDD505-2E9C-101B-9397-08002B2CF9AE}" pid="3" name="MSIP_Label_1aaa69c8-0478-4e13-9e4c-38511e3b6774_SetDate">
    <vt:lpwstr>2023-01-07T14:41:34Z</vt:lpwstr>
  </property>
  <property fmtid="{D5CDD505-2E9C-101B-9397-08002B2CF9AE}" pid="4" name="MSIP_Label_1aaa69c8-0478-4e13-9e4c-38511e3b6774_Method">
    <vt:lpwstr>Privileged</vt:lpwstr>
  </property>
  <property fmtid="{D5CDD505-2E9C-101B-9397-08002B2CF9AE}" pid="5" name="MSIP_Label_1aaa69c8-0478-4e13-9e4c-38511e3b6774_Name">
    <vt:lpwstr>1aaa69c8-0478-4e13-9e4c-38511e3b6774</vt:lpwstr>
  </property>
  <property fmtid="{D5CDD505-2E9C-101B-9397-08002B2CF9AE}" pid="6" name="MSIP_Label_1aaa69c8-0478-4e13-9e4c-38511e3b6774_SiteId">
    <vt:lpwstr>c9a7d621-4bc4-4407-b730-f428e656aa9e</vt:lpwstr>
  </property>
  <property fmtid="{D5CDD505-2E9C-101B-9397-08002B2CF9AE}" pid="7" name="MSIP_Label_1aaa69c8-0478-4e13-9e4c-38511e3b6774_ActionId">
    <vt:lpwstr>ff37f22b-e374-42f0-844a-99aa09868438</vt:lpwstr>
  </property>
  <property fmtid="{D5CDD505-2E9C-101B-9397-08002B2CF9AE}" pid="8" name="MSIP_Label_1aaa69c8-0478-4e13-9e4c-38511e3b6774_ContentBits">
    <vt:lpwstr>0</vt:lpwstr>
  </property>
</Properties>
</file>