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an-Marie\Documents\07 PROJET WIKICREA\05 SITE CREER ENTREPRISE\fichiers excel\AUTRES FICHIERS PAYANTS\"/>
    </mc:Choice>
  </mc:AlternateContent>
  <bookViews>
    <workbookView xWindow="240" yWindow="120" windowWidth="11760" windowHeight="7950"/>
  </bookViews>
  <sheets>
    <sheet name="suivi trésorerie" sheetId="4" r:id="rId1"/>
    <sheet name="graphique de trésorerie" sheetId="5" r:id="rId2"/>
  </sheets>
  <definedNames>
    <definedName name="_xlnm.Print_Area" localSheetId="1">'graphique de trésorerie'!$A$1:$R$32</definedName>
    <definedName name="_xlnm.Print_Area" localSheetId="0">'suivi trésorerie'!$A$1:$P$51</definedName>
  </definedNames>
  <calcPr calcId="152511"/>
</workbook>
</file>

<file path=xl/calcChain.xml><?xml version="1.0" encoding="utf-8"?>
<calcChain xmlns="http://schemas.openxmlformats.org/spreadsheetml/2006/main">
  <c r="P24" i="4" l="1"/>
  <c r="P6" i="4"/>
  <c r="C23" i="4"/>
  <c r="C17" i="4"/>
  <c r="P47" i="4" l="1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6" i="4"/>
  <c r="P25" i="4"/>
  <c r="P22" i="4"/>
  <c r="P21" i="4"/>
  <c r="P20" i="4"/>
  <c r="P16" i="4"/>
  <c r="P15" i="4"/>
  <c r="P14" i="4"/>
  <c r="P13" i="4"/>
  <c r="P12" i="4"/>
  <c r="P11" i="4"/>
  <c r="P9" i="4"/>
  <c r="P8" i="4"/>
  <c r="P7" i="4"/>
  <c r="P5" i="4"/>
  <c r="C48" i="4"/>
  <c r="C49" i="4" s="1"/>
  <c r="N48" i="4"/>
  <c r="N17" i="4"/>
  <c r="M48" i="4"/>
  <c r="M17" i="4"/>
  <c r="N49" i="4" l="1"/>
  <c r="M49" i="4"/>
  <c r="L48" i="4"/>
  <c r="K48" i="4"/>
  <c r="J48" i="4"/>
  <c r="H48" i="4"/>
  <c r="G48" i="4"/>
  <c r="F48" i="4"/>
  <c r="E48" i="4"/>
  <c r="D48" i="4"/>
  <c r="I48" i="4"/>
  <c r="L17" i="4"/>
  <c r="K17" i="4"/>
  <c r="J17" i="4"/>
  <c r="I17" i="4"/>
  <c r="H17" i="4"/>
  <c r="G17" i="4"/>
  <c r="F17" i="4"/>
  <c r="E17" i="4"/>
  <c r="D17" i="4"/>
  <c r="B17" i="4"/>
  <c r="P17" i="4" l="1"/>
  <c r="B48" i="4"/>
  <c r="P48" i="4" s="1"/>
  <c r="P23" i="4"/>
  <c r="I49" i="4"/>
  <c r="L49" i="4"/>
  <c r="H49" i="4"/>
  <c r="D49" i="4"/>
  <c r="E49" i="4"/>
  <c r="F49" i="4"/>
  <c r="J49" i="4"/>
  <c r="K49" i="4"/>
  <c r="G49" i="4"/>
  <c r="B49" i="4" l="1"/>
  <c r="B50" i="4" s="1"/>
  <c r="C50" i="4" s="1"/>
  <c r="D50" i="4" s="1"/>
  <c r="E50" i="4" s="1"/>
  <c r="F50" i="4" s="1"/>
  <c r="G50" i="4" s="1"/>
  <c r="H50" i="4" s="1"/>
  <c r="P49" i="4" l="1"/>
  <c r="I50" i="4"/>
  <c r="J50" i="4" s="1"/>
  <c r="K50" i="4" s="1"/>
  <c r="L50" i="4" s="1"/>
  <c r="M50" i="4" s="1"/>
  <c r="N50" i="4" s="1"/>
  <c r="P50" i="4" s="1"/>
</calcChain>
</file>

<file path=xl/sharedStrings.xml><?xml version="1.0" encoding="utf-8"?>
<sst xmlns="http://schemas.openxmlformats.org/spreadsheetml/2006/main" count="61" uniqueCount="61">
  <si>
    <t>ENTREES</t>
  </si>
  <si>
    <t>SORTIES</t>
  </si>
  <si>
    <t>TOTAL ENTREES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</si>
  <si>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</si>
  <si>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</si>
  <si>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</si>
  <si>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</si>
  <si>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</si>
  <si>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</si>
  <si>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</si>
  <si>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</si>
  <si>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</si>
  <si>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</si>
  <si>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Retrait compte courant</t>
  </si>
  <si>
    <t>Loyer</t>
  </si>
  <si>
    <t>Frais d'établissement</t>
  </si>
  <si>
    <t>Achat matériel</t>
  </si>
  <si>
    <t>DIFFERENCE ENTREES SORTIES</t>
  </si>
  <si>
    <t>TOTAL SORTIES</t>
  </si>
  <si>
    <t>EDF, GDF, eau</t>
  </si>
  <si>
    <t>Assurances</t>
  </si>
  <si>
    <t>Honoraires comptables</t>
  </si>
  <si>
    <t>Publicité</t>
  </si>
  <si>
    <t>Transporteurs</t>
  </si>
  <si>
    <t>Frais de déplacements</t>
  </si>
  <si>
    <t>Frais bancaires, agios</t>
  </si>
  <si>
    <t>Abonnements, cotisations</t>
  </si>
  <si>
    <t>janvier</t>
  </si>
  <si>
    <t>février</t>
  </si>
  <si>
    <t>Capital apporté</t>
  </si>
  <si>
    <t>Rémunération Dirigeant</t>
  </si>
  <si>
    <t>Charges sociales Dirigeant</t>
  </si>
  <si>
    <t>Salaires</t>
  </si>
  <si>
    <t>Charges sociales salariés</t>
  </si>
  <si>
    <t>TVA récupérée (crédit)</t>
  </si>
  <si>
    <t>TVA reversée</t>
  </si>
  <si>
    <t>SOLDE COMPTE COURANT (trésorerie)</t>
  </si>
  <si>
    <t>TOTAL</t>
  </si>
  <si>
    <t>démarrage</t>
  </si>
  <si>
    <t>MOIS</t>
  </si>
  <si>
    <t>Suivi de trésorerie</t>
  </si>
  <si>
    <r>
      <t xml:space="preserve">Ce document doit être tenu </t>
    </r>
    <r>
      <rPr>
        <b/>
        <u/>
        <sz val="11"/>
        <color rgb="FFFF0000"/>
        <rFont val="Calibri"/>
        <family val="2"/>
        <scheme val="minor"/>
      </rPr>
      <t>au jour le jour</t>
    </r>
    <r>
      <rPr>
        <b/>
        <sz val="11"/>
        <color rgb="FFFF0000"/>
        <rFont val="Calibri"/>
        <family val="2"/>
        <scheme val="minor"/>
      </rPr>
      <t xml:space="preserve"> ; les montants sont à inscrire TTC dans le mois correspondant à l'encaissement ou au décaissement de la somme</t>
    </r>
  </si>
  <si>
    <t>Remboursement emprunt 1</t>
  </si>
  <si>
    <t>Remboursement emprunt 2</t>
  </si>
  <si>
    <t>Apport en compte courant d'associé</t>
  </si>
  <si>
    <t>Chiffre affaires TTC client type 1</t>
  </si>
  <si>
    <t>Chiffre affaires TTC client type 2</t>
  </si>
  <si>
    <t>Chiffre affaires TTC client type 3</t>
  </si>
  <si>
    <t>Chiffre affaires TTC client type 4</t>
  </si>
  <si>
    <t>Chiffre affaires TTC client type 5</t>
  </si>
  <si>
    <t>Achat locaux, travaux</t>
  </si>
  <si>
    <t>Achats consommés, matières premières</t>
  </si>
  <si>
    <t>Poste et télécommunications</t>
  </si>
  <si>
    <t>Fournitures diverses</t>
  </si>
  <si>
    <t>Entretien, réparations</t>
  </si>
  <si>
    <t>Fournitures autres</t>
  </si>
  <si>
    <t>Prêt bancaire 2</t>
  </si>
  <si>
    <t>Prêt bancaire 1</t>
  </si>
  <si>
    <t>Besoin du mot de passe de ce document ? Cliquez ici</t>
  </si>
  <si>
    <t>Ou copiez-collez le lien suivant :</t>
  </si>
  <si>
    <t>https://www.projetentreprise.fr/produit/mot-de-passe-suivi-tresorerie/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</si>
</sst>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rgb="FF00B050"/>
      <name val="Calibri"/>
      <family val="2"/>
      <scheme val="minor"/>
    </font>
    <font>
      <i/>
      <sz val="10"/>
      <color theme="9" tint="-0.249977111117893"/>
      <name val="Calibri"/>
      <family val="2"/>
      <scheme val="minor"/>
    </font>
    <font>
      <b/>
      <i/>
      <sz val="10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0.5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6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4" fillId="0" borderId="0" xfId="1"/>
    <xf numFmtId="0" fontId="1" fillId="2" borderId="1" xfId="0" applyFont="1" applyFill="1" applyBorder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4" fontId="0" fillId="0" borderId="0" xfId="0" applyNumberFormat="1"/>
    <xf numFmtId="4" fontId="1" fillId="0" borderId="1" xfId="0" applyNumberFormat="1" applyFont="1" applyBorder="1"/>
    <xf numFmtId="4" fontId="1" fillId="0" borderId="0" xfId="0" applyNumberFormat="1" applyFont="1"/>
    <xf numFmtId="4" fontId="1" fillId="4" borderId="4" xfId="0" applyNumberFormat="1" applyFont="1" applyFill="1" applyBorder="1"/>
    <xf numFmtId="4" fontId="1" fillId="3" borderId="3" xfId="0" applyNumberFormat="1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5" xfId="0" applyFill="1" applyBorder="1"/>
    <xf numFmtId="4" fontId="1" fillId="0" borderId="9" xfId="0" applyNumberFormat="1" applyFont="1" applyBorder="1"/>
    <xf numFmtId="4" fontId="1" fillId="0" borderId="3" xfId="0" applyNumberFormat="1" applyFont="1" applyBorder="1"/>
    <xf numFmtId="4" fontId="1" fillId="0" borderId="8" xfId="0" applyNumberFormat="1" applyFont="1" applyBorder="1"/>
    <xf numFmtId="4" fontId="1" fillId="4" borderId="8" xfId="0" applyNumberFormat="1" applyFont="1" applyFill="1" applyBorder="1"/>
    <xf numFmtId="4" fontId="1" fillId="4" borderId="9" xfId="0" applyNumberFormat="1" applyFont="1" applyFill="1" applyBorder="1"/>
    <xf numFmtId="0" fontId="1" fillId="0" borderId="11" xfId="0" applyFont="1" applyBorder="1"/>
    <xf numFmtId="4" fontId="1" fillId="4" borderId="12" xfId="0" applyNumberFormat="1" applyFont="1" applyFill="1" applyBorder="1"/>
    <xf numFmtId="4" fontId="1" fillId="4" borderId="10" xfId="0" applyNumberFormat="1" applyFont="1" applyFill="1" applyBorder="1"/>
    <xf numFmtId="0" fontId="1" fillId="3" borderId="14" xfId="0" applyFont="1" applyFill="1" applyBorder="1"/>
    <xf numFmtId="4" fontId="0" fillId="3" borderId="15" xfId="0" applyNumberFormat="1" applyFill="1" applyBorder="1"/>
    <xf numFmtId="4" fontId="0" fillId="3" borderId="13" xfId="0" applyNumberForma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0" fontId="1" fillId="3" borderId="9" xfId="0" applyFont="1" applyFill="1" applyBorder="1"/>
    <xf numFmtId="4" fontId="1" fillId="3" borderId="9" xfId="0" applyNumberFormat="1" applyFont="1" applyFill="1" applyBorder="1"/>
    <xf numFmtId="0" fontId="1" fillId="0" borderId="17" xfId="0" applyFont="1" applyFill="1" applyBorder="1"/>
    <xf numFmtId="4" fontId="1" fillId="0" borderId="18" xfId="0" applyNumberFormat="1" applyFont="1" applyFill="1" applyBorder="1"/>
    <xf numFmtId="4" fontId="1" fillId="0" borderId="19" xfId="0" applyNumberFormat="1" applyFont="1" applyFill="1" applyBorder="1"/>
    <xf numFmtId="0" fontId="12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3" fillId="0" borderId="16" xfId="0" applyFont="1" applyFill="1" applyBorder="1"/>
    <xf numFmtId="4" fontId="13" fillId="0" borderId="1" xfId="0" applyNumberFormat="1" applyFont="1" applyFill="1" applyBorder="1"/>
    <xf numFmtId="4" fontId="5" fillId="0" borderId="0" xfId="0" applyNumberFormat="1" applyFont="1"/>
    <xf numFmtId="0" fontId="9" fillId="0" borderId="0" xfId="0" applyFont="1" applyAlignment="1">
      <alignment vertical="center"/>
    </xf>
    <xf numFmtId="0" fontId="0" fillId="0" borderId="9" xfId="0" applyBorder="1" applyProtection="1">
      <protection locked="0"/>
    </xf>
    <xf numFmtId="4" fontId="11" fillId="0" borderId="9" xfId="0" applyNumberFormat="1" applyFont="1" applyFill="1" applyBorder="1" applyProtection="1">
      <protection locked="0"/>
    </xf>
    <xf numFmtId="4" fontId="11" fillId="4" borderId="9" xfId="0" applyNumberFormat="1" applyFont="1" applyFill="1" applyBorder="1" applyProtection="1">
      <protection locked="0"/>
    </xf>
    <xf numFmtId="4" fontId="11" fillId="0" borderId="9" xfId="0" applyNumberFormat="1" applyFont="1" applyBorder="1" applyProtection="1">
      <protection locked="0"/>
    </xf>
    <xf numFmtId="0" fontId="0" fillId="0" borderId="8" xfId="0" applyBorder="1" applyProtection="1">
      <protection locked="0"/>
    </xf>
    <xf numFmtId="4" fontId="11" fillId="0" borderId="8" xfId="0" applyNumberFormat="1" applyFont="1" applyFill="1" applyBorder="1" applyProtection="1">
      <protection locked="0"/>
    </xf>
    <xf numFmtId="4" fontId="11" fillId="4" borderId="8" xfId="0" applyNumberFormat="1" applyFont="1" applyFill="1" applyBorder="1" applyProtection="1">
      <protection locked="0"/>
    </xf>
    <xf numFmtId="4" fontId="11" fillId="0" borderId="8" xfId="0" applyNumberFormat="1" applyFont="1" applyBorder="1" applyProtection="1">
      <protection locked="0"/>
    </xf>
    <xf numFmtId="0" fontId="0" fillId="0" borderId="3" xfId="0" applyBorder="1" applyProtection="1">
      <protection locked="0"/>
    </xf>
    <xf numFmtId="4" fontId="11" fillId="0" borderId="3" xfId="0" applyNumberFormat="1" applyFont="1" applyFill="1" applyBorder="1" applyProtection="1">
      <protection locked="0"/>
    </xf>
    <xf numFmtId="4" fontId="11" fillId="4" borderId="3" xfId="0" applyNumberFormat="1" applyFont="1" applyFill="1" applyBorder="1" applyProtection="1">
      <protection locked="0"/>
    </xf>
    <xf numFmtId="4" fontId="11" fillId="0" borderId="3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4" fontId="11" fillId="0" borderId="1" xfId="0" applyNumberFormat="1" applyFont="1" applyFill="1" applyBorder="1" applyProtection="1">
      <protection locked="0"/>
    </xf>
    <xf numFmtId="4" fontId="11" fillId="4" borderId="1" xfId="0" applyNumberFormat="1" applyFont="1" applyFill="1" applyBorder="1" applyProtection="1">
      <protection locked="0"/>
    </xf>
    <xf numFmtId="4" fontId="11" fillId="0" borderId="1" xfId="0" applyNumberFormat="1" applyFont="1" applyBorder="1" applyProtection="1">
      <protection locked="0"/>
    </xf>
    <xf numFmtId="0" fontId="14" fillId="5" borderId="20" xfId="1" applyFont="1" applyFill="1" applyBorder="1" applyAlignment="1">
      <alignment horizontal="center" vertical="center" wrapText="1"/>
    </xf>
    <xf numFmtId="0" fontId="14" fillId="5" borderId="10" xfId="1" applyFont="1" applyFill="1" applyBorder="1" applyAlignment="1">
      <alignment horizontal="center" vertical="center" wrapText="1"/>
    </xf>
    <xf numFmtId="0" fontId="14" fillId="5" borderId="21" xfId="1" applyFont="1" applyFill="1" applyBorder="1" applyAlignment="1">
      <alignment horizontal="center" vertical="center" wrapText="1"/>
    </xf>
    <xf numFmtId="0" fontId="14" fillId="5" borderId="22" xfId="1" applyFont="1" applyFill="1" applyBorder="1" applyAlignment="1">
      <alignment horizontal="center" vertical="center" wrapText="1"/>
    </xf>
    <xf numFmtId="0" fontId="14" fillId="5" borderId="0" xfId="1" applyFont="1" applyFill="1" applyBorder="1" applyAlignment="1">
      <alignment horizontal="center" vertical="center" wrapText="1"/>
    </xf>
    <xf numFmtId="0" fontId="14" fillId="5" borderId="23" xfId="1" applyFont="1" applyFill="1" applyBorder="1" applyAlignment="1">
      <alignment horizontal="center" vertical="center" wrapText="1"/>
    </xf>
    <xf numFmtId="0" fontId="14" fillId="5" borderId="24" xfId="1" applyFont="1" applyFill="1" applyBorder="1" applyAlignment="1">
      <alignment horizontal="center" vertical="center" wrapText="1"/>
    </xf>
    <xf numFmtId="0" fontId="14" fillId="5" borderId="18" xfId="1" applyFont="1" applyFill="1" applyBorder="1" applyAlignment="1">
      <alignment horizontal="center" vertical="center" wrapText="1"/>
    </xf>
    <xf numFmtId="0" fontId="14" fillId="5" borderId="25" xfId="1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'suivi trésorerie'!$A$50</c:f>
              <c:strCache>
                <c:ptCount val="1"/>
                <c:pt idx="0">
                  <c:v>SOLDE COMPTE COURANT (trésorerie)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'suivi trésorerie'!$B$3:$N$3</c:f>
              <c:strCache>
                <c:ptCount val="13"/>
                <c:pt idx="0">
                  <c:v>démarrage</c:v>
                </c:pt>
                <c:pt idx="1">
                  <c:v>janvier</c:v>
                </c:pt>
                <c:pt idx="2">
                  <c:v>février</c:v>
                </c:pt>
                <c:pt idx="3">
                  <c:v>mars</c:v>
                </c:pt>
                <c:pt idx="4">
                  <c:v>avril</c:v>
                </c:pt>
                <c:pt idx="5">
                  <c:v>mai</c:v>
                </c:pt>
                <c:pt idx="6">
                  <c:v>juin</c:v>
                </c:pt>
                <c:pt idx="7">
                  <c:v>juillet</c:v>
                </c:pt>
                <c:pt idx="8">
                  <c:v>août</c:v>
                </c:pt>
                <c:pt idx="9">
                  <c:v>septembre</c:v>
                </c:pt>
                <c:pt idx="10">
                  <c:v>octobre</c:v>
                </c:pt>
                <c:pt idx="11">
                  <c:v>novembre</c:v>
                </c:pt>
                <c:pt idx="12">
                  <c:v>décembre</c:v>
                </c:pt>
              </c:strCache>
            </c:strRef>
          </c:cat>
          <c:val>
            <c:numRef>
              <c:f>'suivi trésorerie'!$B$50:$N$50</c:f>
              <c:numCache>
                <c:formatCode>#,##0.00</c:formatCode>
                <c:ptCount val="13"/>
                <c:pt idx="0">
                  <c:v>15540</c:v>
                </c:pt>
                <c:pt idx="1">
                  <c:v>22400</c:v>
                </c:pt>
                <c:pt idx="2">
                  <c:v>22400</c:v>
                </c:pt>
                <c:pt idx="3">
                  <c:v>22400</c:v>
                </c:pt>
                <c:pt idx="4">
                  <c:v>22400</c:v>
                </c:pt>
                <c:pt idx="5">
                  <c:v>22400</c:v>
                </c:pt>
                <c:pt idx="6">
                  <c:v>22400</c:v>
                </c:pt>
                <c:pt idx="7">
                  <c:v>22400</c:v>
                </c:pt>
                <c:pt idx="8">
                  <c:v>22400</c:v>
                </c:pt>
                <c:pt idx="9">
                  <c:v>22400</c:v>
                </c:pt>
                <c:pt idx="10">
                  <c:v>22400</c:v>
                </c:pt>
                <c:pt idx="11">
                  <c:v>22400</c:v>
                </c:pt>
                <c:pt idx="12">
                  <c:v>22400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037240"/>
        <c:axId val="393040768"/>
      </c:lineChart>
      <c:catAx>
        <c:axId val="39303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040768"/>
        <c:crosses val="autoZero"/>
        <c:auto val="1"/>
        <c:lblAlgn val="ctr"/>
        <c:lblOffset val="100"/>
        <c:noMultiLvlLbl val="0"/>
      </c:catAx>
      <c:valAx>
        <c:axId val="393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€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03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25976</xdr:colOff>
      <xdr:row>0</xdr:row>
      <xdr:rowOff>17318</xdr:rowOff>
    </xdr:from>
    <xdr:to>
      <xdr:col>0</xdr:col>
      <xdr:colOff>2398567</xdr:colOff>
      <xdr:row>1</xdr:row>
      <xdr:rowOff>363715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471" t="16286" b="18571"/>
        <a:stretch/>
      </xdr:blipFill>
      <xdr:spPr>
        <a:xfrm>
          <a:off x="25976" y="17318"/>
          <a:ext cx="2372591" cy="614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6</xdr:row>
      <xdr:rowOff>161925</xdr:rowOff>
    </xdr:from>
    <xdr:to>
      <xdr:col>17</xdr:col>
      <xdr:colOff>161925</xdr:colOff>
      <xdr:row>27</xdr:row>
      <xdr:rowOff>123824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515829</xdr:colOff>
      <xdr:row>6</xdr:row>
      <xdr:rowOff>134183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63829" cy="12962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projetentreprise.fr/produit/mot-de-passe-suivi-tresorerie/" TargetMode="External"/><Relationship Id="rId1" Type="http://schemas.openxmlformats.org/officeDocument/2006/relationships/hyperlink" Target="https://www.projetentreprise.fr/produit/mot-de-passe-suivi-tresorerie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zoomScale="110" zoomScaleNormal="110" workbookViewId="0">
      <selection activeCell="B5" sqref="B5"/>
    </sheetView>
  </sheetViews>
  <sheetFormatPr baseColWidth="10" defaultRowHeight="15" x14ac:dyDescent="0.25"/>
  <cols>
    <col min="1" max="1" width="37.140625" bestFit="1" customWidth="1"/>
    <col min="2" max="2" width="15" bestFit="1" customWidth="1"/>
    <col min="3" max="14" width="11.5703125" customWidth="1"/>
    <col min="15" max="15" width="1" customWidth="1"/>
    <col min="16" max="16" width="11.42578125" style="1" customWidth="1"/>
  </cols>
  <sheetData>
    <row r="1" spans="1:16" ht="21" x14ac:dyDescent="0.35">
      <c r="B1" s="1"/>
      <c r="C1" s="2" t="s">
        <v>40</v>
      </c>
    </row>
    <row r="2" spans="1:16" ht="51" customHeight="1" x14ac:dyDescent="0.25">
      <c r="A2" s="38"/>
      <c r="B2" s="8"/>
      <c r="C2" s="44" t="s">
        <v>41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P2" s="10"/>
    </row>
    <row r="3" spans="1:16" s="1" customFormat="1" ht="15.75" x14ac:dyDescent="0.25">
      <c r="A3" s="3" t="s">
        <v>39</v>
      </c>
      <c r="B3" s="39" t="s">
        <v>38</v>
      </c>
      <c r="C3" s="40" t="s">
        <v>27</v>
      </c>
      <c r="D3" s="40" t="s">
        <v>28</v>
      </c>
      <c r="E3" s="40" t="s">
        <v>3</v>
      </c>
      <c r="F3" s="40" t="s">
        <v>4</v>
      </c>
      <c r="G3" s="40" t="s">
        <v>5</v>
      </c>
      <c r="H3" s="40" t="s">
        <v>6</v>
      </c>
      <c r="I3" s="40" t="s">
        <v>7</v>
      </c>
      <c r="J3" s="40" t="s">
        <v>8</v>
      </c>
      <c r="K3" s="40" t="s">
        <v>9</v>
      </c>
      <c r="L3" s="40" t="s">
        <v>10</v>
      </c>
      <c r="M3" s="40" t="s">
        <v>11</v>
      </c>
      <c r="N3" s="40" t="s">
        <v>12</v>
      </c>
      <c r="P3" s="7" t="s">
        <v>37</v>
      </c>
    </row>
    <row r="4" spans="1:16" x14ac:dyDescent="0.25">
      <c r="A4" s="17" t="s">
        <v>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8"/>
      <c r="P4" s="5"/>
    </row>
    <row r="5" spans="1:16" x14ac:dyDescent="0.25">
      <c r="A5" s="45" t="s">
        <v>57</v>
      </c>
      <c r="B5" s="46">
        <v>30000</v>
      </c>
      <c r="C5" s="47"/>
      <c r="D5" s="47"/>
      <c r="E5" s="47"/>
      <c r="F5" s="47"/>
      <c r="G5" s="47"/>
      <c r="H5" s="47"/>
      <c r="I5" s="47"/>
      <c r="J5" s="47"/>
      <c r="K5" s="47"/>
      <c r="L5" s="48"/>
      <c r="M5" s="48"/>
      <c r="N5" s="48"/>
      <c r="O5" s="12"/>
      <c r="P5" s="20">
        <f t="shared" ref="P5:P17" si="0">+SUM(B5:N5)</f>
        <v>30000</v>
      </c>
    </row>
    <row r="6" spans="1:16" x14ac:dyDescent="0.25">
      <c r="A6" s="49" t="s">
        <v>56</v>
      </c>
      <c r="B6" s="50"/>
      <c r="C6" s="51"/>
      <c r="D6" s="51"/>
      <c r="E6" s="51"/>
      <c r="F6" s="51"/>
      <c r="G6" s="51"/>
      <c r="H6" s="51"/>
      <c r="I6" s="51"/>
      <c r="J6" s="51"/>
      <c r="K6" s="51"/>
      <c r="L6" s="52"/>
      <c r="M6" s="52"/>
      <c r="N6" s="52"/>
      <c r="O6" s="12"/>
      <c r="P6" s="22">
        <f t="shared" si="0"/>
        <v>0</v>
      </c>
    </row>
    <row r="7" spans="1:16" x14ac:dyDescent="0.25">
      <c r="A7" s="49" t="s">
        <v>29</v>
      </c>
      <c r="B7" s="50">
        <v>15000</v>
      </c>
      <c r="C7" s="51"/>
      <c r="D7" s="51"/>
      <c r="E7" s="51"/>
      <c r="F7" s="51"/>
      <c r="G7" s="51"/>
      <c r="H7" s="51"/>
      <c r="I7" s="51"/>
      <c r="J7" s="51"/>
      <c r="K7" s="51"/>
      <c r="L7" s="52"/>
      <c r="M7" s="52"/>
      <c r="N7" s="52"/>
      <c r="O7" s="12"/>
      <c r="P7" s="22">
        <f t="shared" si="0"/>
        <v>15000</v>
      </c>
    </row>
    <row r="8" spans="1:16" x14ac:dyDescent="0.25">
      <c r="A8" s="49" t="s">
        <v>44</v>
      </c>
      <c r="B8" s="50">
        <v>30000</v>
      </c>
      <c r="C8" s="51"/>
      <c r="D8" s="51"/>
      <c r="E8" s="51"/>
      <c r="F8" s="51"/>
      <c r="G8" s="51"/>
      <c r="H8" s="51"/>
      <c r="I8" s="51"/>
      <c r="J8" s="51"/>
      <c r="K8" s="51"/>
      <c r="L8" s="52"/>
      <c r="M8" s="52"/>
      <c r="N8" s="52"/>
      <c r="O8" s="12"/>
      <c r="P8" s="22">
        <f t="shared" si="0"/>
        <v>30000</v>
      </c>
    </row>
    <row r="9" spans="1:16" x14ac:dyDescent="0.25">
      <c r="A9" s="53" t="s">
        <v>34</v>
      </c>
      <c r="B9" s="54"/>
      <c r="C9" s="55"/>
      <c r="D9" s="55"/>
      <c r="E9" s="55"/>
      <c r="F9" s="55"/>
      <c r="G9" s="55"/>
      <c r="H9" s="55"/>
      <c r="I9" s="55"/>
      <c r="J9" s="55"/>
      <c r="K9" s="55"/>
      <c r="L9" s="56"/>
      <c r="M9" s="56"/>
      <c r="N9" s="56"/>
      <c r="O9" s="12"/>
      <c r="P9" s="21">
        <f t="shared" si="0"/>
        <v>0</v>
      </c>
    </row>
    <row r="10" spans="1:16" ht="1.5" customHeight="1" x14ac:dyDescent="0.25">
      <c r="A10" s="57"/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60"/>
      <c r="M10" s="60"/>
      <c r="N10" s="60"/>
      <c r="O10" s="12"/>
      <c r="P10" s="13"/>
    </row>
    <row r="11" spans="1:16" x14ac:dyDescent="0.25">
      <c r="A11" s="45" t="s">
        <v>45</v>
      </c>
      <c r="B11" s="46"/>
      <c r="C11" s="47"/>
      <c r="D11" s="47"/>
      <c r="E11" s="47"/>
      <c r="F11" s="47"/>
      <c r="G11" s="47"/>
      <c r="H11" s="47"/>
      <c r="I11" s="47"/>
      <c r="J11" s="47"/>
      <c r="K11" s="47"/>
      <c r="L11" s="48"/>
      <c r="M11" s="47"/>
      <c r="N11" s="47"/>
      <c r="O11" s="12"/>
      <c r="P11" s="20">
        <f t="shared" si="0"/>
        <v>0</v>
      </c>
    </row>
    <row r="12" spans="1:16" x14ac:dyDescent="0.25">
      <c r="A12" s="49" t="s">
        <v>46</v>
      </c>
      <c r="B12" s="50"/>
      <c r="C12" s="51"/>
      <c r="D12" s="51"/>
      <c r="E12" s="51"/>
      <c r="F12" s="51"/>
      <c r="G12" s="51"/>
      <c r="H12" s="51"/>
      <c r="I12" s="51"/>
      <c r="J12" s="51"/>
      <c r="K12" s="51"/>
      <c r="L12" s="52"/>
      <c r="M12" s="51"/>
      <c r="N12" s="51"/>
      <c r="O12" s="12"/>
      <c r="P12" s="22">
        <f t="shared" si="0"/>
        <v>0</v>
      </c>
    </row>
    <row r="13" spans="1:16" x14ac:dyDescent="0.25">
      <c r="A13" s="49" t="s">
        <v>47</v>
      </c>
      <c r="B13" s="50"/>
      <c r="C13" s="51">
        <v>24000</v>
      </c>
      <c r="D13" s="51"/>
      <c r="E13" s="51"/>
      <c r="F13" s="51"/>
      <c r="G13" s="51"/>
      <c r="H13" s="51"/>
      <c r="I13" s="51"/>
      <c r="J13" s="51"/>
      <c r="K13" s="51"/>
      <c r="L13" s="52"/>
      <c r="M13" s="52"/>
      <c r="N13" s="52"/>
      <c r="O13" s="12"/>
      <c r="P13" s="22">
        <f t="shared" si="0"/>
        <v>24000</v>
      </c>
    </row>
    <row r="14" spans="1:16" x14ac:dyDescent="0.25">
      <c r="A14" s="49" t="s">
        <v>48</v>
      </c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52"/>
      <c r="M14" s="52"/>
      <c r="N14" s="52"/>
      <c r="O14" s="12"/>
      <c r="P14" s="22">
        <f t="shared" si="0"/>
        <v>0</v>
      </c>
    </row>
    <row r="15" spans="1:16" x14ac:dyDescent="0.25">
      <c r="A15" s="49" t="s">
        <v>49</v>
      </c>
      <c r="B15" s="50"/>
      <c r="C15" s="51"/>
      <c r="D15" s="51"/>
      <c r="E15" s="51"/>
      <c r="F15" s="51"/>
      <c r="G15" s="51"/>
      <c r="H15" s="51"/>
      <c r="I15" s="51"/>
      <c r="J15" s="51"/>
      <c r="K15" s="51"/>
      <c r="L15" s="52"/>
      <c r="M15" s="52"/>
      <c r="N15" s="52"/>
      <c r="O15" s="12"/>
      <c r="P15" s="22">
        <f t="shared" si="0"/>
        <v>0</v>
      </c>
    </row>
    <row r="16" spans="1:16" x14ac:dyDescent="0.25">
      <c r="A16" s="53"/>
      <c r="B16" s="54"/>
      <c r="C16" s="55"/>
      <c r="D16" s="55"/>
      <c r="E16" s="55"/>
      <c r="F16" s="55"/>
      <c r="G16" s="55"/>
      <c r="H16" s="55"/>
      <c r="I16" s="55"/>
      <c r="J16" s="55"/>
      <c r="K16" s="55"/>
      <c r="L16" s="56"/>
      <c r="M16" s="56"/>
      <c r="N16" s="56"/>
      <c r="O16" s="12"/>
      <c r="P16" s="21">
        <f t="shared" si="0"/>
        <v>0</v>
      </c>
    </row>
    <row r="17" spans="1:16" s="1" customFormat="1" ht="15.75" thickBot="1" x14ac:dyDescent="0.3">
      <c r="A17" s="31" t="s">
        <v>2</v>
      </c>
      <c r="B17" s="32">
        <f t="shared" ref="B17:L17" si="1">+SUM(B5:B16)</f>
        <v>75000</v>
      </c>
      <c r="C17" s="32">
        <f t="shared" si="1"/>
        <v>24000</v>
      </c>
      <c r="D17" s="32">
        <f t="shared" si="1"/>
        <v>0</v>
      </c>
      <c r="E17" s="32">
        <f t="shared" si="1"/>
        <v>0</v>
      </c>
      <c r="F17" s="32">
        <f t="shared" si="1"/>
        <v>0</v>
      </c>
      <c r="G17" s="32">
        <f t="shared" si="1"/>
        <v>0</v>
      </c>
      <c r="H17" s="32">
        <f t="shared" si="1"/>
        <v>0</v>
      </c>
      <c r="I17" s="32">
        <f t="shared" si="1"/>
        <v>0</v>
      </c>
      <c r="J17" s="32">
        <f t="shared" si="1"/>
        <v>0</v>
      </c>
      <c r="K17" s="32">
        <f t="shared" si="1"/>
        <v>0</v>
      </c>
      <c r="L17" s="32">
        <f t="shared" si="1"/>
        <v>0</v>
      </c>
      <c r="M17" s="32">
        <f t="shared" ref="M17:N17" si="2">+SUM(M5:M16)</f>
        <v>0</v>
      </c>
      <c r="N17" s="32">
        <f t="shared" si="2"/>
        <v>0</v>
      </c>
      <c r="O17" s="14"/>
      <c r="P17" s="32">
        <f t="shared" si="0"/>
        <v>99000</v>
      </c>
    </row>
    <row r="18" spans="1:16" s="1" customFormat="1" ht="5.25" customHeight="1" x14ac:dyDescent="0.25">
      <c r="A18" s="25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6"/>
      <c r="O18" s="14"/>
      <c r="P18" s="15"/>
    </row>
    <row r="19" spans="1:16" x14ac:dyDescent="0.25">
      <c r="A19" s="28" t="s">
        <v>1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29"/>
      <c r="O19" s="12"/>
      <c r="P19" s="16"/>
    </row>
    <row r="20" spans="1:16" x14ac:dyDescent="0.25">
      <c r="A20" s="45" t="s">
        <v>15</v>
      </c>
      <c r="B20" s="46">
        <v>2000</v>
      </c>
      <c r="C20" s="47"/>
      <c r="D20" s="47"/>
      <c r="E20" s="47"/>
      <c r="F20" s="47"/>
      <c r="G20" s="47"/>
      <c r="H20" s="47"/>
      <c r="I20" s="47"/>
      <c r="J20" s="47"/>
      <c r="K20" s="47"/>
      <c r="L20" s="48"/>
      <c r="M20" s="48"/>
      <c r="N20" s="48"/>
      <c r="O20" s="12"/>
      <c r="P20" s="20">
        <f t="shared" ref="P20:P49" si="3">+SUM(B20:N20)</f>
        <v>2000</v>
      </c>
    </row>
    <row r="21" spans="1:16" x14ac:dyDescent="0.25">
      <c r="A21" s="49" t="s">
        <v>16</v>
      </c>
      <c r="B21" s="50">
        <v>48000</v>
      </c>
      <c r="C21" s="51"/>
      <c r="D21" s="51"/>
      <c r="E21" s="51"/>
      <c r="F21" s="51"/>
      <c r="G21" s="51"/>
      <c r="H21" s="51"/>
      <c r="I21" s="51"/>
      <c r="J21" s="51"/>
      <c r="K21" s="51"/>
      <c r="L21" s="52"/>
      <c r="M21" s="52"/>
      <c r="N21" s="52"/>
      <c r="O21" s="12"/>
      <c r="P21" s="22">
        <f t="shared" si="3"/>
        <v>48000</v>
      </c>
    </row>
    <row r="22" spans="1:16" x14ac:dyDescent="0.25">
      <c r="A22" s="49" t="s">
        <v>50</v>
      </c>
      <c r="B22" s="50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12"/>
      <c r="P22" s="23">
        <f t="shared" si="3"/>
        <v>0</v>
      </c>
    </row>
    <row r="23" spans="1:16" x14ac:dyDescent="0.25">
      <c r="A23" s="49" t="s">
        <v>13</v>
      </c>
      <c r="B23" s="50"/>
      <c r="C23" s="51">
        <f t="shared" ref="C23" si="4">706+179</f>
        <v>885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12"/>
      <c r="P23" s="23">
        <f t="shared" si="3"/>
        <v>885</v>
      </c>
    </row>
    <row r="24" spans="1:16" x14ac:dyDescent="0.25">
      <c r="A24" s="49" t="s">
        <v>42</v>
      </c>
      <c r="B24" s="50"/>
      <c r="C24" s="51">
        <v>400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12"/>
      <c r="P24" s="23">
        <f t="shared" si="3"/>
        <v>400</v>
      </c>
    </row>
    <row r="25" spans="1:16" x14ac:dyDescent="0.25">
      <c r="A25" s="49" t="s">
        <v>43</v>
      </c>
      <c r="B25" s="5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12"/>
      <c r="P25" s="23">
        <f t="shared" si="3"/>
        <v>0</v>
      </c>
    </row>
    <row r="26" spans="1:16" x14ac:dyDescent="0.25">
      <c r="A26" s="53" t="s">
        <v>35</v>
      </c>
      <c r="B26" s="54"/>
      <c r="C26" s="55"/>
      <c r="D26" s="55"/>
      <c r="E26" s="55"/>
      <c r="F26" s="55"/>
      <c r="G26" s="55"/>
      <c r="H26" s="55"/>
      <c r="I26" s="55"/>
      <c r="J26" s="55"/>
      <c r="K26" s="55"/>
      <c r="L26" s="56"/>
      <c r="M26" s="56"/>
      <c r="N26" s="56"/>
      <c r="O26" s="12"/>
      <c r="P26" s="21">
        <f t="shared" si="3"/>
        <v>0</v>
      </c>
    </row>
    <row r="27" spans="1:16" ht="1.5" customHeight="1" x14ac:dyDescent="0.25">
      <c r="A27" s="57"/>
      <c r="B27" s="58"/>
      <c r="C27" s="59"/>
      <c r="D27" s="59"/>
      <c r="E27" s="59"/>
      <c r="F27" s="59"/>
      <c r="G27" s="59"/>
      <c r="H27" s="59"/>
      <c r="I27" s="59"/>
      <c r="J27" s="59"/>
      <c r="K27" s="59"/>
      <c r="L27" s="60"/>
      <c r="M27" s="60"/>
      <c r="N27" s="60"/>
      <c r="O27" s="12"/>
      <c r="P27" s="13"/>
    </row>
    <row r="28" spans="1:16" x14ac:dyDescent="0.25">
      <c r="A28" s="45" t="s">
        <v>51</v>
      </c>
      <c r="B28" s="46"/>
      <c r="C28" s="47">
        <v>575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12"/>
      <c r="P28" s="24">
        <f t="shared" si="3"/>
        <v>575</v>
      </c>
    </row>
    <row r="29" spans="1:16" x14ac:dyDescent="0.25">
      <c r="A29" s="49" t="s">
        <v>14</v>
      </c>
      <c r="B29" s="50"/>
      <c r="C29" s="51">
        <v>1940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12"/>
      <c r="P29" s="23">
        <f t="shared" si="3"/>
        <v>1940</v>
      </c>
    </row>
    <row r="30" spans="1:16" x14ac:dyDescent="0.25">
      <c r="A30" s="49" t="s">
        <v>19</v>
      </c>
      <c r="B30" s="50">
        <v>2800</v>
      </c>
      <c r="C30" s="51">
        <v>2800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12"/>
      <c r="P30" s="23">
        <f t="shared" si="3"/>
        <v>5600</v>
      </c>
    </row>
    <row r="31" spans="1:16" x14ac:dyDescent="0.25">
      <c r="A31" s="49" t="s">
        <v>53</v>
      </c>
      <c r="B31" s="50">
        <v>200</v>
      </c>
      <c r="C31" s="51">
        <v>200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12"/>
      <c r="P31" s="23">
        <f t="shared" si="3"/>
        <v>400</v>
      </c>
    </row>
    <row r="32" spans="1:16" x14ac:dyDescent="0.25">
      <c r="A32" s="49" t="s">
        <v>55</v>
      </c>
      <c r="B32" s="50">
        <v>2000</v>
      </c>
      <c r="C32" s="51">
        <v>2000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12"/>
      <c r="P32" s="23">
        <f t="shared" si="3"/>
        <v>4000</v>
      </c>
    </row>
    <row r="33" spans="1:16" x14ac:dyDescent="0.25">
      <c r="A33" s="49" t="s">
        <v>54</v>
      </c>
      <c r="B33" s="50">
        <v>1500</v>
      </c>
      <c r="C33" s="51">
        <v>1500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12"/>
      <c r="P33" s="23">
        <f t="shared" si="3"/>
        <v>3000</v>
      </c>
    </row>
    <row r="34" spans="1:16" x14ac:dyDescent="0.25">
      <c r="A34" s="49" t="s">
        <v>20</v>
      </c>
      <c r="B34" s="50">
        <v>450</v>
      </c>
      <c r="C34" s="51">
        <v>450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12"/>
      <c r="P34" s="23">
        <f t="shared" si="3"/>
        <v>900</v>
      </c>
    </row>
    <row r="35" spans="1:16" x14ac:dyDescent="0.25">
      <c r="A35" s="49" t="s">
        <v>21</v>
      </c>
      <c r="B35" s="50">
        <v>2010</v>
      </c>
      <c r="C35" s="51">
        <v>510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12"/>
      <c r="P35" s="23">
        <f t="shared" si="3"/>
        <v>2520</v>
      </c>
    </row>
    <row r="36" spans="1:16" x14ac:dyDescent="0.25">
      <c r="A36" s="49" t="s">
        <v>22</v>
      </c>
      <c r="B36" s="50">
        <v>150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12"/>
      <c r="P36" s="23">
        <f t="shared" si="3"/>
        <v>150</v>
      </c>
    </row>
    <row r="37" spans="1:16" x14ac:dyDescent="0.25">
      <c r="A37" s="49" t="s">
        <v>23</v>
      </c>
      <c r="B37" s="50"/>
      <c r="C37" s="51">
        <v>550</v>
      </c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12"/>
      <c r="P37" s="23">
        <f t="shared" si="3"/>
        <v>550</v>
      </c>
    </row>
    <row r="38" spans="1:16" x14ac:dyDescent="0.25">
      <c r="A38" s="49" t="s">
        <v>24</v>
      </c>
      <c r="B38" s="50"/>
      <c r="C38" s="51">
        <v>500</v>
      </c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12"/>
      <c r="P38" s="23">
        <f t="shared" si="3"/>
        <v>500</v>
      </c>
    </row>
    <row r="39" spans="1:16" x14ac:dyDescent="0.25">
      <c r="A39" s="49" t="s">
        <v>52</v>
      </c>
      <c r="B39" s="50">
        <v>170</v>
      </c>
      <c r="C39" s="51">
        <v>170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12"/>
      <c r="P39" s="23">
        <f t="shared" si="3"/>
        <v>340</v>
      </c>
    </row>
    <row r="40" spans="1:16" x14ac:dyDescent="0.25">
      <c r="A40" s="49" t="s">
        <v>26</v>
      </c>
      <c r="B40" s="50">
        <v>100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12"/>
      <c r="P40" s="23">
        <f t="shared" si="3"/>
        <v>100</v>
      </c>
    </row>
    <row r="41" spans="1:16" x14ac:dyDescent="0.25">
      <c r="A41" s="49" t="s">
        <v>25</v>
      </c>
      <c r="B41" s="50">
        <v>80</v>
      </c>
      <c r="C41" s="51">
        <v>80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12"/>
      <c r="P41" s="23">
        <f t="shared" si="3"/>
        <v>160</v>
      </c>
    </row>
    <row r="42" spans="1:16" x14ac:dyDescent="0.25">
      <c r="A42" s="49" t="s">
        <v>30</v>
      </c>
      <c r="B42" s="5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12"/>
      <c r="P42" s="23">
        <f t="shared" si="3"/>
        <v>0</v>
      </c>
    </row>
    <row r="43" spans="1:16" x14ac:dyDescent="0.25">
      <c r="A43" s="49" t="s">
        <v>31</v>
      </c>
      <c r="B43" s="50"/>
      <c r="C43" s="52">
        <v>280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12"/>
      <c r="P43" s="22">
        <f t="shared" si="3"/>
        <v>280</v>
      </c>
    </row>
    <row r="44" spans="1:16" x14ac:dyDescent="0.25">
      <c r="A44" s="49" t="s">
        <v>32</v>
      </c>
      <c r="B44" s="50"/>
      <c r="C44" s="52">
        <v>3250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12"/>
      <c r="P44" s="22">
        <f t="shared" si="3"/>
        <v>3250</v>
      </c>
    </row>
    <row r="45" spans="1:16" x14ac:dyDescent="0.25">
      <c r="A45" s="49" t="s">
        <v>33</v>
      </c>
      <c r="B45" s="50"/>
      <c r="C45" s="52">
        <v>1050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12"/>
      <c r="P45" s="22">
        <f t="shared" si="3"/>
        <v>1050</v>
      </c>
    </row>
    <row r="46" spans="1:16" x14ac:dyDescent="0.25">
      <c r="A46" s="49"/>
      <c r="B46" s="50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12"/>
      <c r="P46" s="22">
        <f t="shared" si="3"/>
        <v>0</v>
      </c>
    </row>
    <row r="47" spans="1:16" x14ac:dyDescent="0.25">
      <c r="A47" s="53"/>
      <c r="B47" s="54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12"/>
      <c r="P47" s="21">
        <f t="shared" si="3"/>
        <v>0</v>
      </c>
    </row>
    <row r="48" spans="1:16" x14ac:dyDescent="0.25">
      <c r="A48" s="33" t="s">
        <v>18</v>
      </c>
      <c r="B48" s="34">
        <f t="shared" ref="B48:N48" si="5">+SUM(B20:B47)</f>
        <v>59460</v>
      </c>
      <c r="C48" s="34">
        <f t="shared" si="5"/>
        <v>17140</v>
      </c>
      <c r="D48" s="34">
        <f t="shared" si="5"/>
        <v>0</v>
      </c>
      <c r="E48" s="34">
        <f t="shared" si="5"/>
        <v>0</v>
      </c>
      <c r="F48" s="34">
        <f t="shared" si="5"/>
        <v>0</v>
      </c>
      <c r="G48" s="34">
        <f t="shared" si="5"/>
        <v>0</v>
      </c>
      <c r="H48" s="34">
        <f t="shared" si="5"/>
        <v>0</v>
      </c>
      <c r="I48" s="34">
        <f t="shared" si="5"/>
        <v>0</v>
      </c>
      <c r="J48" s="34">
        <f t="shared" si="5"/>
        <v>0</v>
      </c>
      <c r="K48" s="34">
        <f t="shared" si="5"/>
        <v>0</v>
      </c>
      <c r="L48" s="34">
        <f t="shared" si="5"/>
        <v>0</v>
      </c>
      <c r="M48" s="34">
        <f t="shared" si="5"/>
        <v>0</v>
      </c>
      <c r="N48" s="34">
        <f t="shared" si="5"/>
        <v>0</v>
      </c>
      <c r="O48" s="12"/>
      <c r="P48" s="34">
        <f t="shared" si="3"/>
        <v>76600</v>
      </c>
    </row>
    <row r="49" spans="1:16" s="6" customFormat="1" x14ac:dyDescent="0.25">
      <c r="A49" s="41" t="s">
        <v>17</v>
      </c>
      <c r="B49" s="42">
        <f t="shared" ref="B49:N49" si="6">+B17-B48</f>
        <v>15540</v>
      </c>
      <c r="C49" s="42">
        <f t="shared" si="6"/>
        <v>6860</v>
      </c>
      <c r="D49" s="42">
        <f t="shared" si="6"/>
        <v>0</v>
      </c>
      <c r="E49" s="42">
        <f t="shared" si="6"/>
        <v>0</v>
      </c>
      <c r="F49" s="42">
        <f t="shared" si="6"/>
        <v>0</v>
      </c>
      <c r="G49" s="42">
        <f t="shared" si="6"/>
        <v>0</v>
      </c>
      <c r="H49" s="42">
        <f t="shared" si="6"/>
        <v>0</v>
      </c>
      <c r="I49" s="42">
        <f t="shared" si="6"/>
        <v>0</v>
      </c>
      <c r="J49" s="42">
        <f t="shared" si="6"/>
        <v>0</v>
      </c>
      <c r="K49" s="42">
        <f t="shared" si="6"/>
        <v>0</v>
      </c>
      <c r="L49" s="42">
        <f t="shared" si="6"/>
        <v>0</v>
      </c>
      <c r="M49" s="42">
        <f t="shared" si="6"/>
        <v>0</v>
      </c>
      <c r="N49" s="42">
        <f t="shared" si="6"/>
        <v>0</v>
      </c>
      <c r="O49" s="43"/>
      <c r="P49" s="42">
        <f t="shared" si="3"/>
        <v>22400</v>
      </c>
    </row>
    <row r="50" spans="1:16" ht="15.75" thickBot="1" x14ac:dyDescent="0.3">
      <c r="A50" s="35" t="s">
        <v>36</v>
      </c>
      <c r="B50" s="36">
        <f>+B49</f>
        <v>15540</v>
      </c>
      <c r="C50" s="37">
        <f>+B50+C49</f>
        <v>22400</v>
      </c>
      <c r="D50" s="37">
        <f>+C50+D49</f>
        <v>22400</v>
      </c>
      <c r="E50" s="37">
        <f t="shared" ref="E50:N50" si="7">+D50+E49</f>
        <v>22400</v>
      </c>
      <c r="F50" s="37">
        <f t="shared" si="7"/>
        <v>22400</v>
      </c>
      <c r="G50" s="37">
        <f t="shared" si="7"/>
        <v>22400</v>
      </c>
      <c r="H50" s="37">
        <f t="shared" si="7"/>
        <v>22400</v>
      </c>
      <c r="I50" s="37">
        <f>+H50+I49</f>
        <v>22400</v>
      </c>
      <c r="J50" s="37">
        <f t="shared" si="7"/>
        <v>22400</v>
      </c>
      <c r="K50" s="37">
        <f t="shared" si="7"/>
        <v>22400</v>
      </c>
      <c r="L50" s="37">
        <f t="shared" si="7"/>
        <v>22400</v>
      </c>
      <c r="M50" s="37">
        <f t="shared" si="7"/>
        <v>22400</v>
      </c>
      <c r="N50" s="37">
        <f t="shared" si="7"/>
        <v>22400</v>
      </c>
      <c r="O50" s="12"/>
      <c r="P50" s="37">
        <f>N50</f>
        <v>22400</v>
      </c>
    </row>
    <row r="51" spans="1:16" x14ac:dyDescent="0.25">
      <c r="A51" s="6"/>
    </row>
    <row r="52" spans="1:16" x14ac:dyDescent="0.25">
      <c r="A52" s="4"/>
    </row>
  </sheetData>
  <sheetProtection password="BFA0" sheet="1" objects="1" scenarios="1"/>
  <conditionalFormatting sqref="B50:P5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K1:Q6"/>
  <sheetViews>
    <sheetView showGridLines="0" workbookViewId="0">
      <selection activeCell="G1" sqref="G1"/>
    </sheetView>
  </sheetViews>
  <sheetFormatPr baseColWidth="10" defaultRowHeight="15" x14ac:dyDescent="0.25"/>
  <sheetData>
    <row r="1" spans="11:17" ht="15.75" thickBot="1" x14ac:dyDescent="0.3">
      <c r="K1" s="11"/>
    </row>
    <row r="2" spans="11:17" x14ac:dyDescent="0.25">
      <c r="K2" s="61" t="s">
        <v>58</v>
      </c>
      <c r="L2" s="62"/>
      <c r="M2" s="62"/>
      <c r="N2" s="62"/>
      <c r="O2" s="62"/>
      <c r="P2" s="62"/>
      <c r="Q2" s="63"/>
    </row>
    <row r="3" spans="11:17" x14ac:dyDescent="0.25">
      <c r="K3" s="64"/>
      <c r="L3" s="65"/>
      <c r="M3" s="65"/>
      <c r="N3" s="65"/>
      <c r="O3" s="65"/>
      <c r="P3" s="65"/>
      <c r="Q3" s="66"/>
    </row>
    <row r="4" spans="11:17" x14ac:dyDescent="0.25">
      <c r="K4" s="64"/>
      <c r="L4" s="65"/>
      <c r="M4" s="65"/>
      <c r="N4" s="65"/>
      <c r="O4" s="65"/>
      <c r="P4" s="65"/>
      <c r="Q4" s="66"/>
    </row>
    <row r="5" spans="11:17" ht="15.75" thickBot="1" x14ac:dyDescent="0.3">
      <c r="K5" s="67"/>
      <c r="L5" s="68"/>
      <c r="M5" s="68"/>
      <c r="N5" s="68"/>
      <c r="O5" s="68"/>
      <c r="P5" s="68"/>
      <c r="Q5" s="69"/>
    </row>
    <row r="6" spans="11:17" x14ac:dyDescent="0.25">
      <c r="K6" t="s">
        <v>59</v>
      </c>
      <c r="N6" s="4" t="s">
        <v>60</v>
      </c>
    </row>
  </sheetData>
  <sheetProtection password="BFA0" sheet="1" objects="1" scenarios="1"/>
  <mergeCells count="1">
    <mergeCell ref="K2:Q5"/>
  </mergeCells>
  <hyperlinks>
    <hyperlink ref="K2:Q5" r:id="rId1" display="Besoin du mot de passe de ce document ? Cliquez ici"/>
    <hyperlink ref="N6" r:id="rId2"/>
  </hyperlinks>
  <pageMargins left="0.70866141732283472" right="0.70866141732283472" top="0.74803149606299213" bottom="0.74803149606299213" header="0.31496062992125984" footer="0.31496062992125984"/>
  <pageSetup paperSize="9" scale="64" orientation="landscape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suivi trésorerie</vt:lpstr>
      <vt:lpstr>graphique de trésorerie</vt:lpstr>
      <vt:lpstr>'graphique de trésorerie'!Zone_d_impression</vt:lpstr>
      <vt:lpstr>'suivi trésorerie'!Zone_d_impression</vt:lpstr>
    </vt:vector>
  </TitlesOfParts>
  <Company>TIPSO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Jean-Marie Bugarel</dc:creator>
  <cp:lastModifiedBy>Jean-Marie Bugarel</cp:lastModifiedBy>
  <cp:lastPrinted>2017-08-08T16:51:32Z</cp:lastPrinted>
  <dcterms:created xsi:type="dcterms:W3CDTF">2015-02-05T07:57:27Z</dcterms:created>
  <dcterms:modified xsi:type="dcterms:W3CDTF">2018-06-19T07:28:59Z</dcterms:modified>
</cp:coreProperties>
</file>