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jo_000\Documents\QA SPECIALIST TESTER\QA TESTER AVANZADO\Proyecto\"/>
    </mc:Choice>
  </mc:AlternateContent>
  <xr:revisionPtr revIDLastSave="0" documentId="13_ncr:1_{5CAB57FF-6FC9-4D46-99BC-51E2B86EC628}" xr6:coauthVersionLast="45" xr6:coauthVersionMax="45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General" sheetId="7" state="hidden" r:id="rId1"/>
    <sheet name="Casos y Ejecuciones" sheetId="21" state="hidden" r:id="rId2"/>
    <sheet name="Casos y Ejecuciones (2)" sheetId="22" state="hidden" r:id="rId3"/>
    <sheet name="Casos y Ejecuciones (3)" sheetId="24" r:id="rId4"/>
    <sheet name="Indicadores" sheetId="23" r:id="rId5"/>
    <sheet name="Detalle Ejec. 1" sheetId="17" state="hidden" r:id="rId6"/>
    <sheet name="Detalle Ejec.N" sheetId="18" state="hidden" r:id="rId7"/>
    <sheet name="Listas" sheetId="19" r:id="rId8"/>
  </sheets>
  <externalReferences>
    <externalReference r:id="rId9"/>
  </externalReferences>
  <definedNames>
    <definedName name="_xlnm._FilterDatabase" localSheetId="1" hidden="1">'Casos y Ejecuciones'!$A$1:$R$7</definedName>
    <definedName name="_xlnm._FilterDatabase" localSheetId="2" hidden="1">'Casos y Ejecuciones (2)'!$A$1:$S$7</definedName>
    <definedName name="_xlnm._FilterDatabase" localSheetId="3" hidden="1">'Casos y Ejecuciones (3)'!$A$1:$S$5</definedName>
    <definedName name="d">[1]Listas!$B$2:$B$4</definedName>
    <definedName name="Estados">Listas!$A$2:$A$5</definedName>
    <definedName name="Prioridad">Listas!$B$2:$B$4</definedName>
    <definedName name="TIPO">Listas!$D$2:$D$3</definedName>
    <definedName name="Tipo_Caso">Listas!$C$2:$C$4</definedName>
    <definedName name="_xlnm.Print_Titles" localSheetId="1">'Casos y Ejecuciones'!$1:$1</definedName>
    <definedName name="_xlnm.Print_Titles" localSheetId="2">'Casos y Ejecuciones (2)'!$1:$1</definedName>
    <definedName name="_xlnm.Print_Titles" localSheetId="3">'Casos y Ejecuciones (3)'!$1:$1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1" i="23" l="1"/>
  <c r="B61" i="23"/>
  <c r="D43" i="23"/>
  <c r="C43" i="23"/>
  <c r="B43" i="23"/>
  <c r="D26" i="23"/>
  <c r="C26" i="23"/>
  <c r="B26" i="23"/>
  <c r="E9" i="23" l="1"/>
  <c r="D9" i="23"/>
  <c r="C9" i="23"/>
  <c r="B9" i="23"/>
  <c r="C4" i="23"/>
  <c r="D4" i="23" s="1"/>
  <c r="E26" i="23" l="1"/>
  <c r="D27" i="23" s="1"/>
  <c r="D61" i="23"/>
  <c r="C62" i="23" s="1"/>
  <c r="F9" i="23"/>
  <c r="C10" i="23" s="1"/>
  <c r="E43" i="23"/>
  <c r="C44" i="23" s="1"/>
  <c r="C27" i="23" l="1"/>
  <c r="B27" i="23"/>
  <c r="E27" i="23"/>
  <c r="B62" i="23"/>
  <c r="D62" i="23" s="1"/>
  <c r="D10" i="23"/>
  <c r="B44" i="23"/>
  <c r="E10" i="23"/>
  <c r="B10" i="23"/>
  <c r="D44" i="23"/>
  <c r="F10" i="23" l="1"/>
  <c r="E4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Marta Bogliolo</author>
  </authors>
  <commentList>
    <comment ref="C17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Debe indicarse la fecha de finalización de la elaboración del documento o del cambio incorporado
</t>
        </r>
      </text>
    </comment>
  </commentList>
</comments>
</file>

<file path=xl/sharedStrings.xml><?xml version="1.0" encoding="utf-8"?>
<sst xmlns="http://schemas.openxmlformats.org/spreadsheetml/2006/main" count="1076" uniqueCount="315">
  <si>
    <t>Resultado Esperado</t>
  </si>
  <si>
    <t>Observaciones</t>
  </si>
  <si>
    <t>Nombre del Proyecto / Aplicación / Sistema</t>
  </si>
  <si>
    <t>Nro. Paso</t>
  </si>
  <si>
    <t>Documentación del Resultado Obtenido</t>
  </si>
  <si>
    <t>RESPONSABLE</t>
  </si>
  <si>
    <t>SÍNTESIS DEL CAMBIO</t>
  </si>
  <si>
    <t>FECHA</t>
  </si>
  <si>
    <t>Responsable de los Casos de Prueba</t>
  </si>
  <si>
    <t>Responsable de la ejecución</t>
  </si>
  <si>
    <t>Còdigo del Caso de Prueba</t>
  </si>
  <si>
    <t>Detalle 1</t>
  </si>
  <si>
    <t>Detalle 2</t>
  </si>
  <si>
    <t>Detalle 3</t>
  </si>
  <si>
    <t>Detalle 4</t>
  </si>
  <si>
    <t>Detalle 5</t>
  </si>
  <si>
    <t>Detalle 6</t>
  </si>
  <si>
    <t>Detalle 7</t>
  </si>
  <si>
    <t>Detalle 8</t>
  </si>
  <si>
    <t>Detalle 9</t>
  </si>
  <si>
    <t>Detalle 10</t>
  </si>
  <si>
    <t>Código del Caso de Prueba</t>
  </si>
  <si>
    <t>Cliente</t>
  </si>
  <si>
    <t xml:space="preserve"> </t>
  </si>
  <si>
    <t>NO EJECUTADO</t>
  </si>
  <si>
    <t>OK</t>
  </si>
  <si>
    <t>Estados</t>
  </si>
  <si>
    <t>Prioridad</t>
  </si>
  <si>
    <t>Título</t>
  </si>
  <si>
    <t>BASE DE DATOS</t>
  </si>
  <si>
    <t>BAJA</t>
  </si>
  <si>
    <t>BLOQUEADO</t>
  </si>
  <si>
    <t>FUNCIONAL</t>
  </si>
  <si>
    <t>MEDIA</t>
  </si>
  <si>
    <t>CON ERROR</t>
  </si>
  <si>
    <t>VISUAL</t>
  </si>
  <si>
    <t>ALTA</t>
  </si>
  <si>
    <r>
      <t>Control de cambios</t>
    </r>
    <r>
      <rPr>
        <b/>
        <sz val="8"/>
        <rFont val="Century Gothic"/>
        <family val="2"/>
      </rPr>
      <t xml:space="preserve"> 
</t>
    </r>
    <r>
      <rPr>
        <sz val="8"/>
        <rFont val="Century Gothic"/>
        <family val="2"/>
      </rPr>
      <t>(sólo en relación a la cantidad de casos de prueba o cambio dentro de sus pasos)</t>
    </r>
  </si>
  <si>
    <t xml:space="preserve">     Casos de Prueba </t>
  </si>
  <si>
    <r>
      <t xml:space="preserve">                     </t>
    </r>
    <r>
      <rPr>
        <sz val="10"/>
        <rFont val="Century Gothic"/>
        <family val="2"/>
      </rPr>
      <t>Formulario</t>
    </r>
  </si>
  <si>
    <t xml:space="preserve">                                                </t>
  </si>
  <si>
    <r>
      <t xml:space="preserve">                           </t>
    </r>
    <r>
      <rPr>
        <sz val="16"/>
        <color indexed="8"/>
        <rFont val="Century Gothic"/>
        <family val="2"/>
      </rPr>
      <t xml:space="preserve"> </t>
    </r>
  </si>
  <si>
    <t>Ultima versión de plantilla: v</t>
  </si>
  <si>
    <t xml:space="preserve">F.U.M de la plantilla: </t>
  </si>
  <si>
    <t>POSITIVO</t>
  </si>
  <si>
    <t>NEGATIVO</t>
  </si>
  <si>
    <t>Banco XXX</t>
  </si>
  <si>
    <t>Johana Díaz</t>
  </si>
  <si>
    <t>TC_CBP_001</t>
  </si>
  <si>
    <t>TC_CBP_002</t>
  </si>
  <si>
    <t>TC_CBP_003</t>
  </si>
  <si>
    <t>TC_CBP_004</t>
  </si>
  <si>
    <t xml:space="preserve">Tildar el check de "Seleccionar todos" de las fechas </t>
  </si>
  <si>
    <t>Verificar que se tilden todos los checks de las fechas disponibles.</t>
  </si>
  <si>
    <t>TC_CBP_005</t>
  </si>
  <si>
    <t xml:space="preserve">Destildar el check de "Seleccionar todos" de las fechas </t>
  </si>
  <si>
    <t>Verificar que se destilden todos los checks de las fechas disponibles.</t>
  </si>
  <si>
    <t>TC_CBP_006</t>
  </si>
  <si>
    <t xml:space="preserve">Tildar todos los checks de las fechas disponibles </t>
  </si>
  <si>
    <t xml:space="preserve">Destildar un check de las fechas disponibles </t>
  </si>
  <si>
    <t xml:space="preserve">Verificar que se tilde el check de "Seleccionar todos". </t>
  </si>
  <si>
    <t>TC_CBP_007</t>
  </si>
  <si>
    <t>Verificar que se destilde el check de "Seleccionar todos"..</t>
  </si>
  <si>
    <t>TC_CBP_008</t>
  </si>
  <si>
    <t>TC_CBP_009</t>
  </si>
  <si>
    <t>TC_CBP_010</t>
  </si>
  <si>
    <t>ID Caso de Prueba</t>
  </si>
  <si>
    <t>Tipo de Prueba</t>
  </si>
  <si>
    <t>Status</t>
  </si>
  <si>
    <t>Ciclo</t>
  </si>
  <si>
    <t>Fecha</t>
  </si>
  <si>
    <t>ID CU</t>
  </si>
  <si>
    <t>Tipo de Caso</t>
  </si>
  <si>
    <t>Responsable</t>
  </si>
  <si>
    <t>Ambiente</t>
  </si>
  <si>
    <t>Iniciar Sesión</t>
  </si>
  <si>
    <t>1- Visualizar el nombre del usuario en el Tex box que corresponde al usuario.
2- Visualizar la contraseña encriptada en el Tes box que corresponde a la contraseña.
3- Visualizar la pantalla de Cuentas banca privada.</t>
  </si>
  <si>
    <t>1- Ingresar a la pagina principal del banco.
2- Ingresar un Usuario del segmento privado.
3- Ingresar una contraseña.
4- Presionar botón "Iniciar Seción".</t>
  </si>
  <si>
    <t>TC_CBP_011</t>
  </si>
  <si>
    <t>TC_CBP_012</t>
  </si>
  <si>
    <t>TC_CBP_013</t>
  </si>
  <si>
    <t>TC_CBP_014</t>
  </si>
  <si>
    <t>1- Visualizar un ActionSheet en la pantalla banca privada.
2- Visualizar la opción "Resúmenes de cuenta" en el ActionSheet.</t>
  </si>
  <si>
    <t>1- Visualizar un ActionSheet en la pantalla banca empresarial, pública, n....
2- Verificar que no se visualice la opción "Resúmenes de cuenta" en el ActionSheet.</t>
  </si>
  <si>
    <t>Poscondición</t>
  </si>
  <si>
    <t>Precondición</t>
  </si>
  <si>
    <t>Seleccionar la opción "Resúmenes de cuenta" en desktop</t>
  </si>
  <si>
    <t>Seleccionar la opción "Resúmenes de cuenta" en mobile</t>
  </si>
  <si>
    <t>Desktop - Segmento Privado - Visualizar resumenes de cuenta mensuales - Seleccionar fecha</t>
  </si>
  <si>
    <t>1- Verificar que se visualice en la pantalla Banca Privada una lista desplegable con las cuentas de dicho segmento, cuando la cantidad de cuenta sea entre 2 y 4.
2- Verificar que en la lista desplegable se visualicen todas las cuentas del segmento privado correspondiente a dicho usuario.
3- Verificar que se minimice la lista desplegable y se visualice la cuenta seleccionada.</t>
  </si>
  <si>
    <r>
      <t xml:space="preserve">1- Verificar que se visualice en la pantalla de Banca Privada una lista desplegable con scrollbar con las cuentas de dicho segmento, cuando la cantidad de cuenta sea </t>
    </r>
    <r>
      <rPr>
        <sz val="10"/>
        <color indexed="8"/>
        <rFont val="Calibri"/>
        <family val="2"/>
      </rPr>
      <t>˃</t>
    </r>
    <r>
      <rPr>
        <sz val="10"/>
        <color indexed="8"/>
        <rFont val="Arial"/>
        <family val="2"/>
      </rPr>
      <t>=5.
2- Verificar que al deslizar el scrollbar en la lista desplegable se visualicen todas las cuentas del segmento privado correspondiente a dicho usuario.
3- Verificar que se minimice la lista desplegable y se visualice la cuenta seleccionada.</t>
    </r>
  </si>
  <si>
    <t>1- Ingresar a la pagina principal del banco.
2- Ingresar un Usuario del segmento privado.
3- Ingresar una contraseña.
4- Presionar botón "Iniciar Seción".
5- Pulsar el botón "Cuentas" en la pantalla de Cuenta Banca Privada.
6- Seleccionar una cuenta en la lista desplegable.</t>
  </si>
  <si>
    <t>1- Ingresar a la pagina principal del banco.
2- Ingresar un Usuario del segmento privado.
3- Ingresar una contraseña.
4- Presionar botón "Iniciar Seción".
5- Pulsar el botón "Cuentas" en la pantalla de Cuenta Banca Privada.
6- Seleccionar una cuenta en la lista desplegable.
7- Pulsar el ActionSheet de la pantalla de Cuentas Banca Privada.
8- Pulsar el botón "Resúmenes de cuenta".</t>
  </si>
  <si>
    <t>1- Ingresar a la pagina principal del banco.
2- Ingresar un Usuario del segmento privado.
3- Ingresar una contraseña.
4- Presionar botón "Iniciar Seción".
5- Pulsar el botón "Cuentas" en la pantalla de Cuenta Banca Privada.
6- Seleccionar una cuenta en la lista desplegable.
7- Pulsar el ActionSheet de la pantalla de Cuentas Banca Privada.
8- Pulsar el botón "Resúmenes de cuenta".
9- Consultar en la base de datos el mensaje de código 10584.</t>
  </si>
  <si>
    <t>Seleccionar la opción "Resúmenes de cuenta" de una cuenta sin resúmenes</t>
  </si>
  <si>
    <t>1- Ingresar a la pagina principal del banco.
2- Ingresar un Usuario del segmento privado.
3- Ingresar una contraseña.
4- Presionar botón "Iniciar Seción".
5- Pulsar el botón "Cuentas" en la pantalla de Cuenta Banca Privada.
6- Seleccionar una cuenta en la lista desplegable.
7- Pulsar el ActionSheet de la pantalla de Cuentas Banca Privada.
8- Pulsar el botón "Resúmenes de cuenta".
9- Pulsar  el check de "Seleccionar todos" de las fechas disponibles en el stack.</t>
  </si>
  <si>
    <t>Cuenta de Banca Privada activa / Usuario y contraseña valida</t>
  </si>
  <si>
    <t>Cuenta de Banca Privada activa / Usuario y contraseña valida / Poseer más de 4 cuentas en el segmento privado</t>
  </si>
  <si>
    <t>Cuenta de Banca Privada activa / Usuario y contraseña valida / Poseer hasta 4 cuentas en el segmento privado</t>
  </si>
  <si>
    <t>1- Ingresar a la pagina principal del banco.
2- Ingresar un Usuario del segmento privado.
3- Ingresar una contraseña.
4- Presionar botón "Iniciar Seción".
5- Pulsar el botón "Cuentas" en la pantalla de Cuenta Banca Privada.
6- Seleccionar una cuenta en la lista desplegable.
7- Pulsar el ActionSheet de la pantalla de Cuentas Banca Privada.
8- Pulsar el botón "Resúmenes de cuenta".
9- Pulsar  el check de "Seleccionar todos" de las fechas disponibles en el stack.
10- Pulsar nuevamente el check de "Seleccionar todos" de las fechas en el stack.</t>
  </si>
  <si>
    <t>1- Ingresar a la pagina principal del banco.
2- Ingresar un Usuario del segmento privado.
3- Ingresar una contraseña.
4- Presionar botón "Iniciar Seción".
5- Pulsar el botón "Cuentas" en la pantalla de Cuenta Banca Privada.
6- Seleccionar una cuenta en la lista desplegable.
7- Pulsar el ActionSheet de la pantalla de Cuentas Banca Privada.
8- Pulsar el botón "Resúmenes de cuenta".
9- Pulsar  todos los check de las fechas disponibles en el stack.</t>
  </si>
  <si>
    <t>1- Ingresar a la pagina principal del banco.
2- Ingresar un Usuario del segmento privado.
3- Ingresar una contraseña.
4- Presionar botón "Iniciar Seción".
5- Pulsar el botón "Cuentas" en la pantalla de Cuenta Banca Privada.
6- Seleccionar una cuenta en la lista desplegable.
7- Pulsar el ActionSheet de la pantalla de Cuentas Banca Privada.
8- Pulsar el botón "Resúmenes de cuenta".
9- Pulsar  todos los check de las fechas disponibles en el stack.
10- Pulsar  un check de las fechas disponibles en el stack.</t>
  </si>
  <si>
    <t>Cuenta de Banca Privada activa / Usuario y contraseña valida / Tener varios resúmenes en la cuenta</t>
  </si>
  <si>
    <t xml:space="preserve">1- Verificar que se visualice un stack con lo siguiente: 
A. Título: "Aún no tenes Resúmenes"
B. Ilustra.
C. Un mensaje tomado de la tabla de mensajes y errores con el código 10584.
2- Vericar que el mensaje que aparzca en el stack coincida con el de la base de datos registrado con el código 10584.
</t>
  </si>
  <si>
    <t>Intentar iniciar sesión en el segmento privado con un usuario de otro segmento</t>
  </si>
  <si>
    <t>1- Visualizar el nombre del usuario en el Tex box que corresponde al usuario.
2- Visualizar la contraseña encriptada en el Tes box que corresponde a la contraseña.
3- Visualizar un mensaje donde se indique que el usuario no corresponde al segmento.</t>
  </si>
  <si>
    <t>Stack con fechas disponibles correspondiente a la cuenta seleccionada</t>
  </si>
  <si>
    <t>Verificar que se visualicen todas las fechas disponibles.</t>
  </si>
  <si>
    <t>1- Verificar que genere la apertura de un stack con las siguientes características:
A.  Título: "Resúmenes de cuenta".
B.  Ilustra.
C.  "Cuenta"  XXX-XXXXXX/X (suc-numcuenta) /*Descripción: “Cuenta:  XXX-XXXXXX/X”*/ .
2- Verificar que se visualice la cuenta elegida.
3- Verificar que en el cuerpo del stack se visualicen las fechas disponibles para la descarga de resúmenes de la siguiente manera:
Dos dígitos para el día del mes + "de" + Mes (enero a diciembre según aplique) + "del" + año (4 dígitos). Ejemplo: 02 de Mayo del 2019
4- Verificar que las fechas se visualicen en orden descendente (mayor a menor).</t>
  </si>
  <si>
    <t>1- Verificar que genere la apertura de un stack con las siguientes características:
A.  Título: "Resúmenes de cuenta".
B.  Ilustra.
C.  "Cuenta"  XXX-XXXXXX/X (suc-numcuenta) /*Descripción: “Cuenta:  XXX-XXXXXX/X”*/ .
2- Verificar que se visualice la cuenta elegida.
3- Verificar que en el cuerpo del stack y debajo de la Cabecera, se visualice la descripción "Seleccionar todos" y el componente "Check" a la derecha de la descripción.
4- Verificar que en el cuerpo del stack se visualicen las fechas disponibles para la descarga de resúmenes de la siguiente manera:
A.  Dos dígitos para el día del mes + "de" + Mes (enero a diciembre según aplique) + "del" + año (4 dígitos). Ejemplo: 02 de Mayo del 2019
B.  A la derecha se visualiza el componente "Check".
5- Verificar que las fechas se visualicen en orden descendente (mayor a menor).</t>
  </si>
  <si>
    <t>TC_CBP_015</t>
  </si>
  <si>
    <t>TC_CBP_016</t>
  </si>
  <si>
    <t>TC_CBP_017</t>
  </si>
  <si>
    <t>Seleccionar una cuenta en la lista desplegable sin scrollbar</t>
  </si>
  <si>
    <t xml:space="preserve">Seleccionar una cuenta en la lista desplegable con scrollbar </t>
  </si>
  <si>
    <t>Pulsar el ActionSheet de la pantalla de Cuentas Banca Privada</t>
  </si>
  <si>
    <t>Consultar resúmenes con una cuenta con fechas disponibles ˂=24</t>
  </si>
  <si>
    <t>Consultar resúmenes con una cuenta con fechas disponibles ˃24</t>
  </si>
  <si>
    <t>1- Ingresar a la pagina principal del banco.
2- Ingresar un Usuario del segmento privado.
3- Ingresar una contraseña.
4- Presionar botón "Iniciar Seción".
5- Pulsar el botón "Cuentas" en la pantalla de Cuenta Banca Privada.
6- Seleccionar una cuenta en la lista desplegable.
7- Pulsar el ActionSheet de la pantalla de Cuentas Banca Privada.
8- Pulsar el botón "Resúmenes de cuenta".
9- Consultar en la base de datos el mensaje con el código 10422 de la tabla de mensajes y errores.
10- Consultar en la base de datos la estadística 18376.</t>
  </si>
  <si>
    <t>Pulsar el botón "Resúmenes de cuenta" con el sistema fallando</t>
  </si>
  <si>
    <t>1- Verificar que se abra el stack con las siguientes características:
A. Título: "¡Lo sentimos!"
B. Ilustra.
C. Un mensaje tomado de la tabla de mensajes y errores con el código 10422.
2- Verificar que el mensaje reflejado en el stack coincida con el registrado en la base de datos con el mismo código.
3- Verificar que en la base de datos se registre el estado 2=NOK.</t>
  </si>
  <si>
    <t>Consultar en la base de datos la estadística 18376</t>
  </si>
  <si>
    <t>1- Ingresar a la pagina principal del banco.
2- Ingresar un Usuario del segmento privado.
3- Ingresar una contraseña.
4- Presionar botón "Iniciar Seción".
5- Pulsar el botón "Cuentas" en la pantalla de Cuenta Banca Privada.
6- Seleccionar una cuenta en la lista desplegable.
7- Pulsar el ActionSheet de la pantalla de Cuentas Banca Privada.
8- Pulsar el botón "Resúmenes de cuenta".
9- Consultar en la base de datos la estadística 18376.</t>
  </si>
  <si>
    <t>1- Ingresar a la pagina principal del banco.
2- Ingresar un Usuario del segmento privado.
3- Ingresar una contraseña.
4- Presionar botón "Iniciar Seción".
5- Pulsar el botón "Cuentas" en la pantalla de Cuenta Banca Pública.
6- Seleccionar una cuenta en la lista desplegable.
7- Pulsar el ActionSheet de la pantalla de Cuentas Banca Publica.</t>
  </si>
  <si>
    <t>Intentar visualizar en el ActionSheet la opción "Resúmenes de cuenta" en la Banca Pública</t>
  </si>
  <si>
    <t>Cuenta de Banca Pública activa / Usuario y contraseña valida</t>
  </si>
  <si>
    <t>1- Ingresar a la pagina principal del banco.
2- Ingresar un Usuario del segmento Empresarial, en el segmento privado.
3- Ingresar una contraseña.
4- Presionar botón "Iniciar Seción".</t>
  </si>
  <si>
    <t>Cuenta de Banca Empresarial activa / Usuario y contraseña valida</t>
  </si>
  <si>
    <t>Nombre del módulo / subsistema / caso de uso</t>
  </si>
  <si>
    <t>Desktop y Mobile / Banca Segmento Privado / Visualizar resumenes de cuenta mensuales</t>
  </si>
  <si>
    <t>Desktop / Banca Segmento Privado / Visualizar resumenes de cuenta mensuales</t>
  </si>
  <si>
    <t>Mobile / Banca Segmento Privado / Visualizar resumenes de cuenta mensuales</t>
  </si>
  <si>
    <t>Verificar en la base de datos que el estado sea 1=OK Cuentas Banca Privada - Resúmenes de cuenta.</t>
  </si>
  <si>
    <t>Verificar que se visualicen las últimas 24 fechas disponibles.
Verificar que se habilite el scrollbar en la lista de fechas disponibles, cuando la cantidad supere la vista del stack.</t>
  </si>
  <si>
    <t>Stack con mensaje</t>
  </si>
  <si>
    <t>Pantalla Cuentas Banca Privada</t>
  </si>
  <si>
    <t>Desarrollo</t>
  </si>
  <si>
    <t>Producción</t>
  </si>
  <si>
    <t>C1</t>
  </si>
  <si>
    <t>C2</t>
  </si>
  <si>
    <t>C3</t>
  </si>
  <si>
    <t>Testing</t>
  </si>
  <si>
    <t>1- Pulsar el botón "Cuentas" en la pantalla de Cuenta Banca Privada.
2- Seleccionar una cuenta en la lista desplegable.</t>
  </si>
  <si>
    <t>1- Verificar que se visualice en la pantalla una lista desplegable con las cuentas de dicho segmento correspondiente al usuario, cuando la cantidad de cuenta sea entre 2 y 4.
2- Verificar que se minimice la lista desplegable y se visualice la cuenta seleccionada.</t>
  </si>
  <si>
    <t>1- Pulsar el ActionSheet de la pantalla de Cuentas Banca Privada.</t>
  </si>
  <si>
    <t>1- Pulsar el botón "Resúmenes de cuenta" en el ActionSheet.</t>
  </si>
  <si>
    <t>1- Ingresar a la pagina principal del banco.
2- Ingresar un Usuario del segmento público.
3- Ingresar una contraseña.
4- Presionar botón "Iniciar Seción".
5- Pulsar el botón "Cuentas" en la pantalla de Cuenta Banca Pública.
6- Seleccionar una cuenta en la lista desplegable.
7- Pulsar el ActionSheet de la pantalla de Cuentas Banca Pública.</t>
  </si>
  <si>
    <t>1- Visualizar la opción "Resúmenes de cuenta" en el ActionSheet.</t>
  </si>
  <si>
    <t>1- Consultar en la base de datos la estadística 18376.</t>
  </si>
  <si>
    <t>1.1- Verificar que genere la apertura de un stack con las siguientes características:
A.  Título: "Resúmenes de cuenta".
B.  Ilustra.
C.  "Cuenta"  XXX-XXXXXX/X (suc-numcuenta) /*Descripción: “Cuenta:  XXX-XXXXXX/X”*/ .
1.2- Verificar que se visualice la cuenta elegida.
1.3- Verificar que en el cuerpo del stack y debajo de la Cabecera, se visualice la descripción "Seleccionar todos" y el componente "Check" a la derecha de la descripción.
1.4- Verificar que en el cuerpo del stack se visualicen las fechas disponibles para la descarga de resúmenes de la siguiente manera:
A.  Dos dígitos para el día del mes + "de" + Mes (enero a diciembre según aplique) + "del" + año (4 dígitos). Ejemplo: 02 de Mayo del 2019
B.  A la derecha se visualiza el componente "Check".
1.5- Verificar que las fechas se visualicen en orden descendente (mayor a menor).</t>
  </si>
  <si>
    <t>1.1- Verificar que genere la apertura de un stack con las siguientes características:
A.  Título: "Resúmenes de cuenta".
B.  Ilustra.
C.  "Cuenta"  XXX-XXXXXX/X (suc-numcuenta) /*Descripción: “Cuenta:  XXX-XXXXXX/X”*/ .
1.2- Verificar que se visualice la cuenta elegida.
1.3- Verificar que en el cuerpo del stack se visualicen las fechas disponibles para la descarga de resúmenes de la siguiente manera:
Dos dígitos para el día del mes + "de" + Mes (enero a diciembre según aplique) + "del" + año (4 dígitos). Ejemplo: 02 de Mayo del 2019
1.4- Verificar que las fechas se visualicen en orden descendente (mayor a menor).</t>
  </si>
  <si>
    <t>1. Verificar que se visualicen todas las fechas disponibles.</t>
  </si>
  <si>
    <t>1.1- Verificar que se visualicen las últimas 24 fechas disponibles.
1.2- Verificar que se habilite el scrollbar en la lista de fechas disponibles, cuando la cantidad supere la vista del stack.</t>
  </si>
  <si>
    <t>1- Verificar en la base de datos que el estado sea 1=OK Cuentas Banca Privada - Resúmenes de cuenta.</t>
  </si>
  <si>
    <t>1- Pulsar  el check de "Seleccionar todos" de las fechas disponibles en el stack.</t>
  </si>
  <si>
    <t>1- Verificar que se tilden todos los checks de las fechas disponibles.</t>
  </si>
  <si>
    <t>Cumplimiento de los CP</t>
  </si>
  <si>
    <t>Total de CP</t>
  </si>
  <si>
    <t>CP ejecutados</t>
  </si>
  <si>
    <t>En la base de datos no aparece registro de la operación.</t>
  </si>
  <si>
    <t>El mensaje reflejado en el stack no coincide con el registrado en la base de datos con el mismo código.</t>
  </si>
  <si>
    <t>Cumplimiento</t>
  </si>
  <si>
    <t>Estatus</t>
  </si>
  <si>
    <t>Con error</t>
  </si>
  <si>
    <t>Bloqueado</t>
  </si>
  <si>
    <t>No ejecutado</t>
  </si>
  <si>
    <t>Total</t>
  </si>
  <si>
    <t>Alta</t>
  </si>
  <si>
    <t>Media</t>
  </si>
  <si>
    <t>Baja</t>
  </si>
  <si>
    <t>Visual</t>
  </si>
  <si>
    <t>Funcional</t>
  </si>
  <si>
    <t>Base de datos</t>
  </si>
  <si>
    <t>Positivo</t>
  </si>
  <si>
    <t>Negativo</t>
  </si>
  <si>
    <t>CU_CBP_001</t>
  </si>
  <si>
    <t>1- Visualizar la pantalla principal del banco
2- Visualizar el nombre del usuario en el Textbox que corresponde al usuario.
3- Visualizar la contraseña encriptada en el Textbox que corresponde a la contraseña.
4- Visualizar la pantalla de Cuentas banca privada.
4.1- Visualizar el botón para seleccionar cuenta y un ActionSheet.</t>
  </si>
  <si>
    <t>1- Visualizar la pantalla principal del banco
2- Visualizar el nombre del usuario en el Textbox que corresponde al usuario.
3- Visualizar la contraseña encriptada en el Textbox que corresponde a la contraseña.
4- Visualizar un mensaje donde se indique que el usuario no corresponde al segmento.</t>
  </si>
  <si>
    <t>Tipo Prueba</t>
  </si>
  <si>
    <t>Casuistica</t>
  </si>
  <si>
    <r>
      <t xml:space="preserve">1- Cuenta de Banca Privada activa.
2- Usuario y contraseña valida.
3- Segmento Privado.
4- Desktop y Mobile.
5- Usuario con cuentas </t>
    </r>
    <r>
      <rPr>
        <sz val="10"/>
        <color indexed="8"/>
        <rFont val="Calibri"/>
        <family val="2"/>
      </rPr>
      <t>˃</t>
    </r>
    <r>
      <rPr>
        <sz val="10"/>
        <color indexed="8"/>
        <rFont val="Arial"/>
        <family val="2"/>
      </rPr>
      <t>4.</t>
    </r>
  </si>
  <si>
    <t>1- Cuenta de Banca Privada activa.
2- Usuario y contraseña valida.
3- Segmento Privado.
4- Desktop y Mobile.
5- Usuario con cuentas ˂=4.</t>
  </si>
  <si>
    <t>1- Ingresar a la pagina principal del banco.
2- Ingresar un Usuario del segmento Empresarial.
3- Ingresar una contraseña.
4- Presionar botón "Iniciar Seción".</t>
  </si>
  <si>
    <t>1- Cuenta de Banca Empresarial activa.
2- Usuario y contraseña valida.
3- Segmento Privado.
4- Desktop y Mobile.
5- Usuario con 1 cuenta.</t>
  </si>
  <si>
    <t>1- Cuenta de Banca Privada activa.
2- Usuario y contraseña valida.
3- Segmento Privado.
4- Desktop y Mobile.
5- Usuario con 1 cuenta.</t>
  </si>
  <si>
    <t>1- Pulsar el botón "Cuentas" en la pantalla de Cuenta Banca Privada.
2- Deslizar el scrollbar.
3- Seleccionar una cuenta en la lista desplegable.</t>
  </si>
  <si>
    <r>
      <t xml:space="preserve">1- Verificar que se visualice en la pantalla una lista desplegable con scrollbar con las cuentas de dicho segmento, cuando la cantidad de cuenta sea </t>
    </r>
    <r>
      <rPr>
        <sz val="10"/>
        <color indexed="8"/>
        <rFont val="Calibri"/>
        <family val="2"/>
      </rPr>
      <t>˃</t>
    </r>
    <r>
      <rPr>
        <sz val="10"/>
        <color indexed="8"/>
        <rFont val="Arial"/>
        <family val="2"/>
      </rPr>
      <t>=5.
2- Verificar que al deslizar el scrollbar en la lista desplegable se visualicen todas las cuentas del segmento privado correspondiente a dicho usuario.
3- Verificar que se minimice la lista desplegable y se visualice la cuenta seleccionada.</t>
    </r>
  </si>
  <si>
    <t>Desktop y Mobile / Banca Segmento Público / Visualizar resumenes de cuenta mensuales</t>
  </si>
  <si>
    <t>1- Cuenta de Banca Pública activa.
2- Usuario y contraseña valida.
3- Segmento Público.
4- Desktop y Mobile.
5- Usuario con 2 cuenta.</t>
  </si>
  <si>
    <t>1- Ingresar a la pagina principal del banco.
2- Ingresar un Usuario del segmento público.
3- Ingresar una contraseña.
4- Presionar botón "Iniciar Seción".</t>
  </si>
  <si>
    <t>1- Pulsar el ActionSheet de la pantalla de Cuentas Banca Publica.</t>
  </si>
  <si>
    <t>1- Verificar que no se visualice la opción "Resúmenes de cuenta" en el ActionSheet.</t>
  </si>
  <si>
    <t xml:space="preserve">No se debería mostrar  la opción "Resúmenes de cuenta" en el ActionSheet ya que es propia del segmento privado. </t>
  </si>
  <si>
    <r>
      <t xml:space="preserve">1- Cuenta de Banca Privada activa.
2- Usuario y contraseña valida.
3- Segmento Privado.
4- Desktop.
5- Usuario con 1 cuenta.
6- Cantidad de fechas disponibles </t>
    </r>
    <r>
      <rPr>
        <sz val="10"/>
        <color indexed="8"/>
        <rFont val="Calibri"/>
        <family val="2"/>
      </rPr>
      <t>˃</t>
    </r>
    <r>
      <rPr>
        <sz val="11"/>
        <color indexed="8"/>
        <rFont val="Arial"/>
        <family val="2"/>
      </rPr>
      <t>1.</t>
    </r>
  </si>
  <si>
    <t>1- Cuenta de Banca Privada activa.
2- Usuario y contraseña valida.
3- Segmento Privado.
4- Mobile.
5- Usuario con 2 cuenta.
6- Cantidad de fechas disponibles ˃1.</t>
  </si>
  <si>
    <t>1- Ingresar a la pagina principal del banco.
2- Ingresar un Usuario del segmento privado.
3- Ingresar una contraseña.
4- Presionar botón "Iniciar Seción".
5- Pulsar el botón "Cuentas" en la pantalla de Cuenta Banca Privada.
6- Seleccionar una cuenta en la lista desplegable.
7- Pulsar el ActionSheet de la pantalla de Cuentas Banca Privada</t>
  </si>
  <si>
    <t>1- Cuenta de Banca Privada activa.
2- Usuario y contraseña valida.
3- Segmento Privado.
4- Desktop y Mobile.
5- Usuario con 2 cuenta.
6- Cantidad de fechas disponibles ˃24.</t>
  </si>
  <si>
    <t>1- Cuenta de Banca Privada activa.
2- Usuario y contraseña valida.
3- Segmento Privado.
4- Desktop y Mobile.
5- Usuario con 1 cuenta.
6- Cantidad de fechas disponibles ˂=24.</t>
  </si>
  <si>
    <t>1- Cuenta de Banca Privada activa.
2- Usuario y contraseña valida.
3- Segmento Privado.
4- Desktop y Mobile.
5- Usuario con 2 cuenta.
6- Cantidad de fechas disponibles ˃1.</t>
  </si>
  <si>
    <t>1- Ingresar a la pagina principal del banco.
2- Ingresar un Usuario del segmento privado.
3- Ingresar una contraseña.
4- Presionar botón "Iniciar Seción".
5- Pulsar el botón "Cuentas" en la pantalla de Cuenta Banca Privada.
6- Seleccionar una cuenta en la lista desplegable.
7- Pulsar el ActionSheet de la pantalla de Cuentas Banca Privada.
8- Pulsar el botón "Resúmenes de cuenta" en el ActionSheet.</t>
  </si>
  <si>
    <t>1- Cuenta de Banca Privada activa.
2- Usuario y contraseña valida.
3- Segmento Privado.
4- Desktop y Mobile.
5- Usuario con 1 cuenta.
6- Cantidad de fechas disponibles ˃1.</t>
  </si>
  <si>
    <t>1- Cuenta de Banca Privada activa.
2- Usuario y contraseña valida.
3- Segmento Privado.
4- Desktop y Mobile.
5- Usuario con 1 cuenta.
6- Cantidad de fechas disponibles =0.</t>
  </si>
  <si>
    <t>1- Pulsar el botón "Resúmenes de cuenta" en el ActionSheet.
2- Consultar en la base de datos el mensaje de código 10584.</t>
  </si>
  <si>
    <t>1- Ingresar a la pagina principal del banco.
2- Ingresar un Usuario del segmento privado.
3- Ingresar una contraseña.
4- Presionar botón "Iniciar Seción".
5- Pulsar el botón "Cuentas" en la pantalla de Cuenta Banca Privada.
6- Seleccionar una cuenta en la lista desplegable.
7- Pulsar el ActionSheet de la pantalla de Cuentas Banca Privada.</t>
  </si>
  <si>
    <t>1- Pulsar el botón "Resúmenes de cuenta" en el ActionSheet.
2- Consultar en la base de datos el mensaje con el código 10422 de la tabla de mensajes y errores.
3- Consultar en la base de datos la estadística 18376.</t>
  </si>
  <si>
    <t>1- Verificar que se visualice un stack con lo siguiente: 
A. Título: "Aún no tenes Resúmenes"
B. Ilustra.
C. Un mensaje tomado de la tabla de mensajes y errores con el código 10584.
2- Vericar que el mensaje que aparzca en el stack coincida con el de la base de datos registrado con el código 10584.</t>
  </si>
  <si>
    <t>1- Cuenta de Banca Privada activa.
2- Usuario y contraseña valida.
3- Segmento Privado.
4- Desktop.
5- Usuario con 2 cuenta.
6- Cantidad de fechas disponibles ˃1.</t>
  </si>
  <si>
    <t>1- Cuenta de Banca Privada activa.
2- Usuario y contraseña valida.
3- Segmento Privado.
4- Desktop.
5- Usuario con 1 cuenta.
6- Cantidad de fechas disponibles ˃1.</t>
  </si>
  <si>
    <t>1- Pulsar nuevamente el check de "Seleccionar todos" de las fechas en el stack.</t>
  </si>
  <si>
    <t>1- Ingresar a la pagina principal del banco.
2- Ingresar un Usuario del segmento privado.
3- Ingresar una contraseña.
4- Presionar botón "Iniciar Seción".
5- Pulsar el botón "Cuentas" en la pantalla de Cuenta Banca Privada.
6- Seleccionar una cuenta en la lista desplegable.
7- Pulsar el ActionSheet de la pantalla de Cuentas Banca Privada.
8- Pulsar el botón "Resúmenes de cuenta" en el ActionSheet.
9- Pulsar  el check de "Seleccionar todos" de las fechas disponibles en el stack.</t>
  </si>
  <si>
    <t>1- Verificar que se destilden todos los checks de las fechas disponibles.</t>
  </si>
  <si>
    <t>1- Pulsar todos los check de las fechas disponibles en el stack.</t>
  </si>
  <si>
    <t>1.1- Verificar que se tilde el check de "Seleccionar todos". 
1.2- Verificar que se tilden todos los check seleccionados.</t>
  </si>
  <si>
    <t>1- Pulsar un check de las fechas disponibles en el stack.</t>
  </si>
  <si>
    <t>1.1- Verificar que se destilde el check de "Seleccionar todos".
1.2- Verificar que se destilde el check seleccionado.</t>
  </si>
  <si>
    <t>1- Ingresar a la pagina principal del banco.
2- Ingresar un Usuario del segmento privado.
3- Ingresar una contraseña.
4- Presionar botón "Iniciar Seción".
5- Pulsar el ActionSheet de la pantalla de Cuentas Banca Privada.
6- Pulsar el botón "Resúmenes de cuenta" en el ActionSheet.</t>
  </si>
  <si>
    <t>1- Ingresar a la pagina principal del banco.
2- Ingresar un Usuario del segmento privado.
3- Ingresar una contraseña.
4- Presionar botón "Iniciar Seción".
5- Pulsar el ActionSheet de la pantalla de Cuentas Banca Privada.</t>
  </si>
  <si>
    <t>1- Ingresar a la pagina principal del banco.
2- Ingresar un Usuario del segmento privado.
3- Ingresar una contraseña.
4- Presionar botón "Iniciar Seción".
5- Pulsar el ActionSheet de la pantalla de Cuentas Banca Privada.
6- Pulsar el botón "Resúmenes de cuenta" en el ActionSheet.
7- Pulsar  el check de "Seleccionar todos" de las fechas disponibles en el stack.</t>
  </si>
  <si>
    <t>Iniciar Sesión en Desktop</t>
  </si>
  <si>
    <t>Consultar resúmenes con una cuenta con fechas disponibles ˂=24 en Desktop</t>
  </si>
  <si>
    <t>Consultar resúmenes con una cuenta con fechas disponibles ˃24 en Desktop</t>
  </si>
  <si>
    <t>Consultar en la base de datos la estadística 18376 en Desktop</t>
  </si>
  <si>
    <t>Seleccionar la opción "Resúmenes de cuenta" de una cuenta sin resúmenes en Desktop</t>
  </si>
  <si>
    <t>Pulsar el botón "Resúmenes de cuenta" con el sistema fallando en Desktop</t>
  </si>
  <si>
    <t>Tildar el check de "Seleccionar todos" de las fechas</t>
  </si>
  <si>
    <t>Destildar el check de "Seleccionar todos" de las fechas</t>
  </si>
  <si>
    <t>Tildar todos los checks de las fechas disponibles</t>
  </si>
  <si>
    <t>Destildar un check de las fechas disponibles</t>
  </si>
  <si>
    <t>Iniciar Sesión en Mobile</t>
  </si>
  <si>
    <t>Intentar iniciar sesión en el segmento privado con un usuario del segmento Empresarial en Mobile</t>
  </si>
  <si>
    <t>Pulsar el ActionSheet de la pantalla de Cuentas Banca Privada en Mobile</t>
  </si>
  <si>
    <t>Intentar visualizar en el ActionSheet la opción "Resúmenes de cuenta" en el segmento Empresarial en Mobile</t>
  </si>
  <si>
    <t>Consultar resúmenes con una cuenta con fechas disponibles ˂=24 en Mobile</t>
  </si>
  <si>
    <t>Consultar resúmenes con una cuenta con fechas disponibles ˃24 en Mobile</t>
  </si>
  <si>
    <t>Consultar en la base de datos la estadística 18376 en Mobile</t>
  </si>
  <si>
    <t>Seleccionar la opción "Resúmenes de cuenta" de una cuenta sin resúmenes en Mobile</t>
  </si>
  <si>
    <t>Pulsar el botón "Resúmenes de cuenta" con el sistema fallando en Mobile</t>
  </si>
  <si>
    <t>Desktop / Banca Segmento Privado / Visualizar resumenes de cuenta mensuales en Desktop</t>
  </si>
  <si>
    <t>Pantalla Cuentas Banca Privada. El sistema guarda el LOG de la aplicación los dispositivos, navegador, código de estadística y código de error.</t>
  </si>
  <si>
    <t>1- Cuenta de Banca Privada activa.
2- Usuario y contraseña valida.
3- Segmento Privado.
4- Desktop.
5- Usuario con 1 cuenta.</t>
  </si>
  <si>
    <t>1- Visualizar la pantalla principal del banco
2- Visualizar el nombre del usuario en el Textbox que corresponde al usuario.
3- Visualizar la contraseña encriptada en el Textbox que corresponde a la contraseña.
4- Visualizar la pantalla de Cuentas banca privada.</t>
  </si>
  <si>
    <t>1- Cuenta de Banca Privada activa.
2- Usuario y contraseña valida.
3- Segmento Privado.
4- Desktop.</t>
  </si>
  <si>
    <t>1- Cuenta del segmento Público activa.
2- Usuario y contraseña valida.
3- Segmento Privado.
4- Desktop.</t>
  </si>
  <si>
    <t xml:space="preserve">Stack con mensaje de error. El sistema guarda el LOG de la aplicación los dispositivos, navegador, código de estadística y código de error. </t>
  </si>
  <si>
    <t xml:space="preserve">El sistema guarda el LOG de la aplicación los dispositivos, navegador, código de estadística y código de error. </t>
  </si>
  <si>
    <t>1- Cuenta de Banca Pública activa.
2- Usuario y contraseña valida.
3- Segmento Público.
4- Desktop.
5- Usuario con 1 cuenta.</t>
  </si>
  <si>
    <t>Pantalla Cuentas Banca Pública. El sistema guarda el LOG de la aplicación los dispositivos, navegador, código de estadística y código de error.</t>
  </si>
  <si>
    <t>Stack con fechas disponibles correspondiente a la cuenta.  El sistema guarda el LOG de la aplicación los dispositivos, navegador, código de estadística y código de error.</t>
  </si>
  <si>
    <t>TC_CBP_018</t>
  </si>
  <si>
    <t>TC_CBP_019</t>
  </si>
  <si>
    <t>TC_CBP_020</t>
  </si>
  <si>
    <t>TC_CBP_021</t>
  </si>
  <si>
    <t>TC_CBP_022</t>
  </si>
  <si>
    <t>TC_CBP_023</t>
  </si>
  <si>
    <t>TC_CBP_024</t>
  </si>
  <si>
    <t>TC_CBP_025</t>
  </si>
  <si>
    <t>TC_CBP_026</t>
  </si>
  <si>
    <t>TC_CBP_027</t>
  </si>
  <si>
    <t>TC_CBP_028</t>
  </si>
  <si>
    <t>Stack con fechas disponibles correspondiente a la cuenta seleccionada. El sistema guarda el LOG de la aplicación los dispositivos, navegador, código de estadística y código de error.</t>
  </si>
  <si>
    <t>Intentar iniciar sesión en el segmento privado con un usuario del segmento público, en Desktop</t>
  </si>
  <si>
    <t>Pulsar el ActionSheet de la pantalla de Cuentas Banca Privada, en Desktop</t>
  </si>
  <si>
    <t>Intentar visualizar en el ActionSheet la opción "Resúmenes de cuenta" en la Banca Pública, en Desktop</t>
  </si>
  <si>
    <t>Seleccionar la opción "Resúmenes de cuenta" en el ActionSheet, en Desktop para cliente con 1 cuenta</t>
  </si>
  <si>
    <t>Seleccionar la opción "Resúmenes de cuenta" en el ActionSheet, en Desktop para cliente que posea entre 2 y 4 cuentas</t>
  </si>
  <si>
    <t>Seleccionar la opción "Resúmenes de cuenta" en el ActionSheet, en Desktop para cliente que posea más de 4 cuentas</t>
  </si>
  <si>
    <t>Seleccionar la opción "Resúmenes de cuenta" en el ActionSheet, en Mobile para cliente con 1 cuenta</t>
  </si>
  <si>
    <t>Seleccionar la opción "Resúmenes de cuenta" en el ActionSheet, en Mobile para cliente que posea entre 2 y 4 cuentas</t>
  </si>
  <si>
    <t>Seleccionar la opción "Resúmenes de cuenta" en el ActionSheet, en Mobile para cliente que posea más de 4 cuentas</t>
  </si>
  <si>
    <t>1- Pulsar el botón "Resúmenes de cuenta" en el ActionSheet.
2- Seleccionar una cuenta en la lista desplegable.</t>
  </si>
  <si>
    <t>1- Pulsar el botón "Resúmenes de cuenta" en el ActionSheet.
2- Deslizar el scrollbar.
3- Seleccionar una cuenta en la lista desplegable.</t>
  </si>
  <si>
    <t>1- Cuenta de Banca Privada activa.
2- Usuario y contraseña valida.
3- Segmento Privado.
4- Desktop.
5- Usuario con 1 cuenta.
6- Cantidad de fechas disponibles ˂=24.</t>
  </si>
  <si>
    <t>1.1- Verificar que se genere la apertura de un stack con las siguientes características:
A.  Título: "Resúmenes de cuenta".
B.  Ilustra.
C.  "Cuenta"  XXX-XXXXXX/X (suc-numcuenta) /*Descripción: “Cuenta:  XXX-XXXXXX/X”*/ .
1.2- Verificar que en el cuerpo del stack y debajo de la Cabecera, se visualice la descripción "Seleccionar todos" y el componente "Check" a la derecha de la descripción.
1.3- Verificar que en el cuerpo del stack se visualicen las fechas disponibles para la descarga de resúmenes de la siguiente manera:
A.  Dos dígitos para el día del mes + "de" + Mes (enero a diciembre según aplique) + "del" + año (4 dígitos). Ejemplo: 02 de Mayo del 2019
B.  A la derecha se visualiza el componente "Check".
1.4- Verificar que las fechas se visualicen en orden descendente (mayor a menor).</t>
  </si>
  <si>
    <t>1- Cuenta de Banca Privada activa.
2- Usuario y contraseña valida.
3- Segmento Privado.
4- Desktop
5- Usuario con 1 cuenta.
6- Cantidad de fechas disponibles ˃24.</t>
  </si>
  <si>
    <t>1.1- Verificar que se genere la apertura de un stack con las características descritas en el caso de prueba TC_CBP_005.
1.2- Verificar que se visualicen en el stack las últimas 24 fechas disponibles.
1.3- Verificar que se habilite el scrollbar en la lista de fechas disponibles, cuando la cantidad supere la vista del stack.</t>
  </si>
  <si>
    <t>1- Cuenta de Banca Privada activa.
2- Usuario y contraseña valida.
3- Segmento Privado.
4- Desktop.
5- Usuario con 1 cuenta.
6- Cantidad de fechas disponibles =0.</t>
  </si>
  <si>
    <t>Stack con mensaje de error. El sistema guarda el LOG de la aplicación los dispositivos, navegador, código de estadística y código de error.</t>
  </si>
  <si>
    <t>Stack con mensaje de error. El sistema guarda el LOG de la aplicación los dispositivos, navegador, código de estadística y código de error. En la base de datos se registra el estado 2=NOK.</t>
  </si>
  <si>
    <t>1- Cuenta de Banca Privada activa.
2- Usuario y contraseña valida.
3- Segmento Privado.
4- Mobile.</t>
  </si>
  <si>
    <t>1- Cuenta de Banca Privada activa.
2- Usuario y contraseña valida.
3- Segmento Privado.
4- Mobile.
5- Usuario con 1 cuenta.</t>
  </si>
  <si>
    <t>1- Cuenta de Banca Privada activa.
2- Usuario y contraseña valida.
3- Segmento Privado.
4- Mobile.
5- Usuario con 1 cuenta.
6- Cantidad de fechas disponibles ˂=24.</t>
  </si>
  <si>
    <t>1- Cuenta de Banca Privada activa.
2- Usuario y contraseña valida.
3- Segmento Privado.
4- Mobile.
5- Usuario con 1 cuenta.
6- Cantidad de fechas disponibles ˃24.</t>
  </si>
  <si>
    <t>1- Cuenta de Banca Privada activa.
2- Usuario y contraseña valida.
3- Segmento Privado.
4- Mobile.
5- Usuario con 1 cuenta.
6- Cantidad de fechas disponibles =0.</t>
  </si>
  <si>
    <t>CU_CBP_002</t>
  </si>
  <si>
    <t>Desktop / Banca Segmento Público / Visualizar resumenes de cuenta mensuales en Desktop</t>
  </si>
  <si>
    <t>1- Cuenta del segmento Empresarial activa.
2- Usuario y contraseña valida.
3- Segmento Privado.
4- Mobile.</t>
  </si>
  <si>
    <t>1- Pulsar el ActionSheet de la pantalla de Cuentas Banca Empresarial.</t>
  </si>
  <si>
    <t>Pantalla Cuentas Banca Empresarial. El sistema guarda el LOG de la aplicación los dispositivos, navegador, código de estadística y código de error.</t>
  </si>
  <si>
    <t>1.1- Verificar que se genere la apertura de un stack con las siguientes características:
A.  Título: "Resúmenes de cuenta".
B.  Ilustra.
C.  "Cuenta"  XXX-XXXXXX/X (suc-numcuenta) /*Descripción: “Cuenta:  XXX-XXXXXX/X”*/ .
1.2- Verificar que en el cuerpo del stack se visualicen las fechas disponibles para la descarga de resúmenes de la siguiente manera:
A.  Dos dígitos para el día del mes + "de" + Mes (enero a diciembre según aplique) + "del" + año (4 dígitos). Ejemplo: 02 de Mayo del 2019
1.3- Verificar que las fechas se visualicen en orden descendente (mayor a menor).</t>
  </si>
  <si>
    <t>Mobile / Banca Segmento Privado / Visualizar resumenes de cuenta mensuales en Mobile</t>
  </si>
  <si>
    <t>Mobile / Banca Segmento Empresarial / Visualizar resumenes de cuenta mensuales en Mobile</t>
  </si>
  <si>
    <t>1.1- Verificar que se genere la apertura de un stack con las características descritas en el caso de prueba TC_CBP_021.
1.2- Verificar que se visualicen en el stack las últimas 24 fechas disponibles.
1.3- Verificar que se habilite el scrollbar en la lista de fechas disponibles, cuando la cantidad supere la vista del stack.</t>
  </si>
  <si>
    <t>Stack con fechas disponibles correspondiente a la cuenta. El sistema guarda el LOG de la aplicación los dispositivos, navegador, código de estadística y código de error.</t>
  </si>
  <si>
    <t>TC_CBP_029</t>
  </si>
  <si>
    <t xml:space="preserve">Verificar el LOG de la aplicación </t>
  </si>
  <si>
    <t>Mobile y Desktop / Banca Segmento Privado / Visualizar resumenes de cuenta mensuales</t>
  </si>
  <si>
    <t>1- Ingresar al LOG de la aplicación.</t>
  </si>
  <si>
    <t>1- Ingresar a la pagina principal del banco.
2- Ingresar un Usuario del segmento Público.
3- Ingresar una contraseña.
4- Presionar botón "Iniciar Seción".</t>
  </si>
  <si>
    <t>1- Cuenta de Banca Empresarial activa.
2- Usuario y contraseña valida.
3- Segmento Empresarial.
4- Mobile.
5- Usuario con 1 cuenta.</t>
  </si>
  <si>
    <r>
      <t xml:space="preserve">1- Cuenta de Banca Privada activa.
2- Usuario y contraseña valida.
3- Segmento Privado.
4- Mobile.
5- Usuario con 1 cuenta.
6- Cantidad de fechas disponibles </t>
    </r>
    <r>
      <rPr>
        <sz val="10"/>
        <color indexed="8"/>
        <rFont val="Calibri"/>
        <family val="2"/>
      </rPr>
      <t>˃=</t>
    </r>
    <r>
      <rPr>
        <sz val="11"/>
        <color indexed="8"/>
        <rFont val="Arial"/>
        <family val="2"/>
      </rPr>
      <t>1.</t>
    </r>
  </si>
  <si>
    <r>
      <t xml:space="preserve">1- Cuenta de Banca Privada activa.
2- Usuario y contraseña valida.
3- Segmento Privado.
4- Desktop.
5- Usuario con 1 cuenta.
6- Cantidad de fechas disponibles </t>
    </r>
    <r>
      <rPr>
        <sz val="10"/>
        <color indexed="8"/>
        <rFont val="Calibri"/>
        <family val="2"/>
      </rPr>
      <t>˃=</t>
    </r>
    <r>
      <rPr>
        <sz val="11"/>
        <color indexed="8"/>
        <rFont val="Arial"/>
        <family val="2"/>
      </rPr>
      <t>1.</t>
    </r>
  </si>
  <si>
    <r>
      <t xml:space="preserve">1- Cuenta de Banca Privada activa.
2- Usuario y contraseña valida.
3- Segmento Privado.
4- Desktop.
5- Usuario con cuentas </t>
    </r>
    <r>
      <rPr>
        <sz val="10"/>
        <color indexed="8"/>
        <rFont val="Calibri"/>
        <family val="2"/>
      </rPr>
      <t>˃</t>
    </r>
    <r>
      <rPr>
        <sz val="10"/>
        <color indexed="8"/>
        <rFont val="Arial"/>
        <family val="2"/>
      </rPr>
      <t>1 y ˂5.
6- Cantidad de fechas disponibles ˃=1.</t>
    </r>
  </si>
  <si>
    <t xml:space="preserve">1- Verificar la apertura de una lista desplegable con las cuentas de dicho segmento correspondiente al usuario.
2.1- Verificar que se genere la apertura de un stack con las características descritas en el caso de prueba TC_CBP_005.
2.2-Verificar que se visualice en el stack la cuenta seleccionada en la lista desplegable.
</t>
  </si>
  <si>
    <t xml:space="preserve">1- Verificar la apertura de una lista desplegable con las cuentas de dicho segmento correspondiente al usuario.
2.1- Verificar que se genere la apertura de un stack con las características descritas en el caso de prueba TC_CBP_021.
2.2-Verificar que se visualice en el stack la cuenta seleccionada en la lista desplegable.
</t>
  </si>
  <si>
    <r>
      <t xml:space="preserve">1- Cuenta de Banca Privada activa.
2- Usuario y contraseña valida.
3- Segmento Privado.
4- Desktop.
5- Usuario con cuentas </t>
    </r>
    <r>
      <rPr>
        <sz val="10"/>
        <color indexed="8"/>
        <rFont val="Calibri"/>
        <family val="2"/>
      </rPr>
      <t>˃</t>
    </r>
    <r>
      <rPr>
        <sz val="10"/>
        <color indexed="8"/>
        <rFont val="Arial"/>
        <family val="2"/>
      </rPr>
      <t>4.
6- Cantidad de fechas disponibles ˃=1.</t>
    </r>
  </si>
  <si>
    <r>
      <t>1- Verificar la apertura de una lista desplegable con scrollbar con las cuentas de dicho segmento correspondiente al usuario</t>
    </r>
    <r>
      <rPr>
        <sz val="10"/>
        <color indexed="8"/>
        <rFont val="Arial"/>
        <family val="2"/>
      </rPr>
      <t>.
2- Verificar que al deslizar el scrollbar en la lista desplegable se visualicen todas las cuentas del segmento privado correspondiente a dicho usuario.
3.1- Verificar que se genere la apertura de un stack con las características descritas en el caso de prueba TC_CBP_005.
3.2-Verificar que se visualice en el stack la cuenta seleccionada en la lista desplegable.</t>
    </r>
  </si>
  <si>
    <r>
      <t xml:space="preserve">1- Cuenta de Banca Privada activa.
2- Usuario y contraseña valida.
3- Segmento Privado.
4- Mobile.
5- Usuario con cuentas </t>
    </r>
    <r>
      <rPr>
        <sz val="10"/>
        <color indexed="8"/>
        <rFont val="Calibri"/>
        <family val="2"/>
      </rPr>
      <t>˃</t>
    </r>
    <r>
      <rPr>
        <sz val="10"/>
        <color indexed="8"/>
        <rFont val="Arial"/>
        <family val="2"/>
      </rPr>
      <t>4.
6- Cantidad de fechas disponibles ˃=1.</t>
    </r>
  </si>
  <si>
    <r>
      <t xml:space="preserve">1- Cuenta de Banca Privada activa.
2- Usuario y contraseña valida.
3- Segmento Privado.
4- Mobile.
5- Usuario con cuentas </t>
    </r>
    <r>
      <rPr>
        <sz val="10"/>
        <color indexed="8"/>
        <rFont val="Calibri"/>
        <family val="2"/>
      </rPr>
      <t>˃</t>
    </r>
    <r>
      <rPr>
        <sz val="10"/>
        <color indexed="8"/>
        <rFont val="Arial"/>
        <family val="2"/>
      </rPr>
      <t>1 y ˂5.
6- Cantidad de fechas disponibles ˃=1.</t>
    </r>
  </si>
  <si>
    <t>1- Verificar la apertura de una lista desplegable con scrollbar con las cuentas de dicho segmento correspondiente al usuario.
2- Verificar que al deslizar el scrollbar en la lista desplegable se visualicen todas las cuentas del segmento privado correspondiente a dicho usuario.
3.1- Verificar que se genere la apertura de un stack con las características descritas en el caso de prueba TC_CBP_021.
3.2-Verificar que se visualice en el stack la cuenta seleccionada en la lista desplegable.</t>
  </si>
  <si>
    <t>1.1- Verificar que se genere la apertura de un stack con las características descritas en el caso de prueba TC_CBP_005.
1.2- Verificar que se visualicen todas las fechas disponibles.
1.3- Verificar que se habilite el scrollbar en la lista de fechas disponibles, cuando la cantidad supere la vista del stack.</t>
  </si>
  <si>
    <t>1.1- Verificar que se genere la apertura de un stack con las características descritas en el caso de prueba TC_CBP_021.
1.2- Verificar que se visualicen todas las fechas disponibles.
1.3- Verificar que se habilite el scrollbar en la lista de fechas disponibles, cuando la cantidad supere la vista del stack.</t>
  </si>
  <si>
    <t>1- Cuenta de Banca Privada activa.
2- Usuario y contraseña valida.
3- Segmento Privado.
4- Mobile y Desktop.</t>
  </si>
  <si>
    <t>1- Cuenta de Banca Privada activa.
2- Usuario y contraseña valida.
3- Segmento Privado.
4- Mobile.
5- Usuario con 1 cuenta.
6- Cantidad de fechas disponibles ˃=1.</t>
  </si>
  <si>
    <t>1- Cuenta de Banca Privada activa.
2- Usuario y contraseña valida.
3- Segmento Privado.
4- Desktop.
5- Usuario con 1 cuenta.
6- Cantidad de fechas disponibles ˃=1.</t>
  </si>
  <si>
    <t>1- Verificar que en el LOG de la aplicación se guarden el dispositivo, navegador, código de estadística y código de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</si>
</sst>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</font>
    <font>
      <sz val="10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3"/>
      <name val="Century Gothic"/>
      <family val="2"/>
    </font>
    <font>
      <sz val="12"/>
      <name val="Century Gothic"/>
      <family val="2"/>
    </font>
    <font>
      <sz val="9"/>
      <color indexed="8"/>
      <name val="Century Gothic"/>
      <family val="2"/>
    </font>
    <font>
      <b/>
      <sz val="12"/>
      <name val="Century Gothic"/>
      <family val="2"/>
    </font>
    <font>
      <b/>
      <sz val="8"/>
      <name val="Century Gothic"/>
      <family val="2"/>
    </font>
    <font>
      <sz val="8"/>
      <name val="Century Gothic"/>
      <family val="2"/>
    </font>
    <font>
      <sz val="10"/>
      <color indexed="8"/>
      <name val="Century Gothic"/>
      <family val="2"/>
    </font>
    <font>
      <sz val="16"/>
      <color indexed="8"/>
      <name val="Century Gothic"/>
      <family val="2"/>
    </font>
    <font>
      <sz val="11"/>
      <color indexed="8"/>
      <name val="Century Gothic"/>
      <family val="2"/>
    </font>
    <font>
      <b/>
      <sz val="16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9"/>
      <color indexed="8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b/>
      <sz val="9"/>
      <color theme="0"/>
      <name val="Century Gothic"/>
      <family val="2"/>
    </font>
    <font>
      <sz val="8"/>
      <color theme="0"/>
      <name val="Century Gothic"/>
      <family val="2"/>
    </font>
    <font>
      <sz val="9"/>
      <color theme="0"/>
      <name val="Century Gothic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5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29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2" fillId="0" borderId="0" xfId="0" applyFont="1" applyFill="1" applyBorder="1" applyAlignment="1">
      <alignment horizontal="center" vertical="top" wrapText="1"/>
    </xf>
    <xf numFmtId="0" fontId="0" fillId="0" borderId="6" xfId="0" applyFill="1" applyBorder="1"/>
    <xf numFmtId="0" fontId="0" fillId="0" borderId="0" xfId="0" applyFill="1"/>
    <xf numFmtId="0" fontId="1" fillId="0" borderId="0" xfId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  <xf numFmtId="0" fontId="1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vertical="top" wrapText="1"/>
    </xf>
    <xf numFmtId="0" fontId="7" fillId="3" borderId="0" xfId="0" applyFont="1" applyFill="1" applyBorder="1" applyAlignment="1">
      <alignment horizontal="center" vertical="top" wrapText="1"/>
    </xf>
    <xf numFmtId="0" fontId="8" fillId="0" borderId="7" xfId="1" applyFont="1" applyBorder="1"/>
    <xf numFmtId="0" fontId="9" fillId="0" borderId="8" xfId="0" applyFont="1" applyBorder="1"/>
    <xf numFmtId="0" fontId="9" fillId="0" borderId="7" xfId="0" applyFont="1" applyBorder="1"/>
    <xf numFmtId="0" fontId="9" fillId="0" borderId="6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0" xfId="1" applyFont="1"/>
    <xf numFmtId="0" fontId="10" fillId="0" borderId="0" xfId="0" applyFont="1"/>
    <xf numFmtId="0" fontId="9" fillId="0" borderId="0" xfId="0" applyFont="1"/>
    <xf numFmtId="0" fontId="11" fillId="0" borderId="0" xfId="0" applyFont="1"/>
    <xf numFmtId="0" fontId="9" fillId="2" borderId="4" xfId="0" applyFont="1" applyFill="1" applyBorder="1"/>
    <xf numFmtId="14" fontId="16" fillId="2" borderId="6" xfId="0" applyNumberFormat="1" applyFont="1" applyFill="1" applyBorder="1" applyAlignment="1">
      <alignment horizontal="center" vertical="top" wrapText="1"/>
    </xf>
    <xf numFmtId="0" fontId="16" fillId="2" borderId="6" xfId="0" applyFont="1" applyFill="1" applyBorder="1" applyAlignment="1">
      <alignment horizontal="center" vertical="top" wrapText="1"/>
    </xf>
    <xf numFmtId="0" fontId="16" fillId="2" borderId="0" xfId="0" applyFont="1" applyFill="1" applyBorder="1" applyAlignment="1">
      <alignment horizontal="center" vertical="top" wrapText="1"/>
    </xf>
    <xf numFmtId="0" fontId="9" fillId="2" borderId="12" xfId="0" applyFont="1" applyFill="1" applyBorder="1"/>
    <xf numFmtId="0" fontId="9" fillId="2" borderId="13" xfId="0" applyFont="1" applyFill="1" applyBorder="1" applyAlignment="1">
      <alignment horizontal="center"/>
    </xf>
    <xf numFmtId="0" fontId="0" fillId="2" borderId="14" xfId="0" applyFill="1" applyBorder="1" applyAlignment="1"/>
    <xf numFmtId="0" fontId="0" fillId="2" borderId="0" xfId="0" applyFill="1" applyBorder="1" applyAlignment="1"/>
    <xf numFmtId="0" fontId="16" fillId="2" borderId="0" xfId="0" applyFont="1" applyFill="1" applyBorder="1" applyAlignment="1"/>
    <xf numFmtId="0" fontId="17" fillId="2" borderId="0" xfId="0" applyFont="1" applyFill="1" applyBorder="1" applyAlignment="1"/>
    <xf numFmtId="0" fontId="18" fillId="2" borderId="0" xfId="0" applyFont="1" applyFill="1" applyBorder="1" applyAlignment="1"/>
    <xf numFmtId="0" fontId="0" fillId="2" borderId="12" xfId="0" applyFill="1" applyBorder="1" applyAlignment="1"/>
    <xf numFmtId="0" fontId="0" fillId="2" borderId="15" xfId="0" applyFill="1" applyBorder="1"/>
    <xf numFmtId="0" fontId="19" fillId="2" borderId="0" xfId="0" applyFont="1" applyFill="1" applyBorder="1" applyAlignment="1"/>
    <xf numFmtId="0" fontId="1" fillId="0" borderId="0" xfId="0" applyFont="1"/>
    <xf numFmtId="0" fontId="20" fillId="3" borderId="0" xfId="0" applyFont="1" applyFill="1" applyBorder="1" applyAlignment="1">
      <alignment horizontal="center" vertical="top" wrapText="1"/>
    </xf>
    <xf numFmtId="0" fontId="22" fillId="4" borderId="6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/>
    </xf>
    <xf numFmtId="0" fontId="23" fillId="4" borderId="6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4" fontId="16" fillId="2" borderId="6" xfId="0" quotePrefix="1" applyNumberFormat="1" applyFont="1" applyFill="1" applyBorder="1" applyAlignment="1">
      <alignment horizontal="center" vertical="top" wrapText="1"/>
    </xf>
    <xf numFmtId="0" fontId="7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top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top" wrapText="1"/>
    </xf>
    <xf numFmtId="0" fontId="4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23" fillId="4" borderId="22" xfId="0" applyFont="1" applyFill="1" applyBorder="1" applyAlignment="1">
      <alignment horizontal="center" vertical="center" wrapText="1"/>
    </xf>
    <xf numFmtId="0" fontId="23" fillId="4" borderId="24" xfId="0" applyFont="1" applyFill="1" applyBorder="1" applyAlignment="1">
      <alignment horizontal="center" vertical="center" wrapText="1"/>
    </xf>
    <xf numFmtId="0" fontId="23" fillId="4" borderId="2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4" fillId="4" borderId="2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top" wrapText="1"/>
    </xf>
    <xf numFmtId="0" fontId="23" fillId="4" borderId="16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9" fontId="0" fillId="0" borderId="6" xfId="2" applyFont="1" applyBorder="1" applyAlignment="1">
      <alignment horizontal="center" vertical="center"/>
    </xf>
    <xf numFmtId="0" fontId="30" fillId="6" borderId="6" xfId="0" applyFont="1" applyFill="1" applyBorder="1" applyAlignment="1">
      <alignment horizontal="center" vertical="center"/>
    </xf>
    <xf numFmtId="9" fontId="0" fillId="6" borderId="6" xfId="2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5" fontId="2" fillId="0" borderId="6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 wrapText="1" inden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vertical="top" wrapText="1"/>
    </xf>
    <xf numFmtId="0" fontId="2" fillId="0" borderId="27" xfId="0" applyFont="1" applyFill="1" applyBorder="1" applyAlignment="1">
      <alignment horizontal="center" vertical="top" wrapText="1"/>
    </xf>
    <xf numFmtId="0" fontId="2" fillId="0" borderId="27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25" fillId="4" borderId="11" xfId="0" applyFont="1" applyFill="1" applyBorder="1" applyAlignment="1">
      <alignment horizontal="left" vertical="top" wrapText="1"/>
    </xf>
    <xf numFmtId="0" fontId="25" fillId="4" borderId="17" xfId="0" applyFont="1" applyFill="1" applyBorder="1" applyAlignment="1">
      <alignment horizontal="left" vertical="top" wrapText="1"/>
    </xf>
    <xf numFmtId="0" fontId="25" fillId="4" borderId="18" xfId="0" applyFont="1" applyFill="1" applyBorder="1" applyAlignment="1">
      <alignment horizontal="left" vertical="top" wrapText="1"/>
    </xf>
    <xf numFmtId="0" fontId="26" fillId="4" borderId="11" xfId="0" applyFont="1" applyFill="1" applyBorder="1" applyAlignment="1">
      <alignment horizontal="left" vertical="top" wrapText="1"/>
    </xf>
    <xf numFmtId="0" fontId="26" fillId="4" borderId="17" xfId="0" applyFont="1" applyFill="1" applyBorder="1" applyAlignment="1">
      <alignment horizontal="left" vertical="top" wrapText="1"/>
    </xf>
    <xf numFmtId="0" fontId="26" fillId="4" borderId="18" xfId="0" applyFont="1" applyFill="1" applyBorder="1" applyAlignment="1">
      <alignment horizontal="left" vertical="top" wrapText="1"/>
    </xf>
    <xf numFmtId="0" fontId="23" fillId="4" borderId="11" xfId="0" applyFont="1" applyFill="1" applyBorder="1" applyAlignment="1">
      <alignment horizontal="center" vertical="top" wrapText="1"/>
    </xf>
    <xf numFmtId="0" fontId="23" fillId="4" borderId="17" xfId="0" applyFont="1" applyFill="1" applyBorder="1" applyAlignment="1">
      <alignment horizontal="center" vertical="top" wrapText="1"/>
    </xf>
    <xf numFmtId="0" fontId="23" fillId="4" borderId="18" xfId="0" applyFont="1" applyFill="1" applyBorder="1" applyAlignment="1">
      <alignment horizontal="center" vertical="top" wrapText="1"/>
    </xf>
    <xf numFmtId="0" fontId="13" fillId="0" borderId="11" xfId="0" applyFont="1" applyFill="1" applyBorder="1" applyAlignment="1">
      <alignment horizontal="center" vertical="top" wrapText="1"/>
    </xf>
    <xf numFmtId="0" fontId="13" fillId="0" borderId="17" xfId="0" applyFont="1" applyFill="1" applyBorder="1" applyAlignment="1">
      <alignment horizontal="center" vertical="top" wrapText="1"/>
    </xf>
    <xf numFmtId="0" fontId="13" fillId="0" borderId="18" xfId="0" applyFont="1" applyFill="1" applyBorder="1" applyAlignment="1">
      <alignment horizontal="center" vertical="top" wrapText="1"/>
    </xf>
    <xf numFmtId="0" fontId="9" fillId="2" borderId="19" xfId="0" applyFont="1" applyFill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2" fillId="4" borderId="6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 vertical="top" wrapText="1"/>
    </xf>
    <xf numFmtId="0" fontId="5" fillId="2" borderId="11" xfId="0" applyFont="1" applyFill="1" applyBorder="1" applyAlignment="1">
      <alignment horizontal="left" vertical="center" wrapText="1" indent="1"/>
    </xf>
    <xf numFmtId="0" fontId="5" fillId="2" borderId="17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left" vertical="center" wrapText="1" indent="1"/>
    </xf>
    <xf numFmtId="0" fontId="1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alignment horizontal="general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Estatus</a:t>
            </a:r>
          </a:p>
        </c:rich>
      </c:tx>
      <c:layout>
        <c:manualLayout>
          <c:xMode val="edge"/>
          <c:yMode val="edge"/>
          <c:x val="0.4374582239720035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Indicadores!$B$8:$E$8</c:f>
              <c:strCache>
                <c:ptCount val="4"/>
                <c:pt idx="0">
                  <c:v>OK</c:v>
                </c:pt>
                <c:pt idx="1">
                  <c:v>Con error</c:v>
                </c:pt>
                <c:pt idx="2">
                  <c:v>Bloqueado</c:v>
                </c:pt>
                <c:pt idx="3">
                  <c:v>No ejecutado</c:v>
                </c:pt>
              </c:strCache>
            </c:strRef>
          </c:cat>
          <c:val>
            <c:numRef>
              <c:f>Indicadores!$B$10:$E$10</c:f>
              <c:numCache>
                <c:formatCode>0%</c:formatCode>
                <c:ptCount val="4"/>
                <c:pt idx="0">
                  <c:v>0.6470588235294118</c:v>
                </c:pt>
                <c:pt idx="1">
                  <c:v>0.11764705882352941</c:v>
                </c:pt>
                <c:pt idx="2">
                  <c:v>0</c:v>
                </c:pt>
                <c:pt idx="3">
                  <c:v>0.23529411764705882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B-41B6-83C2-3663E648B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2733104"/>
        <c:axId val="502738024"/>
        <c:axId val="0"/>
      </c:bar3DChart>
      <c:catAx>
        <c:axId val="50273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02738024"/>
        <c:crosses val="autoZero"/>
        <c:auto val="1"/>
        <c:lblAlgn val="ctr"/>
        <c:lblOffset val="100"/>
        <c:noMultiLvlLbl val="0"/>
      </c:catAx>
      <c:valAx>
        <c:axId val="5027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0273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Prioridad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Indicadores!$B$25:$D$25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Indicadores!$B$27:$D$27</c:f>
              <c:numCache>
                <c:formatCode>0%</c:formatCode>
                <c:ptCount val="3"/>
                <c:pt idx="0">
                  <c:v>0.6470588235294118</c:v>
                </c:pt>
                <c:pt idx="1">
                  <c:v>0.35294117647058826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2-4741-A778-1CDCC7CD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5774696"/>
        <c:axId val="395775024"/>
        <c:axId val="0"/>
      </c:bar3DChart>
      <c:catAx>
        <c:axId val="39577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95775024"/>
        <c:crosses val="autoZero"/>
        <c:auto val="1"/>
        <c:lblAlgn val="ctr"/>
        <c:lblOffset val="100"/>
        <c:noMultiLvlLbl val="0"/>
      </c:catAx>
      <c:valAx>
        <c:axId val="3957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9577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Tipo de Caso</a:t>
            </a:r>
          </a:p>
        </c:rich>
      </c:tx>
      <c:layout>
        <c:manualLayout>
          <c:xMode val="edge"/>
          <c:yMode val="edge"/>
          <c:x val="0.3819026684164479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Indicadores!$B$42:$D$42</c:f>
              <c:strCache>
                <c:ptCount val="3"/>
                <c:pt idx="0">
                  <c:v>Visual</c:v>
                </c:pt>
                <c:pt idx="1">
                  <c:v>Funcional</c:v>
                </c:pt>
                <c:pt idx="2">
                  <c:v>Base de datos</c:v>
                </c:pt>
              </c:strCache>
            </c:strRef>
          </c:cat>
          <c:val>
            <c:numRef>
              <c:f>Indicadores!$B$44:$D$44</c:f>
              <c:numCache>
                <c:formatCode>0%</c:formatCode>
                <c:ptCount val="3"/>
                <c:pt idx="0">
                  <c:v>0.35294117647058826</c:v>
                </c:pt>
                <c:pt idx="1">
                  <c:v>0.47058823529411764</c:v>
                </c:pt>
                <c:pt idx="2">
                  <c:v>0.17647058823529413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7-4C43-8428-C6165AC3C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0396472"/>
        <c:axId val="610395160"/>
        <c:axId val="0"/>
      </c:bar3DChart>
      <c:catAx>
        <c:axId val="61039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610395160"/>
        <c:crosses val="autoZero"/>
        <c:auto val="1"/>
        <c:lblAlgn val="ctr"/>
        <c:lblOffset val="100"/>
        <c:noMultiLvlLbl val="0"/>
      </c:catAx>
      <c:valAx>
        <c:axId val="61039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61039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Tipo de Prueba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Indicadores!$B$60:$C$60</c:f>
              <c:strCache>
                <c:ptCount val="2"/>
                <c:pt idx="0">
                  <c:v>Positivo</c:v>
                </c:pt>
                <c:pt idx="1">
                  <c:v>Negativo</c:v>
                </c:pt>
              </c:strCache>
            </c:strRef>
          </c:cat>
          <c:val>
            <c:numRef>
              <c:f>Indicadores!$B$62:$C$62</c:f>
              <c:numCache>
                <c:formatCode>0%</c:formatCode>
                <c:ptCount val="2"/>
                <c:pt idx="0">
                  <c:v>0.82352941176470584</c:v>
                </c:pt>
                <c:pt idx="1">
                  <c:v>0.17647058823529413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E-4D42-A84D-E56B3846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803000"/>
        <c:axId val="656803656"/>
        <c:axId val="0"/>
      </c:bar3DChart>
      <c:catAx>
        <c:axId val="65680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656803656"/>
        <c:crosses val="autoZero"/>
        <c:auto val="1"/>
        <c:lblAlgn val="ctr"/>
        <c:lblOffset val="100"/>
        <c:noMultiLvlLbl val="0"/>
      </c:catAx>
      <c:valAx>
        <c:axId val="6568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65680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5</xdr:row>
      <xdr:rowOff>133350</xdr:rowOff>
    </xdr:from>
    <xdr:to>
      <xdr:col>12</xdr:col>
      <xdr:colOff>104775</xdr:colOff>
      <xdr:row>22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85F2E1-A20F-4A76-A85F-E0FE33162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23</xdr:row>
      <xdr:rowOff>0</xdr:rowOff>
    </xdr:from>
    <xdr:to>
      <xdr:col>11</xdr:col>
      <xdr:colOff>276225</xdr:colOff>
      <xdr:row>39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1743B9-28A4-46B1-821B-EBFF4F4AF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39</xdr:row>
      <xdr:rowOff>133350</xdr:rowOff>
    </xdr:from>
    <xdr:to>
      <xdr:col>11</xdr:col>
      <xdr:colOff>285750</xdr:colOff>
      <xdr:row>56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CE1059-9DC1-4206-9DD2-D2AFF8D2D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180975</xdr:colOff>
      <xdr:row>58</xdr:row>
      <xdr:rowOff>9525</xdr:rowOff>
    </xdr:from>
    <xdr:to>
      <xdr:col>9</xdr:col>
      <xdr:colOff>657225</xdr:colOff>
      <xdr:row>75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3EEDBF8-21DF-4D32-B003-9400EB5C8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ft078\Proyecto%20eBank\Casos%20de%20Prueba\1_Dise&#241;o\TES-PRO-01.F03%20-%20Spec%20xx.xx%20-%20Xxxxxxxxxx%20-%20Casos%20de%20Prueb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sumen"/>
      <sheetName val="Casos y Ejecuciones"/>
      <sheetName val="Listas"/>
    </sheetNames>
    <sheetDataSet>
      <sheetData sheetId="0"/>
      <sheetData sheetId="1"/>
      <sheetData sheetId="2"/>
      <sheetData sheetId="3">
        <row r="2">
          <cell r="B2" t="str">
            <v>ALTA</v>
          </cell>
        </row>
        <row r="3">
          <cell r="B3" t="str">
            <v>MEDIA</v>
          </cell>
        </row>
        <row r="4">
          <cell r="B4" t="str">
            <v>BAJA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70D38-084F-47C4-BBFA-D539D41B5E4B}" name="Tabla22" displayName="Tabla22" ref="A1:R18" totalsRowShown="0" dataDxfId="60" tableBorderDxfId="59">
  <autoFilter ref="A1:R18" xr:uid="{C3AE2092-3F08-4033-8FCB-639D67B18E0E}"/>
  <tableColumns count="18">
    <tableColumn id="1" xr3:uid="{9063DC64-9DAE-4025-A92B-49546D6EE730}" name="ID Caso de Prueba" dataDxfId="58"/>
    <tableColumn id="2" xr3:uid="{52FFCD39-EA11-4E21-8DA4-62DEDFFB94D0}" name="Nro. Paso"/>
    <tableColumn id="3" xr3:uid="{517F29D6-DBC9-486B-8AD8-A1FBCC78EF05}" name="Título" dataDxfId="57"/>
    <tableColumn id="4" xr3:uid="{18660C3C-BC89-43B5-9C8A-9B2611CC0473}" name="Nombre del módulo / subsistema / caso de uso" dataDxfId="56"/>
    <tableColumn id="5" xr3:uid="{609901A9-2DE4-467E-99AA-4AEA9F9E5D2D}" name="Prioridad" dataDxfId="55"/>
    <tableColumn id="6" xr3:uid="{B1293BEE-7304-40DC-9A72-F6EB4ACB17D9}" name="Tipo de Caso" dataDxfId="54"/>
    <tableColumn id="7" xr3:uid="{E3C913A0-6102-48BC-A1B9-1194F8C55FB5}" name="Tipo de Prueba" dataDxfId="53"/>
    <tableColumn id="8" xr3:uid="{D361F705-9401-4163-A818-247EA82CF609}" name="Precondición" dataDxfId="52"/>
    <tableColumn id="18" xr3:uid="{D9F9DD10-818E-4823-A491-80FCBC4B6793}" name="Poscondición" dataDxfId="51"/>
    <tableColumn id="9" xr3:uid="{22E9D4E4-D542-4D7E-B416-1473BE8A464E}" name="Resultado Esperado" dataDxfId="50"/>
    <tableColumn id="10" xr3:uid="{BD198303-7F2C-43D8-BC95-2B5A935DB27F}" name="Status" dataDxfId="49"/>
    <tableColumn id="16" xr3:uid="{90E38E2D-AE25-4338-B86B-B31C73B5FA5E}" name="Responsable" dataDxfId="48"/>
    <tableColumn id="17" xr3:uid="{9B576288-163A-4EDB-A4B5-3D3A0707E368}" name="Ambiente" dataDxfId="47"/>
    <tableColumn id="11" xr3:uid="{0494A42E-62C7-4E36-A52C-DC5CB9FD163C}" name="Ciclo" dataDxfId="46"/>
    <tableColumn id="12" xr3:uid="{BE38CF94-7393-4590-9C87-B830FB15E806}" name="Fecha" dataDxfId="45"/>
    <tableColumn id="15" xr3:uid="{BCB9A456-7327-4846-B9F3-390F1E1AD6ED}" name="ID CU" dataDxfId="44"/>
    <tableColumn id="13" xr3:uid="{D273C412-39CB-45BA-91B7-1D8877A574BC}" name="Documentación del Resultado Obtenido" dataDxfId="43"/>
    <tableColumn id="14" xr3:uid="{2862AF87-D414-4AA7-BFCF-C43AFE6D0559}" name="Observaciones" dataDxfId="4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4B7955-829E-49A9-A7B0-73A1870D460B}" name="Tabla223" displayName="Tabla223" ref="A1:S18" totalsRowShown="0" dataDxfId="41" tableBorderDxfId="40">
  <autoFilter ref="A1:S18" xr:uid="{C3AE2092-3F08-4033-8FCB-639D67B18E0E}"/>
  <tableColumns count="19">
    <tableColumn id="1" xr3:uid="{69DCE936-FEB7-40E5-9067-1177901704DD}" name="ID Caso de Prueba" dataDxfId="39"/>
    <tableColumn id="3" xr3:uid="{85F56F32-EA7A-4566-B013-FCBEC9E3A534}" name="Título" dataDxfId="38"/>
    <tableColumn id="4" xr3:uid="{D86B3426-5FCF-4762-A9C9-F31EE0671076}" name="Nombre del módulo / subsistema / caso de uso" dataDxfId="37"/>
    <tableColumn id="24" xr3:uid="{BA4D0913-9173-4C09-A4DA-4A5F1DEA2186}" name="Casuistica" dataDxfId="36"/>
    <tableColumn id="8" xr3:uid="{E9D9999B-E41A-4244-B27A-2024FFEDA872}" name="Precondición" dataDxfId="35"/>
    <tableColumn id="18" xr3:uid="{1FA9182D-84B8-4E52-BBC1-D041D93886EF}" name="Poscondición" dataDxfId="34"/>
    <tableColumn id="20" xr3:uid="{FB92AA5A-8E41-4867-AD02-5701DB88D9DC}" name="Nro. Paso" dataDxfId="33"/>
    <tableColumn id="9" xr3:uid="{B0BB5683-04A4-4D1A-8264-2E2DFB21BB6C}" name="Resultado Esperado" dataDxfId="32"/>
    <tableColumn id="21" xr3:uid="{B4EC3AC9-A652-4EED-B0FD-C033B389602F}" name="Prioridad" dataDxfId="31"/>
    <tableColumn id="22" xr3:uid="{9E422D18-87F6-4910-B4C2-70BC057C8291}" name="Tipo de Caso" dataDxfId="30"/>
    <tableColumn id="23" xr3:uid="{A3A4B662-66A7-46D9-9519-0BF3472901D8}" name="Tipo de Prueba" dataDxfId="29"/>
    <tableColumn id="10" xr3:uid="{82CBB40C-09E2-4474-9487-4C50456633BA}" name="Status" dataDxfId="28"/>
    <tableColumn id="16" xr3:uid="{7ABA9F3E-34E9-4A65-8B12-D78FFCC807EA}" name="Responsable" dataDxfId="27"/>
    <tableColumn id="17" xr3:uid="{19418F17-03F8-4C7E-85DF-3E9F6137FDCC}" name="Ambiente" dataDxfId="26"/>
    <tableColumn id="11" xr3:uid="{B2393D2E-CEC8-4D62-A352-82A074A28AB2}" name="Ciclo" dataDxfId="25"/>
    <tableColumn id="12" xr3:uid="{B64180E3-346A-42A1-8A9A-21B921572522}" name="Fecha" dataDxfId="24"/>
    <tableColumn id="15" xr3:uid="{1C1E8197-2DA6-494A-888D-77D4A031856F}" name="ID CU" dataDxfId="23"/>
    <tableColumn id="13" xr3:uid="{A1CB1102-BA35-428B-8D98-F969BAA73A25}" name="Documentación del Resultado Obtenido" dataDxfId="22"/>
    <tableColumn id="14" xr3:uid="{241EEF9E-C432-4F79-BE23-AD061A606993}" name="Observaciones" dataDxfId="21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CABF27-9668-4384-8292-FB823CD0CA38}" name="Tabla2234" displayName="Tabla2234" ref="A1:S30" totalsRowShown="0" dataDxfId="20" tableBorderDxfId="19">
  <autoFilter ref="A1:S30" xr:uid="{C3AE2092-3F08-4033-8FCB-639D67B18E0E}"/>
  <tableColumns count="19">
    <tableColumn id="1" xr3:uid="{D34018CA-0151-4FD8-8920-F043E9AB1CBD}" name="ID Caso de Prueba" dataDxfId="18"/>
    <tableColumn id="3" xr3:uid="{A48CDC06-BF63-4B3C-9DFB-D61A66DDCC36}" name="Título" dataDxfId="17"/>
    <tableColumn id="4" xr3:uid="{F386AB55-2132-4FAA-8191-0CCD5258EB9F}" name="Nombre del módulo / subsistema / caso de uso" dataDxfId="16"/>
    <tableColumn id="24" xr3:uid="{A7B8081E-3D2F-4479-B8D4-7DD29C052532}" name="Casuistica" dataDxfId="15"/>
    <tableColumn id="8" xr3:uid="{A7960A7F-0CD2-48D1-9752-8F6C7B2EEFA3}" name="Precondición" dataDxfId="14"/>
    <tableColumn id="18" xr3:uid="{AB8829DA-F3D3-4C68-A5BD-B0BF755C9DF9}" name="Poscondición" dataDxfId="13"/>
    <tableColumn id="20" xr3:uid="{C1F6950C-2D5A-4A8E-A24C-2AE32E8B40B2}" name="Nro. Paso" dataDxfId="12"/>
    <tableColumn id="9" xr3:uid="{829FC514-44BE-44F1-986E-3CEC24765FCE}" name="Resultado Esperado" dataDxfId="11"/>
    <tableColumn id="21" xr3:uid="{1EBAB110-EA00-43DF-A04D-2A42366CB549}" name="Prioridad" dataDxfId="10"/>
    <tableColumn id="22" xr3:uid="{B93FFA20-FBAE-4CEA-82EB-D9BA796EC415}" name="Tipo de Caso" dataDxfId="9"/>
    <tableColumn id="23" xr3:uid="{4D5C9389-1FD3-4C88-B25E-0D76B15B20F6}" name="Tipo de Prueba" dataDxfId="8"/>
    <tableColumn id="10" xr3:uid="{4AD7D79F-9FB4-46FA-8B4A-10167418F772}" name="Status" dataDxfId="7"/>
    <tableColumn id="16" xr3:uid="{4A2F7EA8-0A72-4463-8F04-46C00945EA7C}" name="Responsable" dataDxfId="6"/>
    <tableColumn id="17" xr3:uid="{B813F2A9-686F-407B-AB3D-E7D024F42C4D}" name="Ambiente" dataDxfId="5"/>
    <tableColumn id="11" xr3:uid="{6C4081F0-8076-46E0-8595-268406F98199}" name="Ciclo" dataDxfId="4"/>
    <tableColumn id="12" xr3:uid="{2C6759F0-8F95-4D90-AA3B-3BC624D86715}" name="Fecha" dataDxfId="3"/>
    <tableColumn id="15" xr3:uid="{CB91C55E-A4B0-4FE3-92A2-6E4C9E3716D7}" name="ID CU" dataDxfId="2"/>
    <tableColumn id="13" xr3:uid="{69D62057-65C5-45C6-B779-20981CA6BECE}" name="Documentación del Resultado Obtenido" dataDxfId="1"/>
    <tableColumn id="14" xr3:uid="{4503162D-05D8-4F7D-99CA-3822BC7A5C67}" name="Observacion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4"/>
  <sheetViews>
    <sheetView workbookViewId="0">
      <selection activeCell="C6" sqref="C6"/>
    </sheetView>
  </sheetViews>
  <sheetFormatPr baseColWidth="10" defaultRowHeight="12.75" x14ac:dyDescent="0.2"/>
  <cols>
    <col min="1" max="1" width="3.140625" customWidth="1"/>
    <col min="2" max="2" width="3.28515625" customWidth="1"/>
    <col min="3" max="3" width="22.42578125" customWidth="1"/>
    <col min="4" max="4" width="35.85546875" customWidth="1"/>
    <col min="5" max="5" width="13.5703125" bestFit="1" customWidth="1"/>
    <col min="6" max="6" width="19.28515625" customWidth="1"/>
    <col min="7" max="7" width="3.140625" customWidth="1"/>
    <col min="8" max="8" width="9.140625" customWidth="1"/>
  </cols>
  <sheetData>
    <row r="1" spans="2:7" ht="13.5" thickBot="1" x14ac:dyDescent="0.25"/>
    <row r="2" spans="2:7" x14ac:dyDescent="0.2">
      <c r="B2" s="3"/>
      <c r="C2" s="41"/>
      <c r="D2" s="41"/>
      <c r="E2" s="41"/>
      <c r="F2" s="41"/>
      <c r="G2" s="4"/>
    </row>
    <row r="3" spans="2:7" x14ac:dyDescent="0.2">
      <c r="B3" s="5"/>
      <c r="C3" s="42"/>
      <c r="D3" s="42"/>
      <c r="E3" s="42"/>
      <c r="F3" s="42"/>
      <c r="G3" s="7"/>
    </row>
    <row r="4" spans="2:7" ht="13.5" x14ac:dyDescent="0.25">
      <c r="B4" s="5"/>
      <c r="C4" s="43" t="s">
        <v>40</v>
      </c>
      <c r="D4" s="43"/>
      <c r="E4" s="43"/>
      <c r="F4" s="43"/>
      <c r="G4" s="7"/>
    </row>
    <row r="5" spans="2:7" ht="19.5" x14ac:dyDescent="0.25">
      <c r="B5" s="5"/>
      <c r="C5" s="44" t="s">
        <v>41</v>
      </c>
      <c r="D5" s="49" t="s">
        <v>39</v>
      </c>
      <c r="E5" s="44"/>
      <c r="F5" s="44"/>
      <c r="G5" s="7"/>
    </row>
    <row r="6" spans="2:7" ht="20.25" x14ac:dyDescent="0.3">
      <c r="B6" s="5"/>
      <c r="C6" s="45"/>
      <c r="D6" s="48" t="s">
        <v>38</v>
      </c>
      <c r="E6" s="45"/>
      <c r="F6" s="45"/>
      <c r="G6" s="7"/>
    </row>
    <row r="7" spans="2:7" ht="13.5" thickBot="1" x14ac:dyDescent="0.25">
      <c r="B7" s="8"/>
      <c r="C7" s="46"/>
      <c r="D7" s="46"/>
      <c r="E7" s="46"/>
      <c r="F7" s="46"/>
      <c r="G7" s="47"/>
    </row>
    <row r="8" spans="2:7" x14ac:dyDescent="0.2">
      <c r="B8" s="5"/>
      <c r="C8" s="6"/>
      <c r="D8" s="6"/>
      <c r="E8" s="6"/>
      <c r="F8" s="6"/>
      <c r="G8" s="7"/>
    </row>
    <row r="9" spans="2:7" x14ac:dyDescent="0.2">
      <c r="B9" s="5"/>
      <c r="C9" s="6"/>
      <c r="D9" s="6"/>
      <c r="E9" s="6"/>
      <c r="F9" s="6"/>
      <c r="G9" s="7"/>
    </row>
    <row r="10" spans="2:7" ht="14.25" x14ac:dyDescent="0.25">
      <c r="B10" s="5"/>
      <c r="C10" s="51" t="s">
        <v>22</v>
      </c>
      <c r="D10" s="89" t="s">
        <v>46</v>
      </c>
      <c r="E10" s="90"/>
      <c r="F10" s="91"/>
      <c r="G10" s="35"/>
    </row>
    <row r="11" spans="2:7" ht="27" x14ac:dyDescent="0.25">
      <c r="B11" s="5"/>
      <c r="C11" s="51" t="s">
        <v>2</v>
      </c>
      <c r="D11" s="89"/>
      <c r="E11" s="90"/>
      <c r="F11" s="91"/>
      <c r="G11" s="35"/>
    </row>
    <row r="12" spans="2:7" ht="27" x14ac:dyDescent="0.25">
      <c r="B12" s="5"/>
      <c r="C12" s="51" t="s">
        <v>8</v>
      </c>
      <c r="D12" s="89" t="s">
        <v>47</v>
      </c>
      <c r="E12" s="90"/>
      <c r="F12" s="91"/>
      <c r="G12" s="35"/>
    </row>
    <row r="13" spans="2:7" ht="27" x14ac:dyDescent="0.25">
      <c r="B13" s="5"/>
      <c r="C13" s="51" t="s">
        <v>9</v>
      </c>
      <c r="D13" s="89" t="s">
        <v>47</v>
      </c>
      <c r="E13" s="90"/>
      <c r="F13" s="91"/>
      <c r="G13" s="35"/>
    </row>
    <row r="14" spans="2:7" ht="30" customHeight="1" x14ac:dyDescent="0.25">
      <c r="B14" s="5"/>
      <c r="C14" s="102" t="s">
        <v>23</v>
      </c>
      <c r="D14" s="102"/>
      <c r="E14" s="102"/>
      <c r="F14" s="102"/>
      <c r="G14" s="35"/>
    </row>
    <row r="15" spans="2:7" ht="30" customHeight="1" x14ac:dyDescent="0.25">
      <c r="B15" s="5"/>
      <c r="C15" s="101" t="s">
        <v>37</v>
      </c>
      <c r="D15" s="102"/>
      <c r="E15" s="102"/>
      <c r="F15" s="103"/>
      <c r="G15" s="35"/>
    </row>
    <row r="16" spans="2:7" ht="13.5" x14ac:dyDescent="0.25">
      <c r="B16" s="5"/>
      <c r="C16" s="52" t="s">
        <v>7</v>
      </c>
      <c r="D16" s="52" t="s">
        <v>5</v>
      </c>
      <c r="E16" s="107" t="s">
        <v>6</v>
      </c>
      <c r="F16" s="107"/>
      <c r="G16" s="35"/>
    </row>
    <row r="17" spans="2:7" ht="13.5" x14ac:dyDescent="0.25">
      <c r="B17" s="5"/>
      <c r="C17" s="59"/>
      <c r="D17" s="36"/>
      <c r="E17" s="108"/>
      <c r="F17" s="108"/>
      <c r="G17" s="35"/>
    </row>
    <row r="18" spans="2:7" ht="13.5" x14ac:dyDescent="0.25">
      <c r="B18" s="5"/>
      <c r="C18" s="36"/>
      <c r="D18" s="36"/>
      <c r="E18" s="108"/>
      <c r="F18" s="108"/>
      <c r="G18" s="35"/>
    </row>
    <row r="19" spans="2:7" ht="13.5" x14ac:dyDescent="0.25">
      <c r="B19" s="5"/>
      <c r="C19" s="37"/>
      <c r="D19" s="37"/>
      <c r="E19" s="108"/>
      <c r="F19" s="108"/>
      <c r="G19" s="35"/>
    </row>
    <row r="20" spans="2:7" ht="13.5" x14ac:dyDescent="0.25">
      <c r="B20" s="5"/>
      <c r="C20" s="37"/>
      <c r="D20" s="37"/>
      <c r="E20" s="108"/>
      <c r="F20" s="108"/>
      <c r="G20" s="35"/>
    </row>
    <row r="21" spans="2:7" ht="13.5" x14ac:dyDescent="0.25">
      <c r="B21" s="5"/>
      <c r="C21" s="37"/>
      <c r="D21" s="37"/>
      <c r="E21" s="108"/>
      <c r="F21" s="108"/>
      <c r="G21" s="35"/>
    </row>
    <row r="22" spans="2:7" ht="13.5" x14ac:dyDescent="0.25">
      <c r="B22" s="5"/>
      <c r="C22" s="37"/>
      <c r="D22" s="37"/>
      <c r="E22" s="108"/>
      <c r="F22" s="108"/>
      <c r="G22" s="35"/>
    </row>
    <row r="23" spans="2:7" ht="13.5" x14ac:dyDescent="0.25">
      <c r="B23" s="5"/>
      <c r="C23" s="38"/>
      <c r="D23" s="38"/>
      <c r="E23" s="38"/>
      <c r="F23" s="38"/>
      <c r="G23" s="35"/>
    </row>
    <row r="24" spans="2:7" ht="13.5" x14ac:dyDescent="0.25">
      <c r="B24" s="5"/>
      <c r="C24" s="38"/>
      <c r="D24" s="38"/>
      <c r="E24" s="38"/>
      <c r="F24" s="38"/>
      <c r="G24" s="35"/>
    </row>
    <row r="25" spans="2:7" ht="14.25" thickBot="1" x14ac:dyDescent="0.3">
      <c r="B25" s="8"/>
      <c r="C25" s="39"/>
      <c r="D25" s="40" t="s">
        <v>42</v>
      </c>
      <c r="E25" s="104" t="s">
        <v>43</v>
      </c>
      <c r="F25" s="105"/>
      <c r="G25" s="106"/>
    </row>
    <row r="28" spans="2:7" ht="21.75" customHeight="1" x14ac:dyDescent="0.2">
      <c r="B28" s="98"/>
      <c r="C28" s="99"/>
      <c r="D28" s="99"/>
      <c r="E28" s="99"/>
      <c r="F28" s="100"/>
    </row>
    <row r="29" spans="2:7" ht="32.25" customHeight="1" x14ac:dyDescent="0.2">
      <c r="B29" s="95"/>
      <c r="C29" s="96"/>
      <c r="D29" s="96"/>
      <c r="E29" s="96"/>
      <c r="F29" s="97"/>
    </row>
    <row r="30" spans="2:7" ht="39.75" customHeight="1" x14ac:dyDescent="0.2">
      <c r="B30" s="92"/>
      <c r="C30" s="93"/>
      <c r="D30" s="93"/>
      <c r="E30" s="93"/>
      <c r="F30" s="94"/>
    </row>
    <row r="32" spans="2:7" ht="16.5" x14ac:dyDescent="0.25">
      <c r="C32" s="32"/>
      <c r="D32" s="33"/>
      <c r="E32" s="33"/>
    </row>
    <row r="33" spans="3:5" ht="16.5" x14ac:dyDescent="0.25">
      <c r="C33" s="32"/>
      <c r="D33" s="33"/>
      <c r="E33" s="33"/>
    </row>
    <row r="34" spans="3:5" ht="16.5" x14ac:dyDescent="0.25">
      <c r="C34" s="32"/>
      <c r="D34" s="33"/>
      <c r="E34" s="33"/>
    </row>
    <row r="35" spans="3:5" ht="17.25" x14ac:dyDescent="0.3">
      <c r="C35" s="34"/>
      <c r="D35" s="33"/>
      <c r="E35" s="33"/>
    </row>
    <row r="36" spans="3:5" ht="17.25" x14ac:dyDescent="0.3">
      <c r="C36" s="34"/>
      <c r="D36" s="33"/>
      <c r="E36" s="33"/>
    </row>
    <row r="37" spans="3:5" ht="17.25" x14ac:dyDescent="0.3">
      <c r="C37" s="34"/>
      <c r="D37" s="33"/>
      <c r="E37" s="33"/>
    </row>
    <row r="38" spans="3:5" ht="17.25" x14ac:dyDescent="0.3">
      <c r="C38" s="34"/>
      <c r="D38" s="33"/>
      <c r="E38" s="33"/>
    </row>
    <row r="39" spans="3:5" ht="16.5" x14ac:dyDescent="0.25">
      <c r="C39" s="32"/>
      <c r="D39" s="33"/>
      <c r="E39" s="33"/>
    </row>
    <row r="40" spans="3:5" ht="17.25" x14ac:dyDescent="0.3">
      <c r="C40" s="34"/>
      <c r="D40" s="33"/>
      <c r="E40" s="33"/>
    </row>
    <row r="41" spans="3:5" ht="17.25" x14ac:dyDescent="0.3">
      <c r="C41" s="34"/>
      <c r="D41" s="33"/>
      <c r="E41" s="33"/>
    </row>
    <row r="42" spans="3:5" ht="17.25" x14ac:dyDescent="0.3">
      <c r="C42" s="34"/>
      <c r="D42" s="33"/>
      <c r="E42" s="33"/>
    </row>
    <row r="43" spans="3:5" ht="17.25" x14ac:dyDescent="0.3">
      <c r="C43" s="34"/>
      <c r="D43" s="33"/>
      <c r="E43" s="33"/>
    </row>
    <row r="44" spans="3:5" ht="17.25" x14ac:dyDescent="0.3">
      <c r="C44" s="34"/>
      <c r="D44" s="33"/>
      <c r="E44" s="33"/>
    </row>
  </sheetData>
  <mergeCells count="17">
    <mergeCell ref="E18:F18"/>
    <mergeCell ref="D12:F12"/>
    <mergeCell ref="D11:F11"/>
    <mergeCell ref="D10:F10"/>
    <mergeCell ref="D13:F13"/>
    <mergeCell ref="B30:F30"/>
    <mergeCell ref="B29:F29"/>
    <mergeCell ref="B28:F28"/>
    <mergeCell ref="C15:F15"/>
    <mergeCell ref="C14:F14"/>
    <mergeCell ref="E25:G25"/>
    <mergeCell ref="E16:F16"/>
    <mergeCell ref="E21:F21"/>
    <mergeCell ref="E22:F22"/>
    <mergeCell ref="E19:F19"/>
    <mergeCell ref="E20:F20"/>
    <mergeCell ref="E17:F17"/>
  </mergeCells>
  <phoneticPr fontId="3" type="noConversion"/>
  <pageMargins left="0.75" right="0.75" top="1" bottom="1" header="0" footer="0"/>
  <pageSetup orientation="landscape" horizontalDpi="1200" verticalDpi="1200" r:id="rId1"/>
  <headerFooter alignWithMargins="0">
    <oddFooter>&amp;RF.Creación: 11/12/2010
F.U.Modificación: 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F51F-B69B-4008-9ED7-F5E35C87C917}">
  <dimension ref="A1:CR21"/>
  <sheetViews>
    <sheetView zoomScale="80" zoomScaleNormal="80" workbookViewId="0">
      <pane ySplit="1" topLeftCell="A3" activePane="bottomLeft" state="frozen"/>
      <selection activeCell="C6" sqref="C6"/>
      <selection pane="bottomLeft" activeCell="C6" sqref="C6"/>
    </sheetView>
  </sheetViews>
  <sheetFormatPr baseColWidth="10" defaultRowHeight="12.75" x14ac:dyDescent="0.2"/>
  <cols>
    <col min="1" max="1" width="19.28515625" style="58" customWidth="1"/>
    <col min="2" max="2" width="64.5703125" style="14" customWidth="1"/>
    <col min="3" max="3" width="24.140625" style="55" bestFit="1" customWidth="1"/>
    <col min="4" max="4" width="55.28515625" style="14" customWidth="1"/>
    <col min="5" max="5" width="12" style="14" customWidth="1"/>
    <col min="6" max="6" width="23.140625" style="16" customWidth="1"/>
    <col min="7" max="7" width="18.85546875" style="15" customWidth="1"/>
    <col min="8" max="8" width="24.7109375" style="15" customWidth="1"/>
    <col min="9" max="9" width="22.42578125" style="15" customWidth="1"/>
    <col min="10" max="10" width="80.28515625" style="14" customWidth="1"/>
    <col min="11" max="11" width="21.85546875" style="14" customWidth="1"/>
    <col min="12" max="12" width="19" style="14" customWidth="1"/>
    <col min="13" max="13" width="17.85546875" style="14" customWidth="1"/>
    <col min="14" max="14" width="14.5703125" style="2" customWidth="1"/>
    <col min="15" max="16" width="15.85546875" style="2" customWidth="1"/>
    <col min="17" max="17" width="41.5703125" style="14" customWidth="1"/>
    <col min="18" max="18" width="29.28515625" style="14" customWidth="1"/>
    <col min="19" max="16384" width="11.42578125" style="14"/>
  </cols>
  <sheetData>
    <row r="1" spans="1:96" s="23" customFormat="1" ht="30.75" customHeight="1" x14ac:dyDescent="0.2">
      <c r="A1" s="66" t="s">
        <v>66</v>
      </c>
      <c r="B1" s="67" t="s">
        <v>3</v>
      </c>
      <c r="C1" s="67" t="s">
        <v>28</v>
      </c>
      <c r="D1" s="67" t="s">
        <v>128</v>
      </c>
      <c r="E1" s="67" t="s">
        <v>27</v>
      </c>
      <c r="F1" s="67" t="s">
        <v>72</v>
      </c>
      <c r="G1" s="72" t="s">
        <v>67</v>
      </c>
      <c r="H1" s="72" t="s">
        <v>85</v>
      </c>
      <c r="I1" s="72" t="s">
        <v>84</v>
      </c>
      <c r="J1" s="67" t="s">
        <v>0</v>
      </c>
      <c r="K1" s="53" t="s">
        <v>68</v>
      </c>
      <c r="L1" s="53" t="s">
        <v>73</v>
      </c>
      <c r="M1" s="53" t="s">
        <v>74</v>
      </c>
      <c r="N1" s="54" t="s">
        <v>69</v>
      </c>
      <c r="O1" s="54" t="s">
        <v>70</v>
      </c>
      <c r="P1" s="70" t="s">
        <v>71</v>
      </c>
      <c r="Q1" s="67" t="s">
        <v>4</v>
      </c>
      <c r="R1" s="68" t="s">
        <v>1</v>
      </c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</row>
    <row r="2" spans="1:96" s="23" customFormat="1" ht="75.75" customHeight="1" x14ac:dyDescent="0.2">
      <c r="A2" s="60" t="s">
        <v>48</v>
      </c>
      <c r="B2" s="65" t="s">
        <v>77</v>
      </c>
      <c r="C2" s="62" t="s">
        <v>75</v>
      </c>
      <c r="D2" s="65" t="s">
        <v>129</v>
      </c>
      <c r="E2" s="62" t="s">
        <v>36</v>
      </c>
      <c r="F2" s="62" t="s">
        <v>32</v>
      </c>
      <c r="G2" s="62" t="s">
        <v>44</v>
      </c>
      <c r="H2" s="62" t="s">
        <v>96</v>
      </c>
      <c r="I2" s="62" t="s">
        <v>135</v>
      </c>
      <c r="J2" s="64" t="s">
        <v>76</v>
      </c>
      <c r="K2" s="22"/>
      <c r="L2" s="62"/>
      <c r="M2" s="62" t="s">
        <v>141</v>
      </c>
      <c r="N2" s="69" t="s">
        <v>138</v>
      </c>
      <c r="O2" s="71"/>
      <c r="P2" s="69"/>
      <c r="Q2" s="22"/>
      <c r="R2" s="22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</row>
    <row r="3" spans="1:96" s="23" customFormat="1" ht="75.75" customHeight="1" x14ac:dyDescent="0.2">
      <c r="A3" s="60" t="s">
        <v>49</v>
      </c>
      <c r="B3" s="65" t="s">
        <v>126</v>
      </c>
      <c r="C3" s="62" t="s">
        <v>104</v>
      </c>
      <c r="D3" s="65" t="s">
        <v>129</v>
      </c>
      <c r="E3" s="62" t="s">
        <v>33</v>
      </c>
      <c r="F3" s="62" t="s">
        <v>32</v>
      </c>
      <c r="G3" s="62" t="s">
        <v>45</v>
      </c>
      <c r="H3" s="62" t="s">
        <v>127</v>
      </c>
      <c r="I3" s="62" t="s">
        <v>134</v>
      </c>
      <c r="J3" s="64" t="s">
        <v>105</v>
      </c>
      <c r="K3" s="22"/>
      <c r="L3" s="62"/>
      <c r="M3" s="62" t="s">
        <v>141</v>
      </c>
      <c r="N3" s="69" t="s">
        <v>138</v>
      </c>
      <c r="O3" s="71"/>
      <c r="P3" s="69"/>
      <c r="Q3" s="22"/>
      <c r="R3" s="22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</row>
    <row r="4" spans="1:96" s="23" customFormat="1" ht="84" customHeight="1" x14ac:dyDescent="0.2">
      <c r="A4" s="60" t="s">
        <v>50</v>
      </c>
      <c r="B4" s="65" t="s">
        <v>91</v>
      </c>
      <c r="C4" s="62" t="s">
        <v>113</v>
      </c>
      <c r="D4" s="65" t="s">
        <v>129</v>
      </c>
      <c r="E4" s="62" t="s">
        <v>36</v>
      </c>
      <c r="F4" s="62" t="s">
        <v>32</v>
      </c>
      <c r="G4" s="62" t="s">
        <v>44</v>
      </c>
      <c r="H4" s="62" t="s">
        <v>98</v>
      </c>
      <c r="I4" s="62"/>
      <c r="J4" s="64" t="s">
        <v>89</v>
      </c>
      <c r="K4" s="22"/>
      <c r="L4" s="62"/>
      <c r="M4" s="62" t="s">
        <v>141</v>
      </c>
      <c r="N4" s="69" t="s">
        <v>138</v>
      </c>
      <c r="O4" s="71"/>
      <c r="P4" s="69"/>
      <c r="Q4" s="22"/>
      <c r="R4" s="22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</row>
    <row r="5" spans="1:96" s="23" customFormat="1" ht="84" customHeight="1" x14ac:dyDescent="0.2">
      <c r="A5" s="60" t="s">
        <v>51</v>
      </c>
      <c r="B5" s="65" t="s">
        <v>91</v>
      </c>
      <c r="C5" s="62" t="s">
        <v>114</v>
      </c>
      <c r="D5" s="65" t="s">
        <v>129</v>
      </c>
      <c r="E5" s="62" t="s">
        <v>36</v>
      </c>
      <c r="F5" s="62" t="s">
        <v>32</v>
      </c>
      <c r="G5" s="62" t="s">
        <v>44</v>
      </c>
      <c r="H5" s="62" t="s">
        <v>97</v>
      </c>
      <c r="I5" s="62"/>
      <c r="J5" s="64" t="s">
        <v>90</v>
      </c>
      <c r="K5" s="22"/>
      <c r="L5" s="62"/>
      <c r="M5" s="62" t="s">
        <v>141</v>
      </c>
      <c r="N5" s="69" t="s">
        <v>138</v>
      </c>
      <c r="O5" s="71"/>
      <c r="P5" s="69"/>
      <c r="Q5" s="22"/>
      <c r="R5" s="22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</row>
    <row r="6" spans="1:96" s="23" customFormat="1" ht="100.5" customHeight="1" x14ac:dyDescent="0.2">
      <c r="A6" s="60" t="s">
        <v>54</v>
      </c>
      <c r="B6" s="65" t="s">
        <v>146</v>
      </c>
      <c r="C6" s="62" t="s">
        <v>115</v>
      </c>
      <c r="D6" s="65" t="s">
        <v>129</v>
      </c>
      <c r="E6" s="62" t="s">
        <v>36</v>
      </c>
      <c r="F6" s="62" t="s">
        <v>35</v>
      </c>
      <c r="G6" s="62" t="s">
        <v>44</v>
      </c>
      <c r="H6" s="62" t="s">
        <v>96</v>
      </c>
      <c r="I6" s="62"/>
      <c r="J6" s="65" t="s">
        <v>82</v>
      </c>
      <c r="K6" s="22"/>
      <c r="L6" s="62"/>
      <c r="M6" s="62" t="s">
        <v>141</v>
      </c>
      <c r="N6" s="69" t="s">
        <v>138</v>
      </c>
      <c r="O6" s="71"/>
      <c r="P6" s="69"/>
      <c r="Q6" s="22"/>
      <c r="R6" s="22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</row>
    <row r="7" spans="1:96" s="63" customFormat="1" ht="120" customHeight="1" x14ac:dyDescent="0.2">
      <c r="A7" s="60" t="s">
        <v>57</v>
      </c>
      <c r="B7" s="65" t="s">
        <v>123</v>
      </c>
      <c r="C7" s="62" t="s">
        <v>124</v>
      </c>
      <c r="D7" s="65" t="s">
        <v>129</v>
      </c>
      <c r="E7" s="62" t="s">
        <v>36</v>
      </c>
      <c r="F7" s="62" t="s">
        <v>35</v>
      </c>
      <c r="G7" s="62" t="s">
        <v>45</v>
      </c>
      <c r="H7" s="62" t="s">
        <v>125</v>
      </c>
      <c r="I7" s="62"/>
      <c r="J7" s="65" t="s">
        <v>83</v>
      </c>
      <c r="K7" s="62"/>
      <c r="L7" s="62"/>
      <c r="M7" s="62" t="s">
        <v>141</v>
      </c>
      <c r="N7" s="69" t="s">
        <v>138</v>
      </c>
      <c r="O7" s="69"/>
      <c r="P7" s="69"/>
      <c r="Q7" s="61"/>
      <c r="R7" s="61"/>
    </row>
    <row r="8" spans="1:96" s="63" customFormat="1" ht="181.5" customHeight="1" x14ac:dyDescent="0.2">
      <c r="A8" s="60" t="s">
        <v>61</v>
      </c>
      <c r="B8" s="65" t="s">
        <v>92</v>
      </c>
      <c r="C8" s="62" t="s">
        <v>86</v>
      </c>
      <c r="D8" s="65" t="s">
        <v>130</v>
      </c>
      <c r="E8" s="62" t="s">
        <v>36</v>
      </c>
      <c r="F8" s="62" t="s">
        <v>32</v>
      </c>
      <c r="G8" s="62" t="s">
        <v>44</v>
      </c>
      <c r="H8" s="62" t="s">
        <v>96</v>
      </c>
      <c r="I8" s="62" t="s">
        <v>106</v>
      </c>
      <c r="J8" s="64" t="s">
        <v>109</v>
      </c>
      <c r="K8" s="22"/>
      <c r="L8" s="62"/>
      <c r="M8" s="62" t="s">
        <v>141</v>
      </c>
      <c r="N8" s="69" t="s">
        <v>138</v>
      </c>
      <c r="O8" s="71"/>
      <c r="P8" s="69"/>
      <c r="Q8" s="22"/>
      <c r="R8" s="22"/>
    </row>
    <row r="9" spans="1:96" s="63" customFormat="1" ht="144.75" customHeight="1" x14ac:dyDescent="0.2">
      <c r="A9" s="60" t="s">
        <v>63</v>
      </c>
      <c r="B9" s="65" t="s">
        <v>92</v>
      </c>
      <c r="C9" s="62" t="s">
        <v>87</v>
      </c>
      <c r="D9" s="65" t="s">
        <v>131</v>
      </c>
      <c r="E9" s="62" t="s">
        <v>36</v>
      </c>
      <c r="F9" s="62" t="s">
        <v>32</v>
      </c>
      <c r="G9" s="62" t="s">
        <v>44</v>
      </c>
      <c r="H9" s="62" t="s">
        <v>96</v>
      </c>
      <c r="I9" s="62" t="s">
        <v>106</v>
      </c>
      <c r="J9" s="64" t="s">
        <v>108</v>
      </c>
      <c r="K9" s="22"/>
      <c r="L9" s="62"/>
      <c r="M9" s="62" t="s">
        <v>141</v>
      </c>
      <c r="N9" s="69" t="s">
        <v>138</v>
      </c>
      <c r="O9" s="71"/>
      <c r="P9" s="69"/>
      <c r="Q9" s="22"/>
      <c r="R9" s="22"/>
    </row>
    <row r="10" spans="1:96" s="63" customFormat="1" ht="123.75" customHeight="1" x14ac:dyDescent="0.2">
      <c r="A10" s="60" t="s">
        <v>64</v>
      </c>
      <c r="B10" s="65" t="s">
        <v>122</v>
      </c>
      <c r="C10" s="62" t="s">
        <v>121</v>
      </c>
      <c r="D10" s="65" t="s">
        <v>129</v>
      </c>
      <c r="E10" s="62" t="s">
        <v>33</v>
      </c>
      <c r="F10" s="62" t="s">
        <v>32</v>
      </c>
      <c r="G10" s="62" t="s">
        <v>44</v>
      </c>
      <c r="H10" s="62" t="s">
        <v>96</v>
      </c>
      <c r="I10" s="62" t="s">
        <v>106</v>
      </c>
      <c r="J10" s="64" t="s">
        <v>132</v>
      </c>
      <c r="K10" s="22"/>
      <c r="L10" s="62"/>
      <c r="M10" s="62" t="s">
        <v>141</v>
      </c>
      <c r="N10" s="69" t="s">
        <v>138</v>
      </c>
      <c r="O10" s="71"/>
      <c r="P10" s="69"/>
      <c r="Q10" s="22"/>
      <c r="R10" s="22"/>
    </row>
    <row r="11" spans="1:96" s="63" customFormat="1" ht="126" customHeight="1" x14ac:dyDescent="0.2">
      <c r="A11" s="60" t="s">
        <v>65</v>
      </c>
      <c r="B11" s="65" t="s">
        <v>92</v>
      </c>
      <c r="C11" s="62" t="s">
        <v>116</v>
      </c>
      <c r="D11" s="65" t="s">
        <v>129</v>
      </c>
      <c r="E11" s="62" t="s">
        <v>36</v>
      </c>
      <c r="F11" s="62" t="s">
        <v>35</v>
      </c>
      <c r="G11" s="62" t="s">
        <v>44</v>
      </c>
      <c r="H11" s="62" t="s">
        <v>96</v>
      </c>
      <c r="I11" s="62" t="s">
        <v>106</v>
      </c>
      <c r="J11" s="64" t="s">
        <v>107</v>
      </c>
      <c r="K11" s="22"/>
      <c r="L11" s="62"/>
      <c r="M11" s="62" t="s">
        <v>141</v>
      </c>
      <c r="N11" s="69" t="s">
        <v>138</v>
      </c>
      <c r="O11" s="71"/>
      <c r="P11" s="69"/>
      <c r="Q11" s="22"/>
      <c r="R11" s="22"/>
    </row>
    <row r="12" spans="1:96" s="63" customFormat="1" ht="126" customHeight="1" x14ac:dyDescent="0.2">
      <c r="A12" s="60" t="s">
        <v>78</v>
      </c>
      <c r="B12" s="65" t="s">
        <v>92</v>
      </c>
      <c r="C12" s="62" t="s">
        <v>117</v>
      </c>
      <c r="D12" s="65" t="s">
        <v>129</v>
      </c>
      <c r="E12" s="62" t="s">
        <v>36</v>
      </c>
      <c r="F12" s="62" t="s">
        <v>35</v>
      </c>
      <c r="G12" s="62" t="s">
        <v>44</v>
      </c>
      <c r="H12" s="62" t="s">
        <v>96</v>
      </c>
      <c r="I12" s="62" t="s">
        <v>106</v>
      </c>
      <c r="J12" s="64" t="s">
        <v>133</v>
      </c>
      <c r="K12" s="64"/>
      <c r="L12" s="62"/>
      <c r="M12" s="62" t="s">
        <v>141</v>
      </c>
      <c r="N12" s="69" t="s">
        <v>138</v>
      </c>
      <c r="O12" s="71"/>
      <c r="P12" s="69"/>
      <c r="Q12" s="64"/>
      <c r="R12" s="64"/>
    </row>
    <row r="13" spans="1:96" s="63" customFormat="1" ht="149.25" customHeight="1" x14ac:dyDescent="0.2">
      <c r="A13" s="60" t="s">
        <v>79</v>
      </c>
      <c r="B13" s="65" t="s">
        <v>118</v>
      </c>
      <c r="C13" s="62" t="s">
        <v>119</v>
      </c>
      <c r="D13" s="65" t="s">
        <v>88</v>
      </c>
      <c r="E13" s="62" t="s">
        <v>36</v>
      </c>
      <c r="F13" s="62" t="s">
        <v>32</v>
      </c>
      <c r="G13" s="62" t="s">
        <v>44</v>
      </c>
      <c r="H13" s="62" t="s">
        <v>96</v>
      </c>
      <c r="I13" s="62" t="s">
        <v>134</v>
      </c>
      <c r="J13" s="64" t="s">
        <v>120</v>
      </c>
      <c r="K13" s="22"/>
      <c r="L13" s="62"/>
      <c r="M13" s="62" t="s">
        <v>141</v>
      </c>
      <c r="N13" s="69" t="s">
        <v>138</v>
      </c>
      <c r="O13" s="71"/>
      <c r="P13" s="69"/>
      <c r="Q13" s="22"/>
      <c r="R13" s="22"/>
    </row>
    <row r="14" spans="1:96" s="63" customFormat="1" ht="126" customHeight="1" x14ac:dyDescent="0.2">
      <c r="A14" s="60" t="s">
        <v>80</v>
      </c>
      <c r="B14" s="64" t="s">
        <v>93</v>
      </c>
      <c r="C14" s="62" t="s">
        <v>94</v>
      </c>
      <c r="D14" s="65" t="s">
        <v>130</v>
      </c>
      <c r="E14" s="62" t="s">
        <v>36</v>
      </c>
      <c r="F14" s="62" t="s">
        <v>32</v>
      </c>
      <c r="G14" s="62" t="s">
        <v>44</v>
      </c>
      <c r="H14" s="62" t="s">
        <v>96</v>
      </c>
      <c r="I14" s="62" t="s">
        <v>134</v>
      </c>
      <c r="J14" s="64" t="s">
        <v>103</v>
      </c>
      <c r="K14" s="64"/>
      <c r="L14" s="64"/>
      <c r="M14" s="62" t="s">
        <v>141</v>
      </c>
      <c r="N14" s="69" t="s">
        <v>138</v>
      </c>
      <c r="O14" s="71"/>
      <c r="P14" s="69"/>
      <c r="Q14" s="64"/>
      <c r="R14" s="64"/>
    </row>
    <row r="15" spans="1:96" s="63" customFormat="1" ht="134.25" customHeight="1" x14ac:dyDescent="0.2">
      <c r="A15" s="60" t="s">
        <v>81</v>
      </c>
      <c r="B15" s="65" t="s">
        <v>95</v>
      </c>
      <c r="C15" s="62" t="s">
        <v>52</v>
      </c>
      <c r="D15" s="65" t="s">
        <v>130</v>
      </c>
      <c r="E15" s="62" t="s">
        <v>33</v>
      </c>
      <c r="F15" s="62" t="s">
        <v>32</v>
      </c>
      <c r="G15" s="62" t="s">
        <v>44</v>
      </c>
      <c r="H15" s="62" t="s">
        <v>102</v>
      </c>
      <c r="I15" s="62" t="s">
        <v>106</v>
      </c>
      <c r="J15" s="64" t="s">
        <v>53</v>
      </c>
      <c r="K15" s="62"/>
      <c r="L15" s="62"/>
      <c r="M15" s="62" t="s">
        <v>141</v>
      </c>
      <c r="N15" s="69" t="s">
        <v>138</v>
      </c>
      <c r="O15" s="69"/>
      <c r="P15" s="69"/>
      <c r="Q15" s="61"/>
      <c r="R15" s="61"/>
    </row>
    <row r="16" spans="1:96" s="63" customFormat="1" ht="163.5" customHeight="1" x14ac:dyDescent="0.2">
      <c r="A16" s="60" t="s">
        <v>110</v>
      </c>
      <c r="B16" s="65" t="s">
        <v>99</v>
      </c>
      <c r="C16" s="62" t="s">
        <v>55</v>
      </c>
      <c r="D16" s="65" t="s">
        <v>130</v>
      </c>
      <c r="E16" s="62" t="s">
        <v>33</v>
      </c>
      <c r="F16" s="62" t="s">
        <v>32</v>
      </c>
      <c r="G16" s="62" t="s">
        <v>44</v>
      </c>
      <c r="H16" s="62" t="s">
        <v>102</v>
      </c>
      <c r="I16" s="62" t="s">
        <v>106</v>
      </c>
      <c r="J16" s="64" t="s">
        <v>56</v>
      </c>
      <c r="K16" s="62"/>
      <c r="L16" s="62"/>
      <c r="M16" s="62" t="s">
        <v>141</v>
      </c>
      <c r="N16" s="69" t="s">
        <v>138</v>
      </c>
      <c r="O16" s="69"/>
      <c r="P16" s="69"/>
      <c r="Q16" s="61"/>
      <c r="R16" s="61"/>
    </row>
    <row r="17" spans="1:18" s="63" customFormat="1" ht="125.25" customHeight="1" x14ac:dyDescent="0.2">
      <c r="A17" s="60" t="s">
        <v>111</v>
      </c>
      <c r="B17" s="65" t="s">
        <v>100</v>
      </c>
      <c r="C17" s="62" t="s">
        <v>58</v>
      </c>
      <c r="D17" s="65" t="s">
        <v>130</v>
      </c>
      <c r="E17" s="62" t="s">
        <v>33</v>
      </c>
      <c r="F17" s="62" t="s">
        <v>32</v>
      </c>
      <c r="G17" s="62" t="s">
        <v>44</v>
      </c>
      <c r="H17" s="62" t="s">
        <v>102</v>
      </c>
      <c r="I17" s="62" t="s">
        <v>106</v>
      </c>
      <c r="J17" s="64" t="s">
        <v>60</v>
      </c>
      <c r="K17" s="62"/>
      <c r="L17" s="62"/>
      <c r="M17" s="62" t="s">
        <v>141</v>
      </c>
      <c r="N17" s="69" t="s">
        <v>138</v>
      </c>
      <c r="O17" s="69"/>
      <c r="P17" s="69"/>
      <c r="Q17" s="61"/>
      <c r="R17" s="61"/>
    </row>
    <row r="18" spans="1:18" s="63" customFormat="1" ht="139.5" customHeight="1" x14ac:dyDescent="0.2">
      <c r="A18" s="60" t="s">
        <v>112</v>
      </c>
      <c r="B18" s="65" t="s">
        <v>101</v>
      </c>
      <c r="C18" s="62" t="s">
        <v>59</v>
      </c>
      <c r="D18" s="65" t="s">
        <v>130</v>
      </c>
      <c r="E18" s="62" t="s">
        <v>33</v>
      </c>
      <c r="F18" s="62" t="s">
        <v>32</v>
      </c>
      <c r="G18" s="62" t="s">
        <v>44</v>
      </c>
      <c r="H18" s="62" t="s">
        <v>102</v>
      </c>
      <c r="I18" s="62" t="s">
        <v>106</v>
      </c>
      <c r="J18" s="64" t="s">
        <v>62</v>
      </c>
      <c r="K18" s="62"/>
      <c r="L18" s="62"/>
      <c r="M18" s="62" t="s">
        <v>141</v>
      </c>
      <c r="N18" s="69" t="s">
        <v>138</v>
      </c>
      <c r="O18" s="69"/>
      <c r="P18" s="69"/>
      <c r="Q18" s="61"/>
      <c r="R18" s="61"/>
    </row>
    <row r="19" spans="1:18" x14ac:dyDescent="0.2">
      <c r="A19" s="56"/>
      <c r="B19" s="18"/>
      <c r="C19" s="20"/>
      <c r="D19" s="18"/>
      <c r="E19" s="18"/>
      <c r="F19" s="21"/>
      <c r="G19" s="20"/>
      <c r="H19" s="20"/>
      <c r="I19" s="20"/>
      <c r="J19" s="19"/>
      <c r="K19" s="18"/>
      <c r="L19" s="18"/>
      <c r="M19" s="18"/>
      <c r="Q19" s="18"/>
      <c r="R19" s="17"/>
    </row>
    <row r="20" spans="1:18" s="2" customFormat="1" ht="44.25" customHeight="1" x14ac:dyDescent="0.2">
      <c r="A20" s="57"/>
      <c r="B20" s="109"/>
      <c r="C20" s="110"/>
      <c r="D20" s="110"/>
      <c r="E20" s="110"/>
      <c r="F20" s="111"/>
    </row>
    <row r="21" spans="1:18" x14ac:dyDescent="0.2">
      <c r="A21" s="56"/>
      <c r="B21" s="18"/>
      <c r="C21" s="20"/>
      <c r="D21" s="18"/>
      <c r="E21" s="18"/>
      <c r="F21" s="21"/>
      <c r="G21" s="20"/>
      <c r="H21" s="20"/>
      <c r="I21" s="20"/>
      <c r="J21" s="19"/>
      <c r="K21" s="18"/>
      <c r="L21" s="18"/>
      <c r="M21" s="18"/>
      <c r="Q21" s="18"/>
      <c r="R21" s="17"/>
    </row>
  </sheetData>
  <mergeCells count="1">
    <mergeCell ref="B20:F20"/>
  </mergeCells>
  <phoneticPr fontId="27" type="noConversion"/>
  <dataValidations count="4">
    <dataValidation type="list" allowBlank="1" showInputMessage="1" showErrorMessage="1" sqref="K21:M21 K7:L19 M19" xr:uid="{F8A640EE-A865-4F1F-83DD-E046ECC9D209}">
      <formula1>Estados</formula1>
    </dataValidation>
    <dataValidation type="list" allowBlank="1" showInputMessage="1" showErrorMessage="1" sqref="F21 F2:F19" xr:uid="{14FD0515-BB77-4E9C-92C8-73843AC814D4}">
      <formula1>Tipo_Caso</formula1>
    </dataValidation>
    <dataValidation type="list" allowBlank="1" showInputMessage="1" showErrorMessage="1" sqref="E21:E2903 E2:E19" xr:uid="{60BB9716-AD3C-4CEF-A61A-312924302AEB}">
      <formula1>Prioridad</formula1>
    </dataValidation>
    <dataValidation type="list" allowBlank="1" showInputMessage="1" showErrorMessage="1" sqref="G2:G18" xr:uid="{7E9760E6-C699-437B-AB59-A0228BEDC02A}">
      <formula1>TIPO</formula1>
    </dataValidation>
  </dataValidations>
  <pageMargins left="0.73685039370078742" right="0.15748031496062992" top="0.27559055118110237" bottom="0.23622047244094491" header="0" footer="0"/>
  <pageSetup paperSize="9" scale="86" orientation="landscape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FD8B9C-B5EE-4B99-B034-F72EBDEA0A9C}">
          <x14:formula1>
            <xm:f>Listas!$E$2:$E$4</xm:f>
          </x14:formula1>
          <xm:sqref>M2:M18</xm:sqref>
        </x14:dataValidation>
        <x14:dataValidation type="list" allowBlank="1" showInputMessage="1" showErrorMessage="1" xr:uid="{FF0B327D-EED6-4C87-8169-4DC6F4C7B3BE}">
          <x14:formula1>
            <xm:f>Listas!$F$2:$F$4</xm:f>
          </x14:formula1>
          <xm:sqref>N2:N18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58A0-09BC-4982-9F5C-DD5C3A9734F8}">
  <dimension ref="A1:CS21"/>
  <sheetViews>
    <sheetView zoomScale="80" zoomScaleNormal="80" workbookViewId="0">
      <pane ySplit="1" topLeftCell="A2" activePane="bottomLeft" state="frozen"/>
      <selection pane="bottomLeft" activeCell="A2" sqref="A2:B18"/>
    </sheetView>
  </sheetViews>
  <sheetFormatPr baseColWidth="10" defaultRowHeight="12.75" x14ac:dyDescent="0.2"/>
  <cols>
    <col min="1" max="1" width="19.28515625" style="58" customWidth="1"/>
    <col min="2" max="2" width="24.140625" style="55" customWidth="1"/>
    <col min="3" max="3" width="49.42578125" style="14" customWidth="1"/>
    <col min="4" max="4" width="36.42578125" style="14" customWidth="1"/>
    <col min="5" max="5" width="54.7109375" style="15" customWidth="1"/>
    <col min="6" max="6" width="22.42578125" style="15" customWidth="1"/>
    <col min="7" max="7" width="69.85546875" style="15" customWidth="1"/>
    <col min="8" max="8" width="80.28515625" style="14" customWidth="1"/>
    <col min="9" max="11" width="18.7109375" style="14" customWidth="1"/>
    <col min="12" max="12" width="21.85546875" style="14" customWidth="1"/>
    <col min="13" max="13" width="19" style="14" customWidth="1"/>
    <col min="14" max="14" width="17.85546875" style="14" customWidth="1"/>
    <col min="15" max="15" width="14.5703125" style="2" customWidth="1"/>
    <col min="16" max="17" width="15.85546875" style="2" customWidth="1"/>
    <col min="18" max="18" width="41.5703125" style="14" customWidth="1"/>
    <col min="19" max="19" width="29.28515625" style="14" customWidth="1"/>
    <col min="20" max="16384" width="11.42578125" style="14"/>
  </cols>
  <sheetData>
    <row r="1" spans="1:97" s="23" customFormat="1" ht="30.75" customHeight="1" x14ac:dyDescent="0.2">
      <c r="A1" s="66" t="s">
        <v>66</v>
      </c>
      <c r="B1" s="67" t="s">
        <v>28</v>
      </c>
      <c r="C1" s="67" t="s">
        <v>128</v>
      </c>
      <c r="D1" s="67" t="s">
        <v>179</v>
      </c>
      <c r="E1" s="72" t="s">
        <v>85</v>
      </c>
      <c r="F1" s="72" t="s">
        <v>84</v>
      </c>
      <c r="G1" s="67" t="s">
        <v>3</v>
      </c>
      <c r="H1" s="67" t="s">
        <v>0</v>
      </c>
      <c r="I1" s="67" t="s">
        <v>27</v>
      </c>
      <c r="J1" s="67" t="s">
        <v>72</v>
      </c>
      <c r="K1" s="72" t="s">
        <v>67</v>
      </c>
      <c r="L1" s="53" t="s">
        <v>68</v>
      </c>
      <c r="M1" s="53" t="s">
        <v>73</v>
      </c>
      <c r="N1" s="53" t="s">
        <v>74</v>
      </c>
      <c r="O1" s="54" t="s">
        <v>69</v>
      </c>
      <c r="P1" s="54" t="s">
        <v>70</v>
      </c>
      <c r="Q1" s="70" t="s">
        <v>71</v>
      </c>
      <c r="R1" s="67" t="s">
        <v>4</v>
      </c>
      <c r="S1" s="68" t="s">
        <v>1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</row>
    <row r="2" spans="1:97" s="23" customFormat="1" ht="75.75" customHeight="1" x14ac:dyDescent="0.2">
      <c r="A2" s="60" t="s">
        <v>48</v>
      </c>
      <c r="B2" s="62" t="s">
        <v>75</v>
      </c>
      <c r="C2" s="65" t="s">
        <v>129</v>
      </c>
      <c r="D2" s="65" t="s">
        <v>184</v>
      </c>
      <c r="E2" s="62" t="s">
        <v>23</v>
      </c>
      <c r="F2" s="62" t="s">
        <v>135</v>
      </c>
      <c r="G2" s="65" t="s">
        <v>77</v>
      </c>
      <c r="H2" s="64" t="s">
        <v>176</v>
      </c>
      <c r="I2" s="62" t="s">
        <v>36</v>
      </c>
      <c r="J2" s="62" t="s">
        <v>32</v>
      </c>
      <c r="K2" s="62" t="s">
        <v>44</v>
      </c>
      <c r="L2" s="62" t="s">
        <v>25</v>
      </c>
      <c r="M2" s="62" t="s">
        <v>47</v>
      </c>
      <c r="N2" s="62" t="s">
        <v>141</v>
      </c>
      <c r="O2" s="69" t="s">
        <v>138</v>
      </c>
      <c r="P2" s="71"/>
      <c r="Q2" s="69" t="s">
        <v>175</v>
      </c>
      <c r="R2" s="61"/>
      <c r="S2" s="65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</row>
    <row r="3" spans="1:97" s="23" customFormat="1" ht="75.75" customHeight="1" x14ac:dyDescent="0.2">
      <c r="A3" s="60" t="s">
        <v>49</v>
      </c>
      <c r="B3" s="62" t="s">
        <v>104</v>
      </c>
      <c r="C3" s="65" t="s">
        <v>129</v>
      </c>
      <c r="D3" s="65" t="s">
        <v>183</v>
      </c>
      <c r="E3" s="62"/>
      <c r="F3" s="62" t="s">
        <v>134</v>
      </c>
      <c r="G3" s="65" t="s">
        <v>182</v>
      </c>
      <c r="H3" s="64" t="s">
        <v>177</v>
      </c>
      <c r="I3" s="62" t="s">
        <v>33</v>
      </c>
      <c r="J3" s="62" t="s">
        <v>32</v>
      </c>
      <c r="K3" s="62" t="s">
        <v>45</v>
      </c>
      <c r="L3" s="62" t="s">
        <v>25</v>
      </c>
      <c r="M3" s="62" t="s">
        <v>47</v>
      </c>
      <c r="N3" s="62" t="s">
        <v>141</v>
      </c>
      <c r="O3" s="69" t="s">
        <v>138</v>
      </c>
      <c r="P3" s="71"/>
      <c r="Q3" s="69" t="s">
        <v>175</v>
      </c>
      <c r="R3" s="22"/>
      <c r="S3" s="75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</row>
    <row r="4" spans="1:97" s="23" customFormat="1" ht="84" customHeight="1" x14ac:dyDescent="0.2">
      <c r="A4" s="60" t="s">
        <v>50</v>
      </c>
      <c r="B4" s="62" t="s">
        <v>113</v>
      </c>
      <c r="C4" s="65" t="s">
        <v>129</v>
      </c>
      <c r="D4" s="65" t="s">
        <v>181</v>
      </c>
      <c r="E4" s="65" t="s">
        <v>77</v>
      </c>
      <c r="F4" s="62"/>
      <c r="G4" s="65" t="s">
        <v>142</v>
      </c>
      <c r="H4" s="64" t="s">
        <v>143</v>
      </c>
      <c r="I4" s="62" t="s">
        <v>36</v>
      </c>
      <c r="J4" s="62" t="s">
        <v>32</v>
      </c>
      <c r="K4" s="62" t="s">
        <v>44</v>
      </c>
      <c r="L4" s="62" t="s">
        <v>25</v>
      </c>
      <c r="M4" s="62" t="s">
        <v>47</v>
      </c>
      <c r="N4" s="62" t="s">
        <v>141</v>
      </c>
      <c r="O4" s="69" t="s">
        <v>138</v>
      </c>
      <c r="P4" s="71"/>
      <c r="Q4" s="69" t="s">
        <v>175</v>
      </c>
      <c r="R4" s="61"/>
      <c r="S4" s="65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</row>
    <row r="5" spans="1:97" s="23" customFormat="1" ht="84" customHeight="1" x14ac:dyDescent="0.2">
      <c r="A5" s="60" t="s">
        <v>51</v>
      </c>
      <c r="B5" s="62" t="s">
        <v>114</v>
      </c>
      <c r="C5" s="65" t="s">
        <v>129</v>
      </c>
      <c r="D5" s="65" t="s">
        <v>180</v>
      </c>
      <c r="E5" s="65" t="s">
        <v>77</v>
      </c>
      <c r="F5" s="62"/>
      <c r="G5" s="65" t="s">
        <v>185</v>
      </c>
      <c r="H5" s="64" t="s">
        <v>186</v>
      </c>
      <c r="I5" s="62" t="s">
        <v>36</v>
      </c>
      <c r="J5" s="62" t="s">
        <v>32</v>
      </c>
      <c r="K5" s="62" t="s">
        <v>44</v>
      </c>
      <c r="L5" s="62" t="s">
        <v>25</v>
      </c>
      <c r="M5" s="62" t="s">
        <v>47</v>
      </c>
      <c r="N5" s="62" t="s">
        <v>141</v>
      </c>
      <c r="O5" s="69" t="s">
        <v>138</v>
      </c>
      <c r="P5" s="71"/>
      <c r="Q5" s="69" t="s">
        <v>175</v>
      </c>
      <c r="R5" s="22"/>
      <c r="S5" s="75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</row>
    <row r="6" spans="1:97" s="23" customFormat="1" ht="100.5" customHeight="1" x14ac:dyDescent="0.2">
      <c r="A6" s="60" t="s">
        <v>54</v>
      </c>
      <c r="B6" s="62" t="s">
        <v>115</v>
      </c>
      <c r="C6" s="65" t="s">
        <v>129</v>
      </c>
      <c r="D6" s="65" t="s">
        <v>184</v>
      </c>
      <c r="E6" s="65" t="s">
        <v>91</v>
      </c>
      <c r="F6" s="62"/>
      <c r="G6" s="65" t="s">
        <v>144</v>
      </c>
      <c r="H6" s="65" t="s">
        <v>147</v>
      </c>
      <c r="I6" s="62" t="s">
        <v>36</v>
      </c>
      <c r="J6" s="62" t="s">
        <v>35</v>
      </c>
      <c r="K6" s="62" t="s">
        <v>44</v>
      </c>
      <c r="L6" s="62" t="s">
        <v>25</v>
      </c>
      <c r="M6" s="62" t="s">
        <v>47</v>
      </c>
      <c r="N6" s="62" t="s">
        <v>141</v>
      </c>
      <c r="O6" s="69" t="s">
        <v>138</v>
      </c>
      <c r="P6" s="71"/>
      <c r="Q6" s="69" t="s">
        <v>175</v>
      </c>
      <c r="R6" s="61"/>
      <c r="S6" s="65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</row>
    <row r="7" spans="1:97" s="63" customFormat="1" ht="120" customHeight="1" x14ac:dyDescent="0.2">
      <c r="A7" s="60" t="s">
        <v>57</v>
      </c>
      <c r="B7" s="62" t="s">
        <v>124</v>
      </c>
      <c r="C7" s="65" t="s">
        <v>187</v>
      </c>
      <c r="D7" s="65" t="s">
        <v>188</v>
      </c>
      <c r="E7" s="65" t="s">
        <v>189</v>
      </c>
      <c r="F7" s="62" t="s">
        <v>192</v>
      </c>
      <c r="G7" s="65" t="s">
        <v>190</v>
      </c>
      <c r="H7" s="65" t="s">
        <v>191</v>
      </c>
      <c r="I7" s="62" t="s">
        <v>36</v>
      </c>
      <c r="J7" s="62" t="s">
        <v>35</v>
      </c>
      <c r="K7" s="62" t="s">
        <v>45</v>
      </c>
      <c r="L7" s="62" t="s">
        <v>25</v>
      </c>
      <c r="M7" s="62" t="s">
        <v>47</v>
      </c>
      <c r="N7" s="62" t="s">
        <v>141</v>
      </c>
      <c r="O7" s="69" t="s">
        <v>138</v>
      </c>
      <c r="P7" s="69"/>
      <c r="Q7" s="69" t="s">
        <v>175</v>
      </c>
      <c r="R7" s="61"/>
      <c r="S7" s="65"/>
    </row>
    <row r="8" spans="1:97" s="63" customFormat="1" ht="175.5" customHeight="1" x14ac:dyDescent="0.2">
      <c r="A8" s="60" t="s">
        <v>61</v>
      </c>
      <c r="B8" s="62" t="s">
        <v>86</v>
      </c>
      <c r="C8" s="65" t="s">
        <v>130</v>
      </c>
      <c r="D8" s="65" t="s">
        <v>193</v>
      </c>
      <c r="E8" s="65" t="s">
        <v>195</v>
      </c>
      <c r="F8" s="62" t="s">
        <v>106</v>
      </c>
      <c r="G8" s="65" t="s">
        <v>145</v>
      </c>
      <c r="H8" s="64" t="s">
        <v>149</v>
      </c>
      <c r="I8" s="62" t="s">
        <v>36</v>
      </c>
      <c r="J8" s="62" t="s">
        <v>35</v>
      </c>
      <c r="K8" s="62" t="s">
        <v>44</v>
      </c>
      <c r="L8" s="62" t="s">
        <v>25</v>
      </c>
      <c r="M8" s="62" t="s">
        <v>47</v>
      </c>
      <c r="N8" s="62" t="s">
        <v>141</v>
      </c>
      <c r="O8" s="69" t="s">
        <v>138</v>
      </c>
      <c r="P8" s="71"/>
      <c r="Q8" s="69" t="s">
        <v>175</v>
      </c>
      <c r="R8" s="61"/>
      <c r="S8" s="65"/>
    </row>
    <row r="9" spans="1:97" s="63" customFormat="1" ht="144.75" customHeight="1" x14ac:dyDescent="0.2">
      <c r="A9" s="60" t="s">
        <v>63</v>
      </c>
      <c r="B9" s="62" t="s">
        <v>87</v>
      </c>
      <c r="C9" s="65" t="s">
        <v>131</v>
      </c>
      <c r="D9" s="65" t="s">
        <v>194</v>
      </c>
      <c r="E9" s="65" t="s">
        <v>195</v>
      </c>
      <c r="F9" s="62" t="s">
        <v>106</v>
      </c>
      <c r="G9" s="65" t="s">
        <v>145</v>
      </c>
      <c r="H9" s="64" t="s">
        <v>150</v>
      </c>
      <c r="I9" s="62" t="s">
        <v>36</v>
      </c>
      <c r="J9" s="62" t="s">
        <v>35</v>
      </c>
      <c r="K9" s="62" t="s">
        <v>44</v>
      </c>
      <c r="L9" s="62" t="s">
        <v>25</v>
      </c>
      <c r="M9" s="62" t="s">
        <v>47</v>
      </c>
      <c r="N9" s="62" t="s">
        <v>141</v>
      </c>
      <c r="O9" s="69" t="s">
        <v>138</v>
      </c>
      <c r="P9" s="71"/>
      <c r="Q9" s="69" t="s">
        <v>175</v>
      </c>
      <c r="R9" s="22"/>
      <c r="S9" s="75"/>
    </row>
    <row r="10" spans="1:97" s="63" customFormat="1" ht="124.5" customHeight="1" x14ac:dyDescent="0.2">
      <c r="A10" s="60" t="s">
        <v>64</v>
      </c>
      <c r="B10" s="62" t="s">
        <v>116</v>
      </c>
      <c r="C10" s="65" t="s">
        <v>129</v>
      </c>
      <c r="D10" s="65" t="s">
        <v>197</v>
      </c>
      <c r="E10" s="65" t="s">
        <v>195</v>
      </c>
      <c r="F10" s="62" t="s">
        <v>106</v>
      </c>
      <c r="G10" s="65" t="s">
        <v>145</v>
      </c>
      <c r="H10" s="64" t="s">
        <v>151</v>
      </c>
      <c r="I10" s="62" t="s">
        <v>36</v>
      </c>
      <c r="J10" s="62" t="s">
        <v>35</v>
      </c>
      <c r="K10" s="62" t="s">
        <v>44</v>
      </c>
      <c r="L10" s="62" t="s">
        <v>25</v>
      </c>
      <c r="M10" s="62" t="s">
        <v>47</v>
      </c>
      <c r="N10" s="62" t="s">
        <v>141</v>
      </c>
      <c r="O10" s="69" t="s">
        <v>138</v>
      </c>
      <c r="P10" s="71"/>
      <c r="Q10" s="69" t="s">
        <v>175</v>
      </c>
      <c r="R10" s="61"/>
      <c r="S10" s="65"/>
    </row>
    <row r="11" spans="1:97" s="63" customFormat="1" ht="121.5" customHeight="1" x14ac:dyDescent="0.2">
      <c r="A11" s="60" t="s">
        <v>65</v>
      </c>
      <c r="B11" s="62" t="s">
        <v>117</v>
      </c>
      <c r="C11" s="65" t="s">
        <v>129</v>
      </c>
      <c r="D11" s="65" t="s">
        <v>196</v>
      </c>
      <c r="E11" s="65" t="s">
        <v>195</v>
      </c>
      <c r="F11" s="62" t="s">
        <v>106</v>
      </c>
      <c r="G11" s="65" t="s">
        <v>145</v>
      </c>
      <c r="H11" s="64" t="s">
        <v>152</v>
      </c>
      <c r="I11" s="62" t="s">
        <v>36</v>
      </c>
      <c r="J11" s="62" t="s">
        <v>35</v>
      </c>
      <c r="K11" s="62" t="s">
        <v>44</v>
      </c>
      <c r="L11" s="62" t="s">
        <v>25</v>
      </c>
      <c r="M11" s="62" t="s">
        <v>47</v>
      </c>
      <c r="N11" s="62" t="s">
        <v>141</v>
      </c>
      <c r="O11" s="69" t="s">
        <v>138</v>
      </c>
      <c r="P11" s="71"/>
      <c r="Q11" s="69" t="s">
        <v>175</v>
      </c>
      <c r="R11" s="22"/>
      <c r="S11" s="75"/>
    </row>
    <row r="12" spans="1:97" s="63" customFormat="1" ht="134.25" customHeight="1" x14ac:dyDescent="0.2">
      <c r="A12" s="60" t="s">
        <v>78</v>
      </c>
      <c r="B12" s="62" t="s">
        <v>121</v>
      </c>
      <c r="C12" s="65" t="s">
        <v>129</v>
      </c>
      <c r="D12" s="65" t="s">
        <v>200</v>
      </c>
      <c r="E12" s="65" t="s">
        <v>199</v>
      </c>
      <c r="F12" s="62" t="s">
        <v>106</v>
      </c>
      <c r="G12" s="65" t="s">
        <v>148</v>
      </c>
      <c r="H12" s="64" t="s">
        <v>153</v>
      </c>
      <c r="I12" s="62" t="s">
        <v>33</v>
      </c>
      <c r="J12" s="62" t="s">
        <v>29</v>
      </c>
      <c r="K12" s="62" t="s">
        <v>44</v>
      </c>
      <c r="L12" s="62" t="s">
        <v>34</v>
      </c>
      <c r="M12" s="62" t="s">
        <v>47</v>
      </c>
      <c r="N12" s="62" t="s">
        <v>141</v>
      </c>
      <c r="O12" s="69" t="s">
        <v>138</v>
      </c>
      <c r="P12" s="80">
        <v>43943</v>
      </c>
      <c r="Q12" s="69" t="s">
        <v>175</v>
      </c>
      <c r="R12" s="61"/>
      <c r="S12" s="65" t="s">
        <v>159</v>
      </c>
    </row>
    <row r="13" spans="1:97" s="63" customFormat="1" ht="135" customHeight="1" x14ac:dyDescent="0.2">
      <c r="A13" s="60" t="s">
        <v>79</v>
      </c>
      <c r="B13" s="62" t="s">
        <v>94</v>
      </c>
      <c r="C13" s="65" t="s">
        <v>129</v>
      </c>
      <c r="D13" s="65" t="s">
        <v>201</v>
      </c>
      <c r="E13" s="65" t="s">
        <v>203</v>
      </c>
      <c r="F13" s="62" t="s">
        <v>134</v>
      </c>
      <c r="G13" s="64" t="s">
        <v>202</v>
      </c>
      <c r="H13" s="64" t="s">
        <v>205</v>
      </c>
      <c r="I13" s="62" t="s">
        <v>36</v>
      </c>
      <c r="J13" s="62" t="s">
        <v>29</v>
      </c>
      <c r="K13" s="62" t="s">
        <v>44</v>
      </c>
      <c r="L13" s="62" t="s">
        <v>25</v>
      </c>
      <c r="M13" s="62" t="s">
        <v>47</v>
      </c>
      <c r="N13" s="62" t="s">
        <v>141</v>
      </c>
      <c r="O13" s="69" t="s">
        <v>138</v>
      </c>
      <c r="P13" s="71"/>
      <c r="Q13" s="69" t="s">
        <v>175</v>
      </c>
      <c r="R13" s="22"/>
      <c r="S13" s="75"/>
    </row>
    <row r="14" spans="1:97" s="63" customFormat="1" ht="135.75" customHeight="1" x14ac:dyDescent="0.2">
      <c r="A14" s="60" t="s">
        <v>80</v>
      </c>
      <c r="B14" s="62" t="s">
        <v>119</v>
      </c>
      <c r="C14" s="65" t="s">
        <v>129</v>
      </c>
      <c r="D14" s="65" t="s">
        <v>198</v>
      </c>
      <c r="E14" s="65" t="s">
        <v>203</v>
      </c>
      <c r="F14" s="62" t="s">
        <v>134</v>
      </c>
      <c r="G14" s="65" t="s">
        <v>204</v>
      </c>
      <c r="H14" s="64" t="s">
        <v>120</v>
      </c>
      <c r="I14" s="62" t="s">
        <v>36</v>
      </c>
      <c r="J14" s="62" t="s">
        <v>29</v>
      </c>
      <c r="K14" s="62" t="s">
        <v>45</v>
      </c>
      <c r="L14" s="62" t="s">
        <v>34</v>
      </c>
      <c r="M14" s="62" t="s">
        <v>47</v>
      </c>
      <c r="N14" s="62" t="s">
        <v>141</v>
      </c>
      <c r="O14" s="69" t="s">
        <v>138</v>
      </c>
      <c r="P14" s="80">
        <v>43944</v>
      </c>
      <c r="Q14" s="69" t="s">
        <v>175</v>
      </c>
      <c r="R14" s="61"/>
      <c r="S14" s="65" t="s">
        <v>160</v>
      </c>
    </row>
    <row r="15" spans="1:97" s="63" customFormat="1" ht="150" customHeight="1" x14ac:dyDescent="0.2">
      <c r="A15" s="60" t="s">
        <v>81</v>
      </c>
      <c r="B15" s="62" t="s">
        <v>52</v>
      </c>
      <c r="C15" s="65" t="s">
        <v>130</v>
      </c>
      <c r="D15" s="65" t="s">
        <v>206</v>
      </c>
      <c r="E15" s="65" t="s">
        <v>199</v>
      </c>
      <c r="F15" s="62" t="s">
        <v>106</v>
      </c>
      <c r="G15" s="65" t="s">
        <v>154</v>
      </c>
      <c r="H15" s="64" t="s">
        <v>155</v>
      </c>
      <c r="I15" s="62" t="s">
        <v>33</v>
      </c>
      <c r="J15" s="62" t="s">
        <v>32</v>
      </c>
      <c r="K15" s="62" t="s">
        <v>44</v>
      </c>
      <c r="L15" s="62" t="s">
        <v>24</v>
      </c>
      <c r="M15" s="62" t="s">
        <v>47</v>
      </c>
      <c r="N15" s="62" t="s">
        <v>141</v>
      </c>
      <c r="O15" s="69" t="s">
        <v>138</v>
      </c>
      <c r="P15" s="69"/>
      <c r="Q15" s="69" t="s">
        <v>175</v>
      </c>
      <c r="R15" s="61"/>
      <c r="S15" s="65"/>
    </row>
    <row r="16" spans="1:97" s="63" customFormat="1" ht="158.25" customHeight="1" x14ac:dyDescent="0.2">
      <c r="A16" s="60" t="s">
        <v>110</v>
      </c>
      <c r="B16" s="62" t="s">
        <v>55</v>
      </c>
      <c r="C16" s="65" t="s">
        <v>130</v>
      </c>
      <c r="D16" s="65" t="s">
        <v>207</v>
      </c>
      <c r="E16" s="65" t="s">
        <v>209</v>
      </c>
      <c r="F16" s="62" t="s">
        <v>106</v>
      </c>
      <c r="G16" s="65" t="s">
        <v>208</v>
      </c>
      <c r="H16" s="64" t="s">
        <v>210</v>
      </c>
      <c r="I16" s="62" t="s">
        <v>33</v>
      </c>
      <c r="J16" s="62" t="s">
        <v>32</v>
      </c>
      <c r="K16" s="62" t="s">
        <v>44</v>
      </c>
      <c r="L16" s="62" t="s">
        <v>24</v>
      </c>
      <c r="M16" s="62" t="s">
        <v>47</v>
      </c>
      <c r="N16" s="62" t="s">
        <v>141</v>
      </c>
      <c r="O16" s="69" t="s">
        <v>138</v>
      </c>
      <c r="P16" s="69"/>
      <c r="Q16" s="69" t="s">
        <v>175</v>
      </c>
      <c r="R16" s="61"/>
      <c r="S16" s="65"/>
    </row>
    <row r="17" spans="1:19" s="63" customFormat="1" ht="150" customHeight="1" x14ac:dyDescent="0.2">
      <c r="A17" s="60" t="s">
        <v>111</v>
      </c>
      <c r="B17" s="62" t="s">
        <v>58</v>
      </c>
      <c r="C17" s="65" t="s">
        <v>130</v>
      </c>
      <c r="D17" s="65" t="s">
        <v>207</v>
      </c>
      <c r="E17" s="65" t="s">
        <v>199</v>
      </c>
      <c r="F17" s="62" t="s">
        <v>106</v>
      </c>
      <c r="G17" s="65" t="s">
        <v>211</v>
      </c>
      <c r="H17" s="64" t="s">
        <v>212</v>
      </c>
      <c r="I17" s="62" t="s">
        <v>33</v>
      </c>
      <c r="J17" s="62" t="s">
        <v>32</v>
      </c>
      <c r="K17" s="62" t="s">
        <v>44</v>
      </c>
      <c r="L17" s="62" t="s">
        <v>24</v>
      </c>
      <c r="M17" s="62" t="s">
        <v>47</v>
      </c>
      <c r="N17" s="62" t="s">
        <v>141</v>
      </c>
      <c r="O17" s="69" t="s">
        <v>138</v>
      </c>
      <c r="P17" s="69"/>
      <c r="Q17" s="69" t="s">
        <v>175</v>
      </c>
      <c r="R17" s="61"/>
      <c r="S17" s="65"/>
    </row>
    <row r="18" spans="1:19" s="63" customFormat="1" ht="160.5" customHeight="1" x14ac:dyDescent="0.2">
      <c r="A18" s="60" t="s">
        <v>112</v>
      </c>
      <c r="B18" s="62" t="s">
        <v>59</v>
      </c>
      <c r="C18" s="65" t="s">
        <v>130</v>
      </c>
      <c r="D18" s="65" t="s">
        <v>207</v>
      </c>
      <c r="E18" s="65" t="s">
        <v>209</v>
      </c>
      <c r="F18" s="62" t="s">
        <v>106</v>
      </c>
      <c r="G18" s="65" t="s">
        <v>213</v>
      </c>
      <c r="H18" s="64" t="s">
        <v>214</v>
      </c>
      <c r="I18" s="62" t="s">
        <v>33</v>
      </c>
      <c r="J18" s="62" t="s">
        <v>32</v>
      </c>
      <c r="K18" s="62" t="s">
        <v>44</v>
      </c>
      <c r="L18" s="62" t="s">
        <v>24</v>
      </c>
      <c r="M18" s="62" t="s">
        <v>47</v>
      </c>
      <c r="N18" s="62" t="s">
        <v>141</v>
      </c>
      <c r="O18" s="69" t="s">
        <v>138</v>
      </c>
      <c r="P18" s="69"/>
      <c r="Q18" s="69" t="s">
        <v>175</v>
      </c>
      <c r="R18" s="61"/>
      <c r="S18" s="65"/>
    </row>
    <row r="19" spans="1:19" x14ac:dyDescent="0.2">
      <c r="A19" s="56"/>
      <c r="B19" s="20"/>
      <c r="C19" s="18"/>
      <c r="D19" s="18"/>
      <c r="E19" s="20"/>
      <c r="F19" s="20"/>
      <c r="G19" s="20"/>
      <c r="H19" s="19"/>
      <c r="I19" s="19"/>
      <c r="J19" s="19"/>
      <c r="K19" s="19"/>
      <c r="L19" s="18"/>
      <c r="M19" s="18"/>
      <c r="N19" s="18"/>
      <c r="R19" s="18"/>
      <c r="S19" s="17"/>
    </row>
    <row r="20" spans="1:19" s="2" customFormat="1" ht="44.25" customHeight="1" x14ac:dyDescent="0.2">
      <c r="A20" s="57"/>
      <c r="B20" s="110"/>
      <c r="C20" s="110"/>
      <c r="D20" s="81"/>
    </row>
    <row r="21" spans="1:19" x14ac:dyDescent="0.2">
      <c r="A21" s="56"/>
      <c r="B21" s="20"/>
      <c r="C21" s="18"/>
      <c r="D21" s="18"/>
      <c r="E21" s="20"/>
      <c r="F21" s="20"/>
      <c r="G21" s="20"/>
      <c r="H21" s="19"/>
      <c r="I21" s="19"/>
      <c r="J21" s="19"/>
      <c r="K21" s="19"/>
      <c r="L21" s="18"/>
      <c r="M21" s="18"/>
      <c r="N21" s="18"/>
      <c r="R21" s="18"/>
      <c r="S21" s="17"/>
    </row>
  </sheetData>
  <mergeCells count="1">
    <mergeCell ref="B20:C20"/>
  </mergeCells>
  <phoneticPr fontId="27" type="noConversion"/>
  <dataValidations count="4">
    <dataValidation type="list" allowBlank="1" showInputMessage="1" showErrorMessage="1" sqref="I2:I18" xr:uid="{F8917672-6F94-4523-AD00-F82BC79E825C}">
      <formula1>Prioridad</formula1>
    </dataValidation>
    <dataValidation type="list" allowBlank="1" showInputMessage="1" showErrorMessage="1" sqref="J2:J18" xr:uid="{5D904310-CCA7-4162-8700-1A50C7A6AEC4}">
      <formula1>Tipo_Caso</formula1>
    </dataValidation>
    <dataValidation type="list" allowBlank="1" showInputMessage="1" showErrorMessage="1" sqref="L21:N21 L2:L19 M19:N19" xr:uid="{26967692-B90E-42F8-ADD4-894F57A30031}">
      <formula1>Estados</formula1>
    </dataValidation>
    <dataValidation type="list" allowBlank="1" showInputMessage="1" showErrorMessage="1" sqref="K2:K18" xr:uid="{5A57E308-36B9-4C6B-9FCF-D47BDABE646D}">
      <formula1>TIPO</formula1>
    </dataValidation>
  </dataValidations>
  <pageMargins left="0.73685039370078742" right="0.15748031496062992" top="0.27559055118110237" bottom="0.23622047244094491" header="0" footer="0"/>
  <pageSetup paperSize="9" scale="86" orientation="landscape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B032A2-E562-4FD7-967F-7538BE9E74B8}">
          <x14:formula1>
            <xm:f>Listas!$F$2:$F$4</xm:f>
          </x14:formula1>
          <xm:sqref>O2:O18</xm:sqref>
        </x14:dataValidation>
        <x14:dataValidation type="list" allowBlank="1" showInputMessage="1" showErrorMessage="1" xr:uid="{393A1F6E-9A52-436B-A1F1-01C883074E46}">
          <x14:formula1>
            <xm:f>Listas!$E$2:$E$4</xm:f>
          </x14:formula1>
          <xm:sqref>N2:N18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8D83-0BC2-4BF7-9C5C-44E63A5A483F}">
  <dimension ref="A1:CS33"/>
  <sheetViews>
    <sheetView tabSelected="1" zoomScale="80" zoomScaleNormal="80" workbookViewId="0">
      <pane ySplit="1" topLeftCell="A28" activePane="bottomLeft" state="frozen"/>
      <selection pane="bottomLeft" activeCell="K30" sqref="K30"/>
    </sheetView>
  </sheetViews>
  <sheetFormatPr baseColWidth="10" defaultRowHeight="12.75" x14ac:dyDescent="0.2"/>
  <cols>
    <col min="1" max="1" width="19.28515625" style="58" customWidth="1"/>
    <col min="2" max="2" width="24.140625" style="55" customWidth="1"/>
    <col min="3" max="3" width="49.42578125" style="14" customWidth="1"/>
    <col min="4" max="4" width="36.42578125" style="14" customWidth="1"/>
    <col min="5" max="5" width="54.7109375" style="15" customWidth="1"/>
    <col min="6" max="6" width="26.5703125" style="15" customWidth="1"/>
    <col min="7" max="7" width="69.85546875" style="15" customWidth="1"/>
    <col min="8" max="8" width="80.28515625" style="14" customWidth="1"/>
    <col min="9" max="11" width="18.7109375" style="14" customWidth="1"/>
    <col min="12" max="12" width="21.85546875" style="14" customWidth="1"/>
    <col min="13" max="13" width="19" style="14" customWidth="1"/>
    <col min="14" max="14" width="17.85546875" style="14" customWidth="1"/>
    <col min="15" max="15" width="14.5703125" style="2" customWidth="1"/>
    <col min="16" max="17" width="15.85546875" style="2" customWidth="1"/>
    <col min="18" max="18" width="41.5703125" style="14" customWidth="1"/>
    <col min="19" max="19" width="29.28515625" style="14" customWidth="1"/>
    <col min="20" max="16384" width="11.42578125" style="14"/>
  </cols>
  <sheetData>
    <row r="1" spans="1:97" s="23" customFormat="1" ht="30.75" customHeight="1" x14ac:dyDescent="0.2">
      <c r="A1" s="66" t="s">
        <v>66</v>
      </c>
      <c r="B1" s="67" t="s">
        <v>28</v>
      </c>
      <c r="C1" s="67" t="s">
        <v>128</v>
      </c>
      <c r="D1" s="67" t="s">
        <v>179</v>
      </c>
      <c r="E1" s="72" t="s">
        <v>85</v>
      </c>
      <c r="F1" s="72" t="s">
        <v>84</v>
      </c>
      <c r="G1" s="67" t="s">
        <v>3</v>
      </c>
      <c r="H1" s="67" t="s">
        <v>0</v>
      </c>
      <c r="I1" s="67" t="s">
        <v>27</v>
      </c>
      <c r="J1" s="67" t="s">
        <v>72</v>
      </c>
      <c r="K1" s="72" t="s">
        <v>67</v>
      </c>
      <c r="L1" s="53" t="s">
        <v>68</v>
      </c>
      <c r="M1" s="53" t="s">
        <v>73</v>
      </c>
      <c r="N1" s="53" t="s">
        <v>74</v>
      </c>
      <c r="O1" s="54" t="s">
        <v>69</v>
      </c>
      <c r="P1" s="54" t="s">
        <v>70</v>
      </c>
      <c r="Q1" s="70" t="s">
        <v>71</v>
      </c>
      <c r="R1" s="67" t="s">
        <v>4</v>
      </c>
      <c r="S1" s="68" t="s">
        <v>1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</row>
    <row r="2" spans="1:97" s="23" customFormat="1" ht="83.25" customHeight="1" x14ac:dyDescent="0.2">
      <c r="A2" s="60" t="s">
        <v>48</v>
      </c>
      <c r="B2" s="82" t="s">
        <v>218</v>
      </c>
      <c r="C2" s="65" t="s">
        <v>237</v>
      </c>
      <c r="D2" s="65" t="s">
        <v>241</v>
      </c>
      <c r="E2" s="62" t="s">
        <v>23</v>
      </c>
      <c r="F2" s="62" t="s">
        <v>238</v>
      </c>
      <c r="G2" s="65" t="s">
        <v>77</v>
      </c>
      <c r="H2" s="64" t="s">
        <v>240</v>
      </c>
      <c r="I2" s="62" t="s">
        <v>36</v>
      </c>
      <c r="J2" s="62" t="s">
        <v>32</v>
      </c>
      <c r="K2" s="62" t="s">
        <v>44</v>
      </c>
      <c r="L2" s="62" t="s">
        <v>25</v>
      </c>
      <c r="M2" s="62" t="s">
        <v>47</v>
      </c>
      <c r="N2" s="62" t="s">
        <v>141</v>
      </c>
      <c r="O2" s="69" t="s">
        <v>138</v>
      </c>
      <c r="P2" s="71"/>
      <c r="Q2" s="69" t="s">
        <v>175</v>
      </c>
      <c r="R2" s="61"/>
      <c r="S2" s="65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</row>
    <row r="3" spans="1:97" s="23" customFormat="1" ht="80.25" customHeight="1" x14ac:dyDescent="0.2">
      <c r="A3" s="60" t="s">
        <v>49</v>
      </c>
      <c r="B3" s="82" t="s">
        <v>260</v>
      </c>
      <c r="C3" s="65" t="s">
        <v>237</v>
      </c>
      <c r="D3" s="65" t="s">
        <v>242</v>
      </c>
      <c r="E3" s="62"/>
      <c r="F3" s="62" t="s">
        <v>243</v>
      </c>
      <c r="G3" s="65" t="s">
        <v>297</v>
      </c>
      <c r="H3" s="64" t="s">
        <v>177</v>
      </c>
      <c r="I3" s="62" t="s">
        <v>33</v>
      </c>
      <c r="J3" s="62" t="s">
        <v>32</v>
      </c>
      <c r="K3" s="62" t="s">
        <v>45</v>
      </c>
      <c r="L3" s="62" t="s">
        <v>25</v>
      </c>
      <c r="M3" s="62" t="s">
        <v>47</v>
      </c>
      <c r="N3" s="62" t="s">
        <v>141</v>
      </c>
      <c r="O3" s="69" t="s">
        <v>138</v>
      </c>
      <c r="P3" s="71"/>
      <c r="Q3" s="69" t="s">
        <v>175</v>
      </c>
      <c r="R3" s="22"/>
      <c r="S3" s="75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</row>
    <row r="4" spans="1:97" s="23" customFormat="1" ht="74.25" customHeight="1" x14ac:dyDescent="0.2">
      <c r="A4" s="60" t="s">
        <v>50</v>
      </c>
      <c r="B4" s="82" t="s">
        <v>261</v>
      </c>
      <c r="C4" s="65" t="s">
        <v>237</v>
      </c>
      <c r="D4" s="65" t="s">
        <v>239</v>
      </c>
      <c r="E4" s="65" t="s">
        <v>77</v>
      </c>
      <c r="F4" s="62" t="s">
        <v>244</v>
      </c>
      <c r="G4" s="65" t="s">
        <v>144</v>
      </c>
      <c r="H4" s="65" t="s">
        <v>147</v>
      </c>
      <c r="I4" s="62" t="s">
        <v>36</v>
      </c>
      <c r="J4" s="62" t="s">
        <v>35</v>
      </c>
      <c r="K4" s="62" t="s">
        <v>44</v>
      </c>
      <c r="L4" s="62" t="s">
        <v>25</v>
      </c>
      <c r="M4" s="62" t="s">
        <v>47</v>
      </c>
      <c r="N4" s="62" t="s">
        <v>141</v>
      </c>
      <c r="O4" s="69" t="s">
        <v>138</v>
      </c>
      <c r="P4" s="71"/>
      <c r="Q4" s="69" t="s">
        <v>175</v>
      </c>
      <c r="R4" s="61"/>
      <c r="S4" s="65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</row>
    <row r="5" spans="1:97" s="63" customFormat="1" ht="85.5" customHeight="1" x14ac:dyDescent="0.2">
      <c r="A5" s="60" t="s">
        <v>51</v>
      </c>
      <c r="B5" s="82" t="s">
        <v>262</v>
      </c>
      <c r="C5" s="65" t="s">
        <v>284</v>
      </c>
      <c r="D5" s="65" t="s">
        <v>245</v>
      </c>
      <c r="E5" s="65" t="s">
        <v>189</v>
      </c>
      <c r="F5" s="62" t="s">
        <v>246</v>
      </c>
      <c r="G5" s="65" t="s">
        <v>190</v>
      </c>
      <c r="H5" s="65" t="s">
        <v>191</v>
      </c>
      <c r="I5" s="62" t="s">
        <v>36</v>
      </c>
      <c r="J5" s="62" t="s">
        <v>35</v>
      </c>
      <c r="K5" s="62" t="s">
        <v>45</v>
      </c>
      <c r="L5" s="62" t="s">
        <v>25</v>
      </c>
      <c r="M5" s="62" t="s">
        <v>47</v>
      </c>
      <c r="N5" s="62" t="s">
        <v>141</v>
      </c>
      <c r="O5" s="69" t="s">
        <v>138</v>
      </c>
      <c r="P5" s="69"/>
      <c r="Q5" s="69" t="s">
        <v>175</v>
      </c>
      <c r="R5" s="61"/>
      <c r="S5" s="65"/>
    </row>
    <row r="6" spans="1:97" s="63" customFormat="1" ht="165.75" customHeight="1" x14ac:dyDescent="0.2">
      <c r="A6" s="60" t="s">
        <v>54</v>
      </c>
      <c r="B6" s="82" t="s">
        <v>263</v>
      </c>
      <c r="C6" s="65" t="s">
        <v>237</v>
      </c>
      <c r="D6" s="65" t="s">
        <v>300</v>
      </c>
      <c r="E6" s="65" t="s">
        <v>216</v>
      </c>
      <c r="F6" s="62" t="s">
        <v>247</v>
      </c>
      <c r="G6" s="65" t="s">
        <v>145</v>
      </c>
      <c r="H6" s="64" t="s">
        <v>272</v>
      </c>
      <c r="I6" s="62" t="s">
        <v>36</v>
      </c>
      <c r="J6" s="62" t="s">
        <v>35</v>
      </c>
      <c r="K6" s="62" t="s">
        <v>44</v>
      </c>
      <c r="L6" s="62" t="s">
        <v>25</v>
      </c>
      <c r="M6" s="62" t="s">
        <v>47</v>
      </c>
      <c r="N6" s="62" t="s">
        <v>141</v>
      </c>
      <c r="O6" s="69" t="s">
        <v>138</v>
      </c>
      <c r="P6" s="71"/>
      <c r="Q6" s="69" t="s">
        <v>175</v>
      </c>
      <c r="R6" s="61"/>
      <c r="S6" s="75"/>
    </row>
    <row r="7" spans="1:97" s="63" customFormat="1" ht="97.5" customHeight="1" x14ac:dyDescent="0.2">
      <c r="A7" s="60" t="s">
        <v>57</v>
      </c>
      <c r="B7" s="82" t="s">
        <v>264</v>
      </c>
      <c r="C7" s="65" t="s">
        <v>237</v>
      </c>
      <c r="D7" s="65" t="s">
        <v>301</v>
      </c>
      <c r="E7" s="65" t="s">
        <v>216</v>
      </c>
      <c r="F7" s="62" t="s">
        <v>259</v>
      </c>
      <c r="G7" s="65" t="s">
        <v>269</v>
      </c>
      <c r="H7" s="64" t="s">
        <v>302</v>
      </c>
      <c r="I7" s="62" t="s">
        <v>36</v>
      </c>
      <c r="J7" s="62" t="s">
        <v>32</v>
      </c>
      <c r="K7" s="62" t="s">
        <v>44</v>
      </c>
      <c r="L7" s="62" t="s">
        <v>25</v>
      </c>
      <c r="M7" s="62" t="s">
        <v>47</v>
      </c>
      <c r="N7" s="62" t="s">
        <v>141</v>
      </c>
      <c r="O7" s="69" t="s">
        <v>138</v>
      </c>
      <c r="P7" s="71"/>
      <c r="Q7" s="69" t="s">
        <v>175</v>
      </c>
      <c r="R7" s="61"/>
      <c r="S7" s="75"/>
    </row>
    <row r="8" spans="1:97" s="63" customFormat="1" ht="99" customHeight="1" x14ac:dyDescent="0.2">
      <c r="A8" s="60" t="s">
        <v>61</v>
      </c>
      <c r="B8" s="82" t="s">
        <v>265</v>
      </c>
      <c r="C8" s="65" t="s">
        <v>237</v>
      </c>
      <c r="D8" s="65" t="s">
        <v>304</v>
      </c>
      <c r="E8" s="65" t="s">
        <v>216</v>
      </c>
      <c r="F8" s="62" t="s">
        <v>259</v>
      </c>
      <c r="G8" s="65" t="s">
        <v>270</v>
      </c>
      <c r="H8" s="64" t="s">
        <v>305</v>
      </c>
      <c r="I8" s="62" t="s">
        <v>36</v>
      </c>
      <c r="J8" s="62" t="s">
        <v>32</v>
      </c>
      <c r="K8" s="62" t="s">
        <v>44</v>
      </c>
      <c r="L8" s="62" t="s">
        <v>25</v>
      </c>
      <c r="M8" s="62" t="s">
        <v>47</v>
      </c>
      <c r="N8" s="62" t="s">
        <v>141</v>
      </c>
      <c r="O8" s="69" t="s">
        <v>138</v>
      </c>
      <c r="P8" s="71"/>
      <c r="Q8" s="69" t="s">
        <v>175</v>
      </c>
      <c r="R8" s="22"/>
      <c r="S8" s="75"/>
    </row>
    <row r="9" spans="1:97" s="63" customFormat="1" ht="99" customHeight="1" x14ac:dyDescent="0.2">
      <c r="A9" s="60" t="s">
        <v>63</v>
      </c>
      <c r="B9" s="82" t="s">
        <v>219</v>
      </c>
      <c r="C9" s="65" t="s">
        <v>237</v>
      </c>
      <c r="D9" s="65" t="s">
        <v>271</v>
      </c>
      <c r="E9" s="65" t="s">
        <v>216</v>
      </c>
      <c r="F9" s="62" t="s">
        <v>292</v>
      </c>
      <c r="G9" s="65" t="s">
        <v>145</v>
      </c>
      <c r="H9" s="64" t="s">
        <v>309</v>
      </c>
      <c r="I9" s="62" t="s">
        <v>36</v>
      </c>
      <c r="J9" s="62" t="s">
        <v>35</v>
      </c>
      <c r="K9" s="62" t="s">
        <v>44</v>
      </c>
      <c r="L9" s="62" t="s">
        <v>25</v>
      </c>
      <c r="M9" s="62" t="s">
        <v>47</v>
      </c>
      <c r="N9" s="62" t="s">
        <v>141</v>
      </c>
      <c r="O9" s="69" t="s">
        <v>138</v>
      </c>
      <c r="P9" s="71"/>
      <c r="Q9" s="69" t="s">
        <v>175</v>
      </c>
      <c r="R9" s="61"/>
      <c r="S9" s="65"/>
    </row>
    <row r="10" spans="1:97" s="63" customFormat="1" ht="99.75" customHeight="1" x14ac:dyDescent="0.2">
      <c r="A10" s="60" t="s">
        <v>64</v>
      </c>
      <c r="B10" s="82" t="s">
        <v>220</v>
      </c>
      <c r="C10" s="65" t="s">
        <v>237</v>
      </c>
      <c r="D10" s="65" t="s">
        <v>273</v>
      </c>
      <c r="E10" s="65" t="s">
        <v>216</v>
      </c>
      <c r="F10" s="62" t="s">
        <v>292</v>
      </c>
      <c r="G10" s="65" t="s">
        <v>145</v>
      </c>
      <c r="H10" s="64" t="s">
        <v>274</v>
      </c>
      <c r="I10" s="62" t="s">
        <v>36</v>
      </c>
      <c r="J10" s="62" t="s">
        <v>35</v>
      </c>
      <c r="K10" s="62" t="s">
        <v>44</v>
      </c>
      <c r="L10" s="62" t="s">
        <v>25</v>
      </c>
      <c r="M10" s="62" t="s">
        <v>47</v>
      </c>
      <c r="N10" s="62" t="s">
        <v>141</v>
      </c>
      <c r="O10" s="69" t="s">
        <v>138</v>
      </c>
      <c r="P10" s="71"/>
      <c r="Q10" s="69" t="s">
        <v>175</v>
      </c>
      <c r="R10" s="22"/>
      <c r="S10" s="75"/>
    </row>
    <row r="11" spans="1:97" s="63" customFormat="1" ht="102" customHeight="1" x14ac:dyDescent="0.2">
      <c r="A11" s="60" t="s">
        <v>65</v>
      </c>
      <c r="B11" s="82" t="s">
        <v>221</v>
      </c>
      <c r="C11" s="65" t="s">
        <v>237</v>
      </c>
      <c r="D11" s="65" t="s">
        <v>313</v>
      </c>
      <c r="E11" s="65" t="s">
        <v>215</v>
      </c>
      <c r="F11" s="62" t="s">
        <v>292</v>
      </c>
      <c r="G11" s="65" t="s">
        <v>148</v>
      </c>
      <c r="H11" s="64" t="s">
        <v>153</v>
      </c>
      <c r="I11" s="62" t="s">
        <v>33</v>
      </c>
      <c r="J11" s="62" t="s">
        <v>29</v>
      </c>
      <c r="K11" s="62" t="s">
        <v>44</v>
      </c>
      <c r="L11" s="62" t="s">
        <v>34</v>
      </c>
      <c r="M11" s="62" t="s">
        <v>47</v>
      </c>
      <c r="N11" s="62" t="s">
        <v>141</v>
      </c>
      <c r="O11" s="69" t="s">
        <v>138</v>
      </c>
      <c r="P11" s="80">
        <v>43943</v>
      </c>
      <c r="Q11" s="69" t="s">
        <v>175</v>
      </c>
      <c r="R11" s="61"/>
      <c r="S11" s="65" t="s">
        <v>159</v>
      </c>
    </row>
    <row r="12" spans="1:97" s="63" customFormat="1" ht="86.25" customHeight="1" x14ac:dyDescent="0.2">
      <c r="A12" s="60" t="s">
        <v>78</v>
      </c>
      <c r="B12" s="82" t="s">
        <v>222</v>
      </c>
      <c r="C12" s="65" t="s">
        <v>237</v>
      </c>
      <c r="D12" s="65" t="s">
        <v>275</v>
      </c>
      <c r="E12" s="65" t="s">
        <v>216</v>
      </c>
      <c r="F12" s="62" t="s">
        <v>276</v>
      </c>
      <c r="G12" s="64" t="s">
        <v>202</v>
      </c>
      <c r="H12" s="64" t="s">
        <v>205</v>
      </c>
      <c r="I12" s="62" t="s">
        <v>36</v>
      </c>
      <c r="J12" s="62" t="s">
        <v>29</v>
      </c>
      <c r="K12" s="62" t="s">
        <v>44</v>
      </c>
      <c r="L12" s="62" t="s">
        <v>25</v>
      </c>
      <c r="M12" s="62" t="s">
        <v>47</v>
      </c>
      <c r="N12" s="62" t="s">
        <v>141</v>
      </c>
      <c r="O12" s="69" t="s">
        <v>138</v>
      </c>
      <c r="P12" s="71"/>
      <c r="Q12" s="69" t="s">
        <v>175</v>
      </c>
      <c r="R12" s="22"/>
      <c r="S12" s="75"/>
    </row>
    <row r="13" spans="1:97" s="63" customFormat="1" ht="135.75" customHeight="1" x14ac:dyDescent="0.2">
      <c r="A13" s="60" t="s">
        <v>79</v>
      </c>
      <c r="B13" s="82" t="s">
        <v>223</v>
      </c>
      <c r="C13" s="65" t="s">
        <v>237</v>
      </c>
      <c r="D13" s="65" t="s">
        <v>313</v>
      </c>
      <c r="E13" s="65" t="s">
        <v>216</v>
      </c>
      <c r="F13" s="62" t="s">
        <v>277</v>
      </c>
      <c r="G13" s="65" t="s">
        <v>204</v>
      </c>
      <c r="H13" s="64" t="s">
        <v>120</v>
      </c>
      <c r="I13" s="62" t="s">
        <v>36</v>
      </c>
      <c r="J13" s="62" t="s">
        <v>29</v>
      </c>
      <c r="K13" s="62" t="s">
        <v>45</v>
      </c>
      <c r="L13" s="62" t="s">
        <v>34</v>
      </c>
      <c r="M13" s="62" t="s">
        <v>47</v>
      </c>
      <c r="N13" s="62" t="s">
        <v>141</v>
      </c>
      <c r="O13" s="69" t="s">
        <v>138</v>
      </c>
      <c r="P13" s="80">
        <v>43944</v>
      </c>
      <c r="Q13" s="69" t="s">
        <v>175</v>
      </c>
      <c r="R13" s="61"/>
      <c r="S13" s="65" t="s">
        <v>160</v>
      </c>
    </row>
    <row r="14" spans="1:97" s="63" customFormat="1" ht="102.75" customHeight="1" x14ac:dyDescent="0.2">
      <c r="A14" s="60" t="s">
        <v>80</v>
      </c>
      <c r="B14" s="82" t="s">
        <v>224</v>
      </c>
      <c r="C14" s="65" t="s">
        <v>237</v>
      </c>
      <c r="D14" s="65" t="s">
        <v>207</v>
      </c>
      <c r="E14" s="65" t="s">
        <v>215</v>
      </c>
      <c r="F14" s="62" t="s">
        <v>276</v>
      </c>
      <c r="G14" s="65" t="s">
        <v>154</v>
      </c>
      <c r="H14" s="64" t="s">
        <v>155</v>
      </c>
      <c r="I14" s="62" t="s">
        <v>33</v>
      </c>
      <c r="J14" s="62" t="s">
        <v>32</v>
      </c>
      <c r="K14" s="62" t="s">
        <v>44</v>
      </c>
      <c r="L14" s="62" t="s">
        <v>24</v>
      </c>
      <c r="M14" s="62" t="s">
        <v>47</v>
      </c>
      <c r="N14" s="62" t="s">
        <v>141</v>
      </c>
      <c r="O14" s="69" t="s">
        <v>138</v>
      </c>
      <c r="P14" s="69"/>
      <c r="Q14" s="69" t="s">
        <v>175</v>
      </c>
      <c r="R14" s="61"/>
      <c r="S14" s="65"/>
    </row>
    <row r="15" spans="1:97" s="63" customFormat="1" ht="123" customHeight="1" x14ac:dyDescent="0.2">
      <c r="A15" s="60" t="s">
        <v>81</v>
      </c>
      <c r="B15" s="82" t="s">
        <v>225</v>
      </c>
      <c r="C15" s="65" t="s">
        <v>237</v>
      </c>
      <c r="D15" s="65" t="s">
        <v>207</v>
      </c>
      <c r="E15" s="65" t="s">
        <v>217</v>
      </c>
      <c r="F15" s="62" t="s">
        <v>292</v>
      </c>
      <c r="G15" s="65" t="s">
        <v>208</v>
      </c>
      <c r="H15" s="64" t="s">
        <v>210</v>
      </c>
      <c r="I15" s="62" t="s">
        <v>33</v>
      </c>
      <c r="J15" s="62" t="s">
        <v>32</v>
      </c>
      <c r="K15" s="62" t="s">
        <v>44</v>
      </c>
      <c r="L15" s="62" t="s">
        <v>24</v>
      </c>
      <c r="M15" s="62" t="s">
        <v>47</v>
      </c>
      <c r="N15" s="62" t="s">
        <v>141</v>
      </c>
      <c r="O15" s="69" t="s">
        <v>138</v>
      </c>
      <c r="P15" s="69"/>
      <c r="Q15" s="69" t="s">
        <v>175</v>
      </c>
      <c r="R15" s="61"/>
      <c r="S15" s="65"/>
    </row>
    <row r="16" spans="1:97" s="63" customFormat="1" ht="102" customHeight="1" x14ac:dyDescent="0.2">
      <c r="A16" s="60" t="s">
        <v>110</v>
      </c>
      <c r="B16" s="82" t="s">
        <v>226</v>
      </c>
      <c r="C16" s="65" t="s">
        <v>237</v>
      </c>
      <c r="D16" s="65" t="s">
        <v>207</v>
      </c>
      <c r="E16" s="65" t="s">
        <v>215</v>
      </c>
      <c r="F16" s="62" t="s">
        <v>292</v>
      </c>
      <c r="G16" s="65" t="s">
        <v>211</v>
      </c>
      <c r="H16" s="64" t="s">
        <v>212</v>
      </c>
      <c r="I16" s="62" t="s">
        <v>33</v>
      </c>
      <c r="J16" s="62" t="s">
        <v>32</v>
      </c>
      <c r="K16" s="62" t="s">
        <v>44</v>
      </c>
      <c r="L16" s="62" t="s">
        <v>24</v>
      </c>
      <c r="M16" s="62" t="s">
        <v>47</v>
      </c>
      <c r="N16" s="62" t="s">
        <v>141</v>
      </c>
      <c r="O16" s="69" t="s">
        <v>138</v>
      </c>
      <c r="P16" s="69"/>
      <c r="Q16" s="69" t="s">
        <v>175</v>
      </c>
      <c r="R16" s="61"/>
      <c r="S16" s="65"/>
    </row>
    <row r="17" spans="1:19" s="63" customFormat="1" ht="124.5" customHeight="1" x14ac:dyDescent="0.2">
      <c r="A17" s="60" t="s">
        <v>111</v>
      </c>
      <c r="B17" s="83" t="s">
        <v>227</v>
      </c>
      <c r="C17" s="65" t="s">
        <v>237</v>
      </c>
      <c r="D17" s="65" t="s">
        <v>207</v>
      </c>
      <c r="E17" s="65" t="s">
        <v>217</v>
      </c>
      <c r="F17" s="62" t="s">
        <v>292</v>
      </c>
      <c r="G17" s="65" t="s">
        <v>213</v>
      </c>
      <c r="H17" s="64" t="s">
        <v>214</v>
      </c>
      <c r="I17" s="62" t="s">
        <v>33</v>
      </c>
      <c r="J17" s="62" t="s">
        <v>32</v>
      </c>
      <c r="K17" s="62" t="s">
        <v>44</v>
      </c>
      <c r="L17" s="62" t="s">
        <v>24</v>
      </c>
      <c r="M17" s="62" t="s">
        <v>47</v>
      </c>
      <c r="N17" s="62" t="s">
        <v>141</v>
      </c>
      <c r="O17" s="69" t="s">
        <v>138</v>
      </c>
      <c r="P17" s="69"/>
      <c r="Q17" s="69" t="s">
        <v>175</v>
      </c>
      <c r="R17" s="61"/>
      <c r="S17" s="75"/>
    </row>
    <row r="18" spans="1:19" s="63" customFormat="1" ht="87.75" customHeight="1" x14ac:dyDescent="0.2">
      <c r="A18" s="60" t="s">
        <v>112</v>
      </c>
      <c r="B18" s="82" t="s">
        <v>228</v>
      </c>
      <c r="C18" s="65" t="s">
        <v>289</v>
      </c>
      <c r="D18" s="65" t="s">
        <v>278</v>
      </c>
      <c r="E18" s="62" t="s">
        <v>23</v>
      </c>
      <c r="F18" s="62" t="s">
        <v>238</v>
      </c>
      <c r="G18" s="65" t="s">
        <v>77</v>
      </c>
      <c r="H18" s="64" t="s">
        <v>240</v>
      </c>
      <c r="I18" s="62" t="s">
        <v>36</v>
      </c>
      <c r="J18" s="62" t="s">
        <v>32</v>
      </c>
      <c r="K18" s="62" t="s">
        <v>44</v>
      </c>
      <c r="L18" s="62" t="s">
        <v>25</v>
      </c>
      <c r="M18" s="62" t="s">
        <v>47</v>
      </c>
      <c r="N18" s="62" t="s">
        <v>141</v>
      </c>
      <c r="O18" s="69" t="s">
        <v>138</v>
      </c>
      <c r="P18" s="71"/>
      <c r="Q18" s="69" t="s">
        <v>283</v>
      </c>
      <c r="R18" s="22"/>
      <c r="S18" s="75"/>
    </row>
    <row r="19" spans="1:19" s="63" customFormat="1" ht="76.5" customHeight="1" x14ac:dyDescent="0.2">
      <c r="A19" s="60" t="s">
        <v>248</v>
      </c>
      <c r="B19" s="82" t="s">
        <v>229</v>
      </c>
      <c r="C19" s="65" t="s">
        <v>289</v>
      </c>
      <c r="D19" s="65" t="s">
        <v>285</v>
      </c>
      <c r="E19" s="62"/>
      <c r="F19" s="62" t="s">
        <v>243</v>
      </c>
      <c r="G19" s="65" t="s">
        <v>182</v>
      </c>
      <c r="H19" s="64" t="s">
        <v>177</v>
      </c>
      <c r="I19" s="62" t="s">
        <v>33</v>
      </c>
      <c r="J19" s="62" t="s">
        <v>32</v>
      </c>
      <c r="K19" s="62" t="s">
        <v>45</v>
      </c>
      <c r="L19" s="62" t="s">
        <v>25</v>
      </c>
      <c r="M19" s="62" t="s">
        <v>47</v>
      </c>
      <c r="N19" s="62" t="s">
        <v>141</v>
      </c>
      <c r="O19" s="69" t="s">
        <v>138</v>
      </c>
      <c r="P19" s="71"/>
      <c r="Q19" s="69" t="s">
        <v>283</v>
      </c>
      <c r="R19" s="22"/>
      <c r="S19" s="75"/>
    </row>
    <row r="20" spans="1:19" s="63" customFormat="1" ht="75" customHeight="1" x14ac:dyDescent="0.2">
      <c r="A20" s="60" t="s">
        <v>249</v>
      </c>
      <c r="B20" s="82" t="s">
        <v>230</v>
      </c>
      <c r="C20" s="65" t="s">
        <v>289</v>
      </c>
      <c r="D20" s="65" t="s">
        <v>279</v>
      </c>
      <c r="E20" s="65" t="s">
        <v>77</v>
      </c>
      <c r="F20" s="62" t="s">
        <v>244</v>
      </c>
      <c r="G20" s="65" t="s">
        <v>144</v>
      </c>
      <c r="H20" s="65" t="s">
        <v>147</v>
      </c>
      <c r="I20" s="62" t="s">
        <v>36</v>
      </c>
      <c r="J20" s="62" t="s">
        <v>35</v>
      </c>
      <c r="K20" s="62" t="s">
        <v>44</v>
      </c>
      <c r="L20" s="62" t="s">
        <v>25</v>
      </c>
      <c r="M20" s="62" t="s">
        <v>47</v>
      </c>
      <c r="N20" s="62" t="s">
        <v>141</v>
      </c>
      <c r="O20" s="69" t="s">
        <v>138</v>
      </c>
      <c r="P20" s="71"/>
      <c r="Q20" s="69" t="s">
        <v>283</v>
      </c>
      <c r="R20" s="22"/>
      <c r="S20" s="75"/>
    </row>
    <row r="21" spans="1:19" s="63" customFormat="1" ht="90" customHeight="1" x14ac:dyDescent="0.2">
      <c r="A21" s="60" t="s">
        <v>250</v>
      </c>
      <c r="B21" s="82" t="s">
        <v>231</v>
      </c>
      <c r="C21" s="65" t="s">
        <v>290</v>
      </c>
      <c r="D21" s="65" t="s">
        <v>298</v>
      </c>
      <c r="E21" s="65" t="s">
        <v>182</v>
      </c>
      <c r="F21" s="62" t="s">
        <v>287</v>
      </c>
      <c r="G21" s="65" t="s">
        <v>286</v>
      </c>
      <c r="H21" s="65" t="s">
        <v>191</v>
      </c>
      <c r="I21" s="62" t="s">
        <v>36</v>
      </c>
      <c r="J21" s="62" t="s">
        <v>35</v>
      </c>
      <c r="K21" s="62" t="s">
        <v>45</v>
      </c>
      <c r="L21" s="62" t="s">
        <v>25</v>
      </c>
      <c r="M21" s="62" t="s">
        <v>47</v>
      </c>
      <c r="N21" s="62" t="s">
        <v>141</v>
      </c>
      <c r="O21" s="69" t="s">
        <v>138</v>
      </c>
      <c r="P21" s="69"/>
      <c r="Q21" s="69" t="s">
        <v>283</v>
      </c>
      <c r="R21" s="22"/>
      <c r="S21" s="75"/>
    </row>
    <row r="22" spans="1:19" s="63" customFormat="1" ht="125.25" customHeight="1" x14ac:dyDescent="0.2">
      <c r="A22" s="60" t="s">
        <v>251</v>
      </c>
      <c r="B22" s="82" t="s">
        <v>266</v>
      </c>
      <c r="C22" s="65" t="s">
        <v>289</v>
      </c>
      <c r="D22" s="65" t="s">
        <v>299</v>
      </c>
      <c r="E22" s="65" t="s">
        <v>216</v>
      </c>
      <c r="F22" s="62" t="s">
        <v>247</v>
      </c>
      <c r="G22" s="65" t="s">
        <v>145</v>
      </c>
      <c r="H22" s="64" t="s">
        <v>288</v>
      </c>
      <c r="I22" s="62" t="s">
        <v>36</v>
      </c>
      <c r="J22" s="62" t="s">
        <v>35</v>
      </c>
      <c r="K22" s="62" t="s">
        <v>44</v>
      </c>
      <c r="L22" s="62" t="s">
        <v>25</v>
      </c>
      <c r="M22" s="62" t="s">
        <v>47</v>
      </c>
      <c r="N22" s="62" t="s">
        <v>141</v>
      </c>
      <c r="O22" s="69" t="s">
        <v>138</v>
      </c>
      <c r="P22" s="71"/>
      <c r="Q22" s="69" t="s">
        <v>283</v>
      </c>
      <c r="R22" s="22"/>
      <c r="S22" s="75"/>
    </row>
    <row r="23" spans="1:19" s="63" customFormat="1" ht="99.75" customHeight="1" x14ac:dyDescent="0.2">
      <c r="A23" s="60" t="s">
        <v>252</v>
      </c>
      <c r="B23" s="82" t="s">
        <v>267</v>
      </c>
      <c r="C23" s="65" t="s">
        <v>289</v>
      </c>
      <c r="D23" s="65" t="s">
        <v>307</v>
      </c>
      <c r="E23" s="65" t="s">
        <v>216</v>
      </c>
      <c r="F23" s="62" t="s">
        <v>259</v>
      </c>
      <c r="G23" s="65" t="s">
        <v>269</v>
      </c>
      <c r="H23" s="64" t="s">
        <v>303</v>
      </c>
      <c r="I23" s="62" t="s">
        <v>36</v>
      </c>
      <c r="J23" s="62" t="s">
        <v>32</v>
      </c>
      <c r="K23" s="62" t="s">
        <v>44</v>
      </c>
      <c r="L23" s="62" t="s">
        <v>25</v>
      </c>
      <c r="M23" s="62" t="s">
        <v>47</v>
      </c>
      <c r="N23" s="62" t="s">
        <v>141</v>
      </c>
      <c r="O23" s="69" t="s">
        <v>138</v>
      </c>
      <c r="P23" s="71"/>
      <c r="Q23" s="69" t="s">
        <v>283</v>
      </c>
      <c r="R23" s="22"/>
      <c r="S23" s="75"/>
    </row>
    <row r="24" spans="1:19" s="63" customFormat="1" ht="97.5" customHeight="1" x14ac:dyDescent="0.2">
      <c r="A24" s="60" t="s">
        <v>253</v>
      </c>
      <c r="B24" s="82" t="s">
        <v>268</v>
      </c>
      <c r="C24" s="65" t="s">
        <v>289</v>
      </c>
      <c r="D24" s="65" t="s">
        <v>306</v>
      </c>
      <c r="E24" s="65" t="s">
        <v>216</v>
      </c>
      <c r="F24" s="62" t="s">
        <v>259</v>
      </c>
      <c r="G24" s="65" t="s">
        <v>270</v>
      </c>
      <c r="H24" s="64" t="s">
        <v>308</v>
      </c>
      <c r="I24" s="62" t="s">
        <v>36</v>
      </c>
      <c r="J24" s="62" t="s">
        <v>32</v>
      </c>
      <c r="K24" s="62" t="s">
        <v>44</v>
      </c>
      <c r="L24" s="62" t="s">
        <v>25</v>
      </c>
      <c r="M24" s="62" t="s">
        <v>47</v>
      </c>
      <c r="N24" s="62" t="s">
        <v>141</v>
      </c>
      <c r="O24" s="69" t="s">
        <v>138</v>
      </c>
      <c r="P24" s="71"/>
      <c r="Q24" s="69" t="s">
        <v>283</v>
      </c>
      <c r="R24" s="22"/>
      <c r="S24" s="75"/>
    </row>
    <row r="25" spans="1:19" s="63" customFormat="1" ht="99" customHeight="1" x14ac:dyDescent="0.2">
      <c r="A25" s="60" t="s">
        <v>254</v>
      </c>
      <c r="B25" s="82" t="s">
        <v>232</v>
      </c>
      <c r="C25" s="65" t="s">
        <v>289</v>
      </c>
      <c r="D25" s="65" t="s">
        <v>280</v>
      </c>
      <c r="E25" s="65" t="s">
        <v>216</v>
      </c>
      <c r="F25" s="62" t="s">
        <v>292</v>
      </c>
      <c r="G25" s="65" t="s">
        <v>145</v>
      </c>
      <c r="H25" s="64" t="s">
        <v>310</v>
      </c>
      <c r="I25" s="62" t="s">
        <v>36</v>
      </c>
      <c r="J25" s="62" t="s">
        <v>35</v>
      </c>
      <c r="K25" s="62" t="s">
        <v>44</v>
      </c>
      <c r="L25" s="62" t="s">
        <v>25</v>
      </c>
      <c r="M25" s="62" t="s">
        <v>47</v>
      </c>
      <c r="N25" s="62" t="s">
        <v>141</v>
      </c>
      <c r="O25" s="69" t="s">
        <v>138</v>
      </c>
      <c r="P25" s="71"/>
      <c r="Q25" s="69" t="s">
        <v>283</v>
      </c>
      <c r="R25" s="22"/>
      <c r="S25" s="75"/>
    </row>
    <row r="26" spans="1:19" s="63" customFormat="1" ht="92.25" customHeight="1" x14ac:dyDescent="0.2">
      <c r="A26" s="60" t="s">
        <v>255</v>
      </c>
      <c r="B26" s="82" t="s">
        <v>233</v>
      </c>
      <c r="C26" s="65" t="s">
        <v>289</v>
      </c>
      <c r="D26" s="65" t="s">
        <v>281</v>
      </c>
      <c r="E26" s="65" t="s">
        <v>216</v>
      </c>
      <c r="F26" s="62" t="s">
        <v>292</v>
      </c>
      <c r="G26" s="65" t="s">
        <v>145</v>
      </c>
      <c r="H26" s="64" t="s">
        <v>291</v>
      </c>
      <c r="I26" s="62" t="s">
        <v>36</v>
      </c>
      <c r="J26" s="62" t="s">
        <v>35</v>
      </c>
      <c r="K26" s="62" t="s">
        <v>44</v>
      </c>
      <c r="L26" s="62" t="s">
        <v>25</v>
      </c>
      <c r="M26" s="62" t="s">
        <v>47</v>
      </c>
      <c r="N26" s="62" t="s">
        <v>141</v>
      </c>
      <c r="O26" s="69" t="s">
        <v>138</v>
      </c>
      <c r="P26" s="71"/>
      <c r="Q26" s="69" t="s">
        <v>283</v>
      </c>
      <c r="R26" s="22"/>
      <c r="S26" s="75"/>
    </row>
    <row r="27" spans="1:19" s="63" customFormat="1" ht="99" customHeight="1" x14ac:dyDescent="0.2">
      <c r="A27" s="60" t="s">
        <v>256</v>
      </c>
      <c r="B27" s="82" t="s">
        <v>234</v>
      </c>
      <c r="C27" s="65" t="s">
        <v>289</v>
      </c>
      <c r="D27" s="65" t="s">
        <v>312</v>
      </c>
      <c r="E27" s="65" t="s">
        <v>215</v>
      </c>
      <c r="F27" s="62" t="s">
        <v>292</v>
      </c>
      <c r="G27" s="65" t="s">
        <v>148</v>
      </c>
      <c r="H27" s="64" t="s">
        <v>153</v>
      </c>
      <c r="I27" s="62" t="s">
        <v>33</v>
      </c>
      <c r="J27" s="62" t="s">
        <v>29</v>
      </c>
      <c r="K27" s="62" t="s">
        <v>44</v>
      </c>
      <c r="L27" s="62" t="s">
        <v>34</v>
      </c>
      <c r="M27" s="62" t="s">
        <v>47</v>
      </c>
      <c r="N27" s="62" t="s">
        <v>141</v>
      </c>
      <c r="O27" s="69" t="s">
        <v>138</v>
      </c>
      <c r="P27" s="80"/>
      <c r="Q27" s="69" t="s">
        <v>283</v>
      </c>
      <c r="R27" s="22"/>
      <c r="S27" s="75"/>
    </row>
    <row r="28" spans="1:19" s="63" customFormat="1" ht="84.75" customHeight="1" x14ac:dyDescent="0.2">
      <c r="A28" s="60" t="s">
        <v>257</v>
      </c>
      <c r="B28" s="82" t="s">
        <v>235</v>
      </c>
      <c r="C28" s="65" t="s">
        <v>289</v>
      </c>
      <c r="D28" s="65" t="s">
        <v>282</v>
      </c>
      <c r="E28" s="65" t="s">
        <v>216</v>
      </c>
      <c r="F28" s="62" t="s">
        <v>276</v>
      </c>
      <c r="G28" s="64" t="s">
        <v>202</v>
      </c>
      <c r="H28" s="64" t="s">
        <v>205</v>
      </c>
      <c r="I28" s="62" t="s">
        <v>36</v>
      </c>
      <c r="J28" s="62" t="s">
        <v>29</v>
      </c>
      <c r="K28" s="62" t="s">
        <v>44</v>
      </c>
      <c r="L28" s="62" t="s">
        <v>25</v>
      </c>
      <c r="M28" s="62" t="s">
        <v>47</v>
      </c>
      <c r="N28" s="62" t="s">
        <v>141</v>
      </c>
      <c r="O28" s="69" t="s">
        <v>138</v>
      </c>
      <c r="P28" s="71"/>
      <c r="Q28" s="69" t="s">
        <v>283</v>
      </c>
      <c r="R28" s="22"/>
      <c r="S28" s="75"/>
    </row>
    <row r="29" spans="1:19" s="63" customFormat="1" ht="95.25" customHeight="1" x14ac:dyDescent="0.2">
      <c r="A29" s="60" t="s">
        <v>258</v>
      </c>
      <c r="B29" s="82" t="s">
        <v>236</v>
      </c>
      <c r="C29" s="65" t="s">
        <v>289</v>
      </c>
      <c r="D29" s="65" t="s">
        <v>312</v>
      </c>
      <c r="E29" s="65" t="s">
        <v>216</v>
      </c>
      <c r="F29" s="62" t="s">
        <v>277</v>
      </c>
      <c r="G29" s="65" t="s">
        <v>204</v>
      </c>
      <c r="H29" s="64" t="s">
        <v>120</v>
      </c>
      <c r="I29" s="62" t="s">
        <v>36</v>
      </c>
      <c r="J29" s="62" t="s">
        <v>29</v>
      </c>
      <c r="K29" s="62" t="s">
        <v>45</v>
      </c>
      <c r="L29" s="62" t="s">
        <v>34</v>
      </c>
      <c r="M29" s="62" t="s">
        <v>47</v>
      </c>
      <c r="N29" s="62" t="s">
        <v>141</v>
      </c>
      <c r="O29" s="69" t="s">
        <v>138</v>
      </c>
      <c r="P29" s="80"/>
      <c r="Q29" s="69" t="s">
        <v>283</v>
      </c>
      <c r="R29" s="22"/>
      <c r="S29" s="75"/>
    </row>
    <row r="30" spans="1:19" s="63" customFormat="1" ht="98.25" customHeight="1" x14ac:dyDescent="0.2">
      <c r="A30" s="60" t="s">
        <v>293</v>
      </c>
      <c r="B30" s="82" t="s">
        <v>294</v>
      </c>
      <c r="C30" s="65" t="s">
        <v>295</v>
      </c>
      <c r="D30" s="65" t="s">
        <v>311</v>
      </c>
      <c r="E30" s="65" t="s">
        <v>215</v>
      </c>
      <c r="F30" s="84"/>
      <c r="G30" s="65" t="s">
        <v>296</v>
      </c>
      <c r="H30" s="65" t="s">
        <v>314</v>
      </c>
      <c r="I30" s="62" t="s">
        <v>36</v>
      </c>
      <c r="J30" s="62" t="s">
        <v>29</v>
      </c>
      <c r="K30" s="62" t="s">
        <v>44</v>
      </c>
      <c r="L30" s="62" t="s">
        <v>25</v>
      </c>
      <c r="M30" s="62" t="s">
        <v>47</v>
      </c>
      <c r="N30" s="62" t="s">
        <v>141</v>
      </c>
      <c r="O30" s="69" t="s">
        <v>139</v>
      </c>
      <c r="P30" s="86"/>
      <c r="Q30" s="87"/>
      <c r="R30" s="85"/>
      <c r="S30" s="88"/>
    </row>
    <row r="31" spans="1:19" x14ac:dyDescent="0.2">
      <c r="A31" s="56"/>
      <c r="B31" s="20"/>
      <c r="C31" s="18"/>
      <c r="D31" s="18"/>
      <c r="E31" s="20"/>
      <c r="F31" s="20"/>
      <c r="G31" s="20"/>
      <c r="H31" s="19"/>
      <c r="I31" s="19"/>
      <c r="J31" s="19"/>
      <c r="K31" s="19"/>
      <c r="L31" s="18"/>
      <c r="M31" s="18"/>
      <c r="N31" s="18"/>
      <c r="R31" s="18"/>
      <c r="S31" s="17"/>
    </row>
    <row r="32" spans="1:19" s="2" customFormat="1" ht="44.25" customHeight="1" x14ac:dyDescent="0.2">
      <c r="A32" s="57"/>
      <c r="B32" s="110"/>
      <c r="C32" s="110"/>
      <c r="D32" s="81"/>
    </row>
    <row r="33" spans="1:19" x14ac:dyDescent="0.2">
      <c r="A33" s="56"/>
      <c r="B33" s="20"/>
      <c r="C33" s="18"/>
      <c r="D33" s="18"/>
      <c r="E33" s="20"/>
      <c r="F33" s="20"/>
      <c r="G33" s="20"/>
      <c r="H33" s="19"/>
      <c r="I33" s="19"/>
      <c r="J33" s="19"/>
      <c r="K33" s="19"/>
      <c r="L33" s="18"/>
      <c r="M33" s="18"/>
      <c r="N33" s="18"/>
      <c r="R33" s="18"/>
      <c r="S33" s="17"/>
    </row>
  </sheetData>
  <mergeCells count="1">
    <mergeCell ref="B32:C32"/>
  </mergeCells>
  <phoneticPr fontId="3" type="noConversion"/>
  <dataValidations count="4">
    <dataValidation type="list" allowBlank="1" showInputMessage="1" showErrorMessage="1" sqref="L33:N33 L31:N31 L2:L30" xr:uid="{83AEF87C-48B9-4AFB-9A38-3FCE2CAB93FE}">
      <formula1>Estados</formula1>
    </dataValidation>
    <dataValidation type="list" allowBlank="1" showInputMessage="1" showErrorMessage="1" sqref="K2:K30" xr:uid="{9134846B-360C-4606-A278-BE6BB2178F55}">
      <formula1>TIPO</formula1>
    </dataValidation>
    <dataValidation type="list" allowBlank="1" showInputMessage="1" showErrorMessage="1" sqref="J2:J30" xr:uid="{59470AEC-312D-42A2-82C0-FFDC002DB47B}">
      <formula1>Tipo_Caso</formula1>
    </dataValidation>
    <dataValidation type="list" allowBlank="1" showInputMessage="1" showErrorMessage="1" sqref="I2:I30" xr:uid="{B623EB9D-A6A7-42BC-A272-0B190AC83B1B}">
      <formula1>Prioridad</formula1>
    </dataValidation>
  </dataValidations>
  <pageMargins left="0.73685039370078742" right="0.15748031496062992" top="0.27559055118110237" bottom="0.23622047244094491" header="0" footer="0"/>
  <pageSetup paperSize="9" scale="86" orientation="landscape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24586A-5B4E-41D4-810A-5EFF9552C47F}">
          <x14:formula1>
            <xm:f>Listas!$E$2:$E$4</xm:f>
          </x14:formula1>
          <xm:sqref>N2:N30</xm:sqref>
        </x14:dataValidation>
        <x14:dataValidation type="list" allowBlank="1" showInputMessage="1" showErrorMessage="1" xr:uid="{54F0F9E5-DF39-47E9-82F5-A58490993EEC}">
          <x14:formula1>
            <xm:f>Listas!$F$2:$F$4</xm:f>
          </x14:formula1>
          <xm:sqref>O2:O30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D6F9-DEFA-43C0-86DB-8BBC29F5F960}">
  <dimension ref="B2:F62"/>
  <sheetViews>
    <sheetView workbookViewId="0">
      <selection activeCell="C67" sqref="C67"/>
    </sheetView>
  </sheetViews>
  <sheetFormatPr baseColWidth="10" defaultRowHeight="12.75" x14ac:dyDescent="0.2"/>
  <cols>
    <col min="1" max="1" width="2.5703125" customWidth="1"/>
    <col min="2" max="5" width="15.7109375" customWidth="1"/>
  </cols>
  <sheetData>
    <row r="2" spans="2:6" ht="15" customHeight="1" x14ac:dyDescent="0.2">
      <c r="B2" s="113" t="s">
        <v>156</v>
      </c>
      <c r="C2" s="113"/>
      <c r="D2" s="113"/>
    </row>
    <row r="3" spans="2:6" ht="15" customHeight="1" x14ac:dyDescent="0.2">
      <c r="B3" s="73" t="s">
        <v>157</v>
      </c>
      <c r="C3" s="73" t="s">
        <v>158</v>
      </c>
      <c r="D3" s="77" t="s">
        <v>161</v>
      </c>
    </row>
    <row r="4" spans="2:6" ht="15" customHeight="1" x14ac:dyDescent="0.2">
      <c r="B4" s="74">
        <v>17</v>
      </c>
      <c r="C4" s="74">
        <f>COUNTIF(Tabla223[Status],Listas!A2)</f>
        <v>11</v>
      </c>
      <c r="D4" s="78">
        <f>C4/B4</f>
        <v>0.6470588235294118</v>
      </c>
    </row>
    <row r="7" spans="2:6" ht="15" customHeight="1" x14ac:dyDescent="0.2">
      <c r="B7" s="113" t="s">
        <v>162</v>
      </c>
      <c r="C7" s="113"/>
      <c r="D7" s="113"/>
      <c r="E7" s="113"/>
      <c r="F7" s="113"/>
    </row>
    <row r="8" spans="2:6" ht="15" customHeight="1" x14ac:dyDescent="0.2">
      <c r="B8" s="73" t="s">
        <v>25</v>
      </c>
      <c r="C8" s="73" t="s">
        <v>163</v>
      </c>
      <c r="D8" s="73" t="s">
        <v>164</v>
      </c>
      <c r="E8" s="73" t="s">
        <v>165</v>
      </c>
      <c r="F8" s="77" t="s">
        <v>166</v>
      </c>
    </row>
    <row r="9" spans="2:6" ht="15" customHeight="1" x14ac:dyDescent="0.2">
      <c r="B9" s="74">
        <f>COUNTIF(Tabla223[Status],Listas!A2)</f>
        <v>11</v>
      </c>
      <c r="C9" s="74">
        <f>COUNTIF(Tabla223[Status],Listas!A3)</f>
        <v>2</v>
      </c>
      <c r="D9" s="74">
        <f>COUNTIF(Tabla223[Status],Listas!A4)</f>
        <v>0</v>
      </c>
      <c r="E9" s="74">
        <f>COUNTIF(Tabla223[Status],Listas!A5)</f>
        <v>4</v>
      </c>
      <c r="F9" s="73">
        <f>SUM(B9:E9)</f>
        <v>17</v>
      </c>
    </row>
    <row r="10" spans="2:6" ht="15" customHeight="1" x14ac:dyDescent="0.2">
      <c r="B10" s="76">
        <f>B9/F9</f>
        <v>0.6470588235294118</v>
      </c>
      <c r="C10" s="76">
        <f>C9/F9</f>
        <v>0.11764705882352941</v>
      </c>
      <c r="D10" s="76">
        <f>D9/F9</f>
        <v>0</v>
      </c>
      <c r="E10" s="76">
        <f>E9/F9</f>
        <v>0.23529411764705882</v>
      </c>
      <c r="F10" s="78">
        <f>SUM(B10:E10)</f>
        <v>1</v>
      </c>
    </row>
    <row r="24" spans="2:5" ht="15" customHeight="1" x14ac:dyDescent="0.2">
      <c r="B24" s="112" t="s">
        <v>27</v>
      </c>
      <c r="C24" s="112"/>
      <c r="D24" s="112"/>
      <c r="E24" s="112"/>
    </row>
    <row r="25" spans="2:5" ht="15" customHeight="1" x14ac:dyDescent="0.2">
      <c r="B25" s="79" t="s">
        <v>167</v>
      </c>
      <c r="C25" s="79" t="s">
        <v>168</v>
      </c>
      <c r="D25" s="79" t="s">
        <v>169</v>
      </c>
      <c r="E25" s="77" t="s">
        <v>166</v>
      </c>
    </row>
    <row r="26" spans="2:5" ht="15" customHeight="1" x14ac:dyDescent="0.2">
      <c r="B26" s="74">
        <f>COUNTIF(Tabla223[Prioridad],Listas!B2)</f>
        <v>11</v>
      </c>
      <c r="C26" s="74">
        <f>COUNTIF(Tabla223[Prioridad],Listas!B3)</f>
        <v>6</v>
      </c>
      <c r="D26" s="74">
        <f>COUNTIF(Tabla223[Prioridad],Listas!B4)</f>
        <v>0</v>
      </c>
      <c r="E26" s="73">
        <f>SUM(B26:D26)</f>
        <v>17</v>
      </c>
    </row>
    <row r="27" spans="2:5" ht="15" customHeight="1" x14ac:dyDescent="0.2">
      <c r="B27" s="76">
        <f>B26/E26</f>
        <v>0.6470588235294118</v>
      </c>
      <c r="C27" s="76">
        <f>C26/E26</f>
        <v>0.35294117647058826</v>
      </c>
      <c r="D27" s="76">
        <f>D26/E26</f>
        <v>0</v>
      </c>
      <c r="E27" s="78">
        <f>SUM(B27:D27)</f>
        <v>1</v>
      </c>
    </row>
    <row r="41" spans="2:5" x14ac:dyDescent="0.2">
      <c r="B41" s="112" t="s">
        <v>72</v>
      </c>
      <c r="C41" s="112"/>
      <c r="D41" s="112"/>
      <c r="E41" s="112"/>
    </row>
    <row r="42" spans="2:5" x14ac:dyDescent="0.2">
      <c r="B42" s="79" t="s">
        <v>170</v>
      </c>
      <c r="C42" s="79" t="s">
        <v>171</v>
      </c>
      <c r="D42" s="79" t="s">
        <v>172</v>
      </c>
      <c r="E42" s="77" t="s">
        <v>166</v>
      </c>
    </row>
    <row r="43" spans="2:5" x14ac:dyDescent="0.2">
      <c r="B43" s="74">
        <f>COUNTIF(Tabla223[Tipo de Caso],Listas!C2)</f>
        <v>6</v>
      </c>
      <c r="C43" s="74">
        <f>COUNTIF(Tabla223[Tipo de Caso],Listas!C3)</f>
        <v>8</v>
      </c>
      <c r="D43" s="74">
        <f>COUNTIF(Tabla223[Tipo de Caso],Listas!C4)</f>
        <v>3</v>
      </c>
      <c r="E43" s="73">
        <f>SUM(B43:D43)</f>
        <v>17</v>
      </c>
    </row>
    <row r="44" spans="2:5" x14ac:dyDescent="0.2">
      <c r="B44" s="76">
        <f>B43/E43</f>
        <v>0.35294117647058826</v>
      </c>
      <c r="C44" s="76">
        <f>C43/E43</f>
        <v>0.47058823529411764</v>
      </c>
      <c r="D44" s="76">
        <f>D43/E43</f>
        <v>0.17647058823529413</v>
      </c>
      <c r="E44" s="78">
        <f>SUM(B44:D44)</f>
        <v>1</v>
      </c>
    </row>
    <row r="59" spans="2:4" x14ac:dyDescent="0.2">
      <c r="B59" s="112" t="s">
        <v>67</v>
      </c>
      <c r="C59" s="112"/>
      <c r="D59" s="112"/>
    </row>
    <row r="60" spans="2:4" x14ac:dyDescent="0.2">
      <c r="B60" s="79" t="s">
        <v>173</v>
      </c>
      <c r="C60" s="79" t="s">
        <v>174</v>
      </c>
      <c r="D60" s="77" t="s">
        <v>166</v>
      </c>
    </row>
    <row r="61" spans="2:4" x14ac:dyDescent="0.2">
      <c r="B61" s="74">
        <f>COUNTIF(Tabla223[Tipo de Prueba],Listas!D2)</f>
        <v>14</v>
      </c>
      <c r="C61" s="74">
        <f>COUNTIF(Tabla223[Tipo de Prueba],Listas!D3)</f>
        <v>3</v>
      </c>
      <c r="D61" s="73">
        <f>SUM(B61:C61)</f>
        <v>17</v>
      </c>
    </row>
    <row r="62" spans="2:4" x14ac:dyDescent="0.2">
      <c r="B62" s="76">
        <f>B61/D61</f>
        <v>0.82352941176470584</v>
      </c>
      <c r="C62" s="76">
        <f>C61/D61</f>
        <v>0.17647058823529413</v>
      </c>
      <c r="D62" s="78">
        <f>SUM(B62:C62)</f>
        <v>1</v>
      </c>
    </row>
  </sheetData>
  <mergeCells count="5">
    <mergeCell ref="B41:E41"/>
    <mergeCell ref="B59:D59"/>
    <mergeCell ref="B2:D2"/>
    <mergeCell ref="B7:F7"/>
    <mergeCell ref="B24:E2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workbookViewId="0">
      <pane ySplit="1" topLeftCell="A2" activePane="bottomLeft" state="frozen"/>
      <selection activeCell="E1" sqref="E1"/>
      <selection pane="bottomLeft" activeCell="E1" sqref="E1"/>
    </sheetView>
  </sheetViews>
  <sheetFormatPr baseColWidth="10" defaultRowHeight="12.75" x14ac:dyDescent="0.2"/>
  <cols>
    <col min="1" max="16384" width="11.42578125" style="12"/>
  </cols>
  <sheetData>
    <row r="1" spans="1:11" s="10" customFormat="1" ht="36.75" customHeight="1" x14ac:dyDescent="0.2">
      <c r="A1" s="54" t="s">
        <v>21</v>
      </c>
      <c r="B1" s="54" t="s">
        <v>11</v>
      </c>
      <c r="C1" s="54" t="s">
        <v>12</v>
      </c>
      <c r="D1" s="54" t="s">
        <v>13</v>
      </c>
      <c r="E1" s="54" t="s">
        <v>14</v>
      </c>
      <c r="F1" s="54" t="s">
        <v>15</v>
      </c>
      <c r="G1" s="54" t="s">
        <v>16</v>
      </c>
      <c r="H1" s="54" t="s">
        <v>17</v>
      </c>
      <c r="I1" s="54" t="s">
        <v>18</v>
      </c>
      <c r="J1" s="54" t="s">
        <v>19</v>
      </c>
      <c r="K1" s="54" t="s">
        <v>20</v>
      </c>
    </row>
    <row r="2" spans="1:1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</sheetData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workbookViewId="0">
      <selection activeCell="E1" sqref="E1"/>
    </sheetView>
  </sheetViews>
  <sheetFormatPr baseColWidth="10" defaultColWidth="11.42578125" defaultRowHeight="12.75" x14ac:dyDescent="0.2"/>
  <sheetData>
    <row r="1" spans="1:11" s="1" customFormat="1" ht="36.75" customHeight="1" x14ac:dyDescent="0.2">
      <c r="A1" s="54" t="s">
        <v>10</v>
      </c>
      <c r="B1" s="54" t="s">
        <v>11</v>
      </c>
      <c r="C1" s="54" t="s">
        <v>12</v>
      </c>
      <c r="D1" s="54" t="s">
        <v>13</v>
      </c>
      <c r="E1" s="54" t="s">
        <v>14</v>
      </c>
      <c r="F1" s="54" t="s">
        <v>15</v>
      </c>
      <c r="G1" s="54" t="s">
        <v>16</v>
      </c>
      <c r="H1" s="54" t="s">
        <v>17</v>
      </c>
      <c r="I1" s="54" t="s">
        <v>18</v>
      </c>
      <c r="J1" s="54" t="s">
        <v>19</v>
      </c>
      <c r="K1" s="54" t="s">
        <v>20</v>
      </c>
    </row>
    <row r="2" spans="1:1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</sheetData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C8" sqref="C8"/>
    </sheetView>
  </sheetViews>
  <sheetFormatPr baseColWidth="10" defaultRowHeight="12.75" x14ac:dyDescent="0.2"/>
  <cols>
    <col min="1" max="1" width="15.140625" style="13" customWidth="1"/>
    <col min="2" max="2" width="13.140625" style="13" customWidth="1"/>
    <col min="3" max="3" width="33.7109375" style="13" bestFit="1" customWidth="1"/>
    <col min="4" max="16384" width="11.42578125" style="13"/>
  </cols>
  <sheetData>
    <row r="1" spans="1:6" ht="14.25" thickBot="1" x14ac:dyDescent="0.3">
      <c r="A1" s="24" t="s">
        <v>26</v>
      </c>
      <c r="B1" s="25" t="s">
        <v>27</v>
      </c>
      <c r="C1" s="26" t="s">
        <v>72</v>
      </c>
      <c r="D1" s="13" t="s">
        <v>178</v>
      </c>
      <c r="E1" s="13" t="s">
        <v>74</v>
      </c>
      <c r="F1" s="13" t="s">
        <v>69</v>
      </c>
    </row>
    <row r="2" spans="1:6" ht="13.5" x14ac:dyDescent="0.25">
      <c r="A2" s="27" t="s">
        <v>25</v>
      </c>
      <c r="B2" s="28" t="s">
        <v>36</v>
      </c>
      <c r="C2" s="29" t="s">
        <v>35</v>
      </c>
      <c r="D2" s="13" t="s">
        <v>44</v>
      </c>
      <c r="E2" s="13" t="s">
        <v>136</v>
      </c>
      <c r="F2" s="13" t="s">
        <v>138</v>
      </c>
    </row>
    <row r="3" spans="1:6" ht="13.5" x14ac:dyDescent="0.25">
      <c r="A3" s="27" t="s">
        <v>34</v>
      </c>
      <c r="B3" s="30" t="s">
        <v>33</v>
      </c>
      <c r="C3" s="27" t="s">
        <v>32</v>
      </c>
      <c r="D3" s="13" t="s">
        <v>45</v>
      </c>
      <c r="E3" s="13" t="s">
        <v>141</v>
      </c>
      <c r="F3" s="13" t="s">
        <v>139</v>
      </c>
    </row>
    <row r="4" spans="1:6" ht="13.5" x14ac:dyDescent="0.25">
      <c r="A4" s="27" t="s">
        <v>31</v>
      </c>
      <c r="B4" s="30" t="s">
        <v>30</v>
      </c>
      <c r="C4" s="27" t="s">
        <v>29</v>
      </c>
      <c r="E4" s="13" t="s">
        <v>137</v>
      </c>
      <c r="F4" s="13" t="s">
        <v>140</v>
      </c>
    </row>
    <row r="5" spans="1:6" ht="13.5" x14ac:dyDescent="0.25">
      <c r="A5" s="27" t="s">
        <v>24</v>
      </c>
      <c r="B5" s="31"/>
      <c r="C5" s="31"/>
    </row>
  </sheetData>
  <pageMargins left="0.75" right="0.75" top="1" bottom="1" header="0" footer="0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te xmlns="921f872a-c2b6-44fb-81a7-58c14c2c0e8d">
      <UserInfo>
        <DisplayName/>
        <AccountId>47</AccountId>
        <AccountType/>
      </UserInfo>
    </Referente>
    <Formato xmlns="921f872a-c2b6-44fb-81a7-58c14c2c0e8d">Electrónico</Formato>
    <Aprobado_x0020_por xmlns="921f872a-c2b6-44fb-81a7-58c14c2c0e8d">
      <UserInfo>
        <DisplayName/>
        <AccountId>28</AccountId>
        <AccountType/>
      </UserInfo>
    </Aprobado_x0020_po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47FD70D97FD9443926837E00B685834" ma:contentTypeVersion="3" ma:contentTypeDescription="Crear nuevo documento." ma:contentTypeScope="" ma:versionID="5ad7aa0481e6144fc572907197fd1fd9">
  <xsd:schema xmlns:xsd="http://www.w3.org/2001/XMLSchema" xmlns:p="http://schemas.microsoft.com/office/2006/metadata/properties" xmlns:ns2="921f872a-c2b6-44fb-81a7-58c14c2c0e8d" targetNamespace="http://schemas.microsoft.com/office/2006/metadata/properties" ma:root="true" ma:fieldsID="a36c3fcb94f7422b30bd1e3d550b0b39" ns2:_="">
    <xsd:import namespace="921f872a-c2b6-44fb-81a7-58c14c2c0e8d"/>
    <xsd:element name="properties">
      <xsd:complexType>
        <xsd:sequence>
          <xsd:element name="documentManagement">
            <xsd:complexType>
              <xsd:all>
                <xsd:element ref="ns2:Formato"/>
                <xsd:element ref="ns2:Referente"/>
                <xsd:element ref="ns2:Aprobado_x0020_po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21f872a-c2b6-44fb-81a7-58c14c2c0e8d" elementFormDefault="qualified">
    <xsd:import namespace="http://schemas.microsoft.com/office/2006/documentManagement/types"/>
    <xsd:element name="Formato" ma:index="1" ma:displayName="Formato" ma:default="Electrónico" ma:description="Indica si el documento está en papel o es electrónico" ma:format="Dropdown" ma:internalName="Formato">
      <xsd:simpleType>
        <xsd:restriction base="dms:Choice">
          <xsd:enumeration value="Electrónico"/>
          <xsd:enumeration value="Papel"/>
        </xsd:restriction>
      </xsd:simpleType>
    </xsd:element>
    <xsd:element name="Referente" ma:index="2" ma:displayName="Referente" ma:description="Responsable a cargo del mantenimiento del documento." ma:list="UserInfo" ma:internalName="Referent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robado_x0020_por" ma:index="3" nillable="true" ma:displayName="Aprobado por" ma:description="Persona que dió la aprobación del documento antes de su publicación. Esta aprobación podrá haber sido recibida vía e-mail o verbalmente" ma:list="UserInfo" ma:internalName="Aprobado_x0020_p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Tipo de contenido" ma:readOnly="true"/>
        <xsd:element ref="dc:title" minOccurs="0" maxOccurs="1" ma:index="4" ma:displayName="Observacione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2F05E5C-DDE5-4D13-939A-64DC67AE21D1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EDA7661-3EEA-4ABA-B11F-8EE7C47AD66B}">
  <ds:schemaRefs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921f872a-c2b6-44fb-81a7-58c14c2c0e8d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6073B75-8F6F-4F13-A102-D6F24185221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D239E19-B833-415F-B939-BFAD6AAC92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1f872a-c2b6-44fb-81a7-58c14c2c0e8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General</vt:lpstr>
      <vt:lpstr>Casos y Ejecuciones</vt:lpstr>
      <vt:lpstr>Casos y Ejecuciones (2)</vt:lpstr>
      <vt:lpstr>Casos y Ejecuciones (3)</vt:lpstr>
      <vt:lpstr>Indicadores</vt:lpstr>
      <vt:lpstr>Detalle Ejec. 1</vt:lpstr>
      <vt:lpstr>Detalle Ejec.N</vt:lpstr>
      <vt:lpstr>Listas</vt:lpstr>
      <vt:lpstr>Estados</vt:lpstr>
      <vt:lpstr>Prioridad</vt:lpstr>
      <vt:lpstr>TIPO</vt:lpstr>
      <vt:lpstr>Tipo_Caso</vt:lpstr>
      <vt:lpstr>'Casos y Ejecuciones'!Títulos_a_imprimir</vt:lpstr>
      <vt:lpstr>'Casos y Ejecuciones (2)'!Títulos_a_imprimir</vt:lpstr>
      <vt:lpstr>'Casos y Ejecuciones (3)'!Títulos_a_imprimir</vt:lpstr>
    </vt:vector>
  </TitlesOfParts>
  <Company>Banco Patagonia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</dc:creator>
  <cp:lastModifiedBy>johana diaz</cp:lastModifiedBy>
  <cp:lastPrinted>2018-05-28T13:53:34Z</cp:lastPrinted>
  <dcterms:created xsi:type="dcterms:W3CDTF">2008-02-06T14:28:33Z</dcterms:created>
  <dcterms:modified xsi:type="dcterms:W3CDTF">2020-05-27T00:36:21Z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Referente">
    <vt:lpwstr>Martin Cejas</vt:lpwstr>
  </property>
  <property fmtid="{D5CDD505-2E9C-101B-9397-08002B2CF9AE}" pid="3" name="ContentType">
    <vt:lpwstr>Documento</vt:lpwstr>
  </property>
  <property fmtid="{D5CDD505-2E9C-101B-9397-08002B2CF9AE}" pid="4" name="display_urn:schemas-microsoft-com:office:office#Aprobado_x0020_por">
    <vt:lpwstr>Carlos Marco</vt:lpwstr>
  </property>
</Properties>
</file>