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Esteban\Documents\TERCER SEMESTRE\TEORIA DE CIRCUITOS AC\LAB 3\"/>
    </mc:Choice>
  </mc:AlternateContent>
  <xr:revisionPtr revIDLastSave="0" documentId="13_ncr:1_{7D0DB490-9F07-43FF-8F1A-BB03A6592583}" xr6:coauthVersionLast="47" xr6:coauthVersionMax="47" xr10:uidLastSave="{00000000-0000-0000-0000-000000000000}"/>
  <bookViews>
    <workbookView xWindow="-108" yWindow="-108" windowWidth="23256" windowHeight="12456" activeTab="1" xr2:uid="{8D2256EB-725B-4EA9-BF99-F3F05308A87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2" l="1"/>
  <c r="O9" i="2"/>
  <c r="O8" i="2"/>
  <c r="P8" i="2"/>
  <c r="P9" i="2"/>
  <c r="P7" i="2"/>
  <c r="R10" i="2"/>
  <c r="G8" i="2"/>
  <c r="G9" i="2"/>
  <c r="G10" i="2"/>
  <c r="Q10" i="2" s="1"/>
  <c r="G7" i="2"/>
  <c r="D8" i="2"/>
  <c r="Q8" i="2" s="1"/>
  <c r="E14" i="2"/>
  <c r="D14" i="2"/>
  <c r="Q9" i="2"/>
  <c r="K7" i="2"/>
  <c r="R7" i="2" s="1"/>
  <c r="K8" i="2"/>
  <c r="R8" i="2" s="1"/>
  <c r="K9" i="2"/>
  <c r="R9" i="2" s="1"/>
  <c r="K10" i="2"/>
  <c r="P10" i="2"/>
  <c r="O10" i="2"/>
  <c r="B8" i="2"/>
  <c r="O7" i="2"/>
  <c r="B4" i="1"/>
  <c r="K4" i="1" s="1"/>
  <c r="Q4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3" i="1"/>
  <c r="M4" i="1"/>
  <c r="M5" i="1"/>
  <c r="M6" i="1"/>
  <c r="M7" i="1"/>
  <c r="Q7" i="1" s="1"/>
  <c r="M8" i="1"/>
  <c r="M9" i="1"/>
  <c r="M10" i="1"/>
  <c r="M11" i="1"/>
  <c r="M12" i="1"/>
  <c r="M13" i="1"/>
  <c r="M14" i="1"/>
  <c r="M15" i="1"/>
  <c r="Q5" i="1"/>
  <c r="Q6" i="1"/>
  <c r="Q8" i="1"/>
  <c r="Q9" i="1"/>
  <c r="Q10" i="1"/>
  <c r="Q11" i="1"/>
  <c r="Q12" i="1"/>
  <c r="Q13" i="1"/>
  <c r="Q14" i="1"/>
  <c r="Q15" i="1"/>
  <c r="M3" i="1"/>
  <c r="Q3" i="1" s="1"/>
  <c r="K5" i="1"/>
  <c r="K6" i="1"/>
  <c r="K7" i="1"/>
  <c r="K8" i="1"/>
  <c r="K9" i="1"/>
  <c r="K10" i="1"/>
  <c r="K11" i="1"/>
  <c r="K12" i="1"/>
  <c r="K13" i="1"/>
  <c r="K14" i="1"/>
  <c r="K15" i="1"/>
  <c r="K16" i="1"/>
  <c r="P3" i="1"/>
  <c r="O4" i="1"/>
  <c r="O5" i="1"/>
  <c r="O6" i="1"/>
  <c r="O7" i="1"/>
  <c r="O8" i="1"/>
  <c r="O9" i="1"/>
  <c r="O10" i="1"/>
  <c r="O3" i="1"/>
</calcChain>
</file>

<file path=xl/sharedStrings.xml><?xml version="1.0" encoding="utf-8"?>
<sst xmlns="http://schemas.openxmlformats.org/spreadsheetml/2006/main" count="43" uniqueCount="37">
  <si>
    <t>CARGA</t>
  </si>
  <si>
    <t>Vpm</t>
  </si>
  <si>
    <t>Vpt</t>
  </si>
  <si>
    <t>Ipm</t>
  </si>
  <si>
    <t>Ipt</t>
  </si>
  <si>
    <t>Vsm</t>
  </si>
  <si>
    <t>Vst</t>
  </si>
  <si>
    <t>Ism</t>
  </si>
  <si>
    <t>Ist</t>
  </si>
  <si>
    <t>Am</t>
  </si>
  <si>
    <t>At</t>
  </si>
  <si>
    <t>Eip</t>
  </si>
  <si>
    <t>Eis</t>
  </si>
  <si>
    <t>ecs</t>
  </si>
  <si>
    <t>R5</t>
  </si>
  <si>
    <t>R6</t>
  </si>
  <si>
    <t>R7</t>
  </si>
  <si>
    <t>R8</t>
  </si>
  <si>
    <t>R9</t>
  </si>
  <si>
    <t>R10</t>
  </si>
  <si>
    <t>Vrp</t>
  </si>
  <si>
    <t>VRpm</t>
  </si>
  <si>
    <t>RPm</t>
  </si>
  <si>
    <t>5.5</t>
  </si>
  <si>
    <t>RL</t>
  </si>
  <si>
    <t>RP</t>
  </si>
  <si>
    <t>VPm</t>
  </si>
  <si>
    <t>VPt</t>
  </si>
  <si>
    <t>VSm</t>
  </si>
  <si>
    <t>E%VP</t>
  </si>
  <si>
    <t>E%VS</t>
  </si>
  <si>
    <t>E%IP</t>
  </si>
  <si>
    <t>E%IS</t>
  </si>
  <si>
    <t>VRm</t>
  </si>
  <si>
    <t>VSt</t>
  </si>
  <si>
    <t>VRM_sc</t>
  </si>
  <si>
    <t>IM_sc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</si>
</sst>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141C-4E59-4BC8-84C7-F9ED41E52599}">
  <dimension ref="B2:Q16"/>
  <sheetViews>
    <sheetView workbookViewId="0">
      <selection activeCell="G3" sqref="G3"/>
    </sheetView>
  </sheetViews>
  <sheetFormatPr baseColWidth="10" defaultRowHeight="14.4" x14ac:dyDescent="0.3"/>
  <sheetData>
    <row r="2" spans="2:17" x14ac:dyDescent="0.3">
      <c r="B2" s="1" t="s">
        <v>0</v>
      </c>
      <c r="C2" s="1" t="s">
        <v>22</v>
      </c>
      <c r="D2" s="1" t="s">
        <v>1</v>
      </c>
      <c r="E2" s="1" t="s">
        <v>2</v>
      </c>
      <c r="F2" s="1" t="s">
        <v>21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20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</row>
    <row r="3" spans="2:17" x14ac:dyDescent="0.3">
      <c r="B3" s="1">
        <v>27</v>
      </c>
      <c r="C3" s="1">
        <v>1.8</v>
      </c>
      <c r="D3" s="1">
        <v>115.5</v>
      </c>
      <c r="E3" s="2">
        <v>120</v>
      </c>
      <c r="F3" s="2">
        <v>3</v>
      </c>
      <c r="G3" s="1">
        <f>C3/F3</f>
        <v>0.6</v>
      </c>
      <c r="H3" s="2">
        <v>0.67700000000000005</v>
      </c>
      <c r="I3" s="1">
        <v>9.9</v>
      </c>
      <c r="J3" s="3">
        <v>0.2</v>
      </c>
      <c r="K3" s="1"/>
      <c r="L3" s="1"/>
      <c r="M3" s="2">
        <f>J3/B3</f>
        <v>7.4074074074074077E-3</v>
      </c>
      <c r="N3" s="1" t="s">
        <v>13</v>
      </c>
      <c r="O3" s="1">
        <f>500/200</f>
        <v>2.5</v>
      </c>
      <c r="P3" s="1">
        <f>((H3-G3)/H3)*100</f>
        <v>11.373707533234869</v>
      </c>
      <c r="Q3" s="1">
        <f>((M3-K3)/M3)*100</f>
        <v>100</v>
      </c>
    </row>
    <row r="4" spans="2:17" x14ac:dyDescent="0.3">
      <c r="B4" s="1">
        <f>27+6.2</f>
        <v>33.200000000000003</v>
      </c>
      <c r="C4" s="1">
        <v>1.8</v>
      </c>
      <c r="D4" s="1">
        <v>121</v>
      </c>
      <c r="E4" s="2">
        <v>120</v>
      </c>
      <c r="F4" s="2">
        <v>10</v>
      </c>
      <c r="G4" s="1">
        <f t="shared" ref="G4:G16" si="0">C4/F4</f>
        <v>0.18</v>
      </c>
      <c r="H4" s="2"/>
      <c r="I4" s="1"/>
      <c r="J4" s="3" t="s">
        <v>23</v>
      </c>
      <c r="K4" s="1" t="e">
        <f t="shared" ref="K4:K16" si="1">J4/B4</f>
        <v>#VALUE!</v>
      </c>
      <c r="L4" s="1"/>
      <c r="M4" s="2" t="e">
        <f t="shared" ref="M4:M15" si="2">J4/B4</f>
        <v>#VALUE!</v>
      </c>
      <c r="N4" s="1"/>
      <c r="O4" s="1">
        <f t="shared" ref="O4:O10" si="3">500/200</f>
        <v>2.5</v>
      </c>
      <c r="P4" s="1"/>
      <c r="Q4" s="1" t="e">
        <f t="shared" ref="Q4:Q15" si="4">((M4-K4)/M4)*100</f>
        <v>#VALUE!</v>
      </c>
    </row>
    <row r="5" spans="2:17" x14ac:dyDescent="0.3">
      <c r="B5" s="1">
        <v>33</v>
      </c>
      <c r="C5" s="1">
        <v>1.8</v>
      </c>
      <c r="D5" s="1"/>
      <c r="E5" s="2">
        <v>120</v>
      </c>
      <c r="F5" s="2"/>
      <c r="G5" s="1" t="e">
        <f t="shared" si="0"/>
        <v>#DIV/0!</v>
      </c>
      <c r="H5" s="2"/>
      <c r="I5" s="1"/>
      <c r="J5" s="3"/>
      <c r="K5" s="1">
        <f t="shared" si="1"/>
        <v>0</v>
      </c>
      <c r="L5" s="1"/>
      <c r="M5" s="2">
        <f t="shared" si="2"/>
        <v>0</v>
      </c>
      <c r="N5" s="1"/>
      <c r="O5" s="1">
        <f t="shared" si="3"/>
        <v>2.5</v>
      </c>
      <c r="P5" s="1"/>
      <c r="Q5" s="1" t="e">
        <f t="shared" si="4"/>
        <v>#DIV/0!</v>
      </c>
    </row>
    <row r="6" spans="2:17" x14ac:dyDescent="0.3">
      <c r="B6" s="1">
        <v>39</v>
      </c>
      <c r="C6" s="1">
        <v>1.8</v>
      </c>
      <c r="D6" s="1"/>
      <c r="E6" s="2">
        <v>120</v>
      </c>
      <c r="F6" s="2"/>
      <c r="G6" s="1" t="e">
        <f t="shared" si="0"/>
        <v>#DIV/0!</v>
      </c>
      <c r="H6" s="2"/>
      <c r="I6" s="1"/>
      <c r="J6" s="3"/>
      <c r="K6" s="1">
        <f t="shared" si="1"/>
        <v>0</v>
      </c>
      <c r="L6" s="1"/>
      <c r="M6" s="2">
        <f t="shared" si="2"/>
        <v>0</v>
      </c>
      <c r="N6" s="1"/>
      <c r="O6" s="1">
        <f t="shared" si="3"/>
        <v>2.5</v>
      </c>
      <c r="P6" s="1"/>
      <c r="Q6" s="1" t="e">
        <f t="shared" si="4"/>
        <v>#DIV/0!</v>
      </c>
    </row>
    <row r="7" spans="2:17" x14ac:dyDescent="0.3">
      <c r="B7" s="1" t="s">
        <v>14</v>
      </c>
      <c r="C7" s="1">
        <v>1.8</v>
      </c>
      <c r="D7" s="1"/>
      <c r="E7" s="2">
        <v>120</v>
      </c>
      <c r="F7" s="2"/>
      <c r="G7" s="1" t="e">
        <f t="shared" si="0"/>
        <v>#DIV/0!</v>
      </c>
      <c r="H7" s="2"/>
      <c r="I7" s="1"/>
      <c r="J7" s="3"/>
      <c r="K7" s="1" t="e">
        <f t="shared" si="1"/>
        <v>#VALUE!</v>
      </c>
      <c r="L7" s="1"/>
      <c r="M7" s="2" t="e">
        <f t="shared" si="2"/>
        <v>#VALUE!</v>
      </c>
      <c r="N7" s="1"/>
      <c r="O7" s="1">
        <f t="shared" si="3"/>
        <v>2.5</v>
      </c>
      <c r="P7" s="1"/>
      <c r="Q7" s="1" t="e">
        <f t="shared" si="4"/>
        <v>#VALUE!</v>
      </c>
    </row>
    <row r="8" spans="2:17" x14ac:dyDescent="0.3">
      <c r="B8" s="1" t="s">
        <v>15</v>
      </c>
      <c r="C8" s="1">
        <v>1.8</v>
      </c>
      <c r="D8" s="1"/>
      <c r="E8" s="2">
        <v>120</v>
      </c>
      <c r="F8" s="2"/>
      <c r="G8" s="1" t="e">
        <f t="shared" si="0"/>
        <v>#DIV/0!</v>
      </c>
      <c r="H8" s="2"/>
      <c r="I8" s="1"/>
      <c r="J8" s="3"/>
      <c r="K8" s="1" t="e">
        <f t="shared" si="1"/>
        <v>#VALUE!</v>
      </c>
      <c r="L8" s="1"/>
      <c r="M8" s="2" t="e">
        <f t="shared" si="2"/>
        <v>#VALUE!</v>
      </c>
      <c r="N8" s="1"/>
      <c r="O8" s="1">
        <f t="shared" si="3"/>
        <v>2.5</v>
      </c>
      <c r="P8" s="1"/>
      <c r="Q8" s="1" t="e">
        <f t="shared" si="4"/>
        <v>#VALUE!</v>
      </c>
    </row>
    <row r="9" spans="2:17" x14ac:dyDescent="0.3">
      <c r="B9" s="1" t="s">
        <v>16</v>
      </c>
      <c r="C9" s="1">
        <v>1.8</v>
      </c>
      <c r="D9" s="1"/>
      <c r="E9" s="2">
        <v>120</v>
      </c>
      <c r="F9" s="2"/>
      <c r="G9" s="1" t="e">
        <f t="shared" si="0"/>
        <v>#DIV/0!</v>
      </c>
      <c r="H9" s="2"/>
      <c r="I9" s="1"/>
      <c r="J9" s="3"/>
      <c r="K9" s="1" t="e">
        <f t="shared" si="1"/>
        <v>#VALUE!</v>
      </c>
      <c r="L9" s="1"/>
      <c r="M9" s="2" t="e">
        <f t="shared" si="2"/>
        <v>#VALUE!</v>
      </c>
      <c r="N9" s="1"/>
      <c r="O9" s="1">
        <f t="shared" si="3"/>
        <v>2.5</v>
      </c>
      <c r="P9" s="1"/>
      <c r="Q9" s="1" t="e">
        <f t="shared" si="4"/>
        <v>#VALUE!</v>
      </c>
    </row>
    <row r="10" spans="2:17" x14ac:dyDescent="0.3">
      <c r="B10" s="1" t="s">
        <v>17</v>
      </c>
      <c r="C10" s="1">
        <v>1.8</v>
      </c>
      <c r="D10" s="1"/>
      <c r="E10" s="2">
        <v>120</v>
      </c>
      <c r="F10" s="2"/>
      <c r="G10" s="1" t="e">
        <f t="shared" si="0"/>
        <v>#DIV/0!</v>
      </c>
      <c r="H10" s="2"/>
      <c r="I10" s="1"/>
      <c r="J10" s="3"/>
      <c r="K10" s="1" t="e">
        <f t="shared" si="1"/>
        <v>#VALUE!</v>
      </c>
      <c r="L10" s="1"/>
      <c r="M10" s="2" t="e">
        <f t="shared" si="2"/>
        <v>#VALUE!</v>
      </c>
      <c r="N10" s="1"/>
      <c r="O10" s="1">
        <f t="shared" si="3"/>
        <v>2.5</v>
      </c>
      <c r="P10" s="1"/>
      <c r="Q10" s="1" t="e">
        <f t="shared" si="4"/>
        <v>#VALUE!</v>
      </c>
    </row>
    <row r="11" spans="2:17" x14ac:dyDescent="0.3">
      <c r="B11" s="1" t="s">
        <v>18</v>
      </c>
      <c r="C11" s="1">
        <v>1.8</v>
      </c>
      <c r="D11" s="1"/>
      <c r="E11" s="2">
        <v>120</v>
      </c>
      <c r="F11" s="2"/>
      <c r="G11" s="1" t="e">
        <f t="shared" si="0"/>
        <v>#DIV/0!</v>
      </c>
      <c r="H11" s="2"/>
      <c r="I11" s="1"/>
      <c r="J11" s="3"/>
      <c r="K11" s="1" t="e">
        <f t="shared" si="1"/>
        <v>#VALUE!</v>
      </c>
      <c r="L11" s="1"/>
      <c r="M11" s="2" t="e">
        <f t="shared" si="2"/>
        <v>#VALUE!</v>
      </c>
      <c r="N11" s="1"/>
      <c r="O11" s="1"/>
      <c r="P11" s="1"/>
      <c r="Q11" s="1" t="e">
        <f t="shared" si="4"/>
        <v>#VALUE!</v>
      </c>
    </row>
    <row r="12" spans="2:17" x14ac:dyDescent="0.3">
      <c r="B12" s="1" t="s">
        <v>19</v>
      </c>
      <c r="C12" s="1">
        <v>1.8</v>
      </c>
      <c r="D12" s="1"/>
      <c r="E12" s="2">
        <v>120</v>
      </c>
      <c r="F12" s="2"/>
      <c r="G12" s="1" t="e">
        <f t="shared" si="0"/>
        <v>#DIV/0!</v>
      </c>
      <c r="H12" s="2"/>
      <c r="I12" s="1"/>
      <c r="J12" s="3"/>
      <c r="K12" s="1" t="e">
        <f t="shared" si="1"/>
        <v>#VALUE!</v>
      </c>
      <c r="L12" s="1"/>
      <c r="M12" s="2" t="e">
        <f t="shared" si="2"/>
        <v>#VALUE!</v>
      </c>
      <c r="N12" s="1"/>
      <c r="O12" s="1"/>
      <c r="P12" s="1"/>
      <c r="Q12" s="1" t="e">
        <f t="shared" si="4"/>
        <v>#VALUE!</v>
      </c>
    </row>
    <row r="13" spans="2:17" x14ac:dyDescent="0.3">
      <c r="B13" s="1"/>
      <c r="C13" s="1">
        <v>1.8</v>
      </c>
      <c r="D13" s="1"/>
      <c r="E13" s="2"/>
      <c r="F13" s="2"/>
      <c r="G13" s="1" t="e">
        <f t="shared" si="0"/>
        <v>#DIV/0!</v>
      </c>
      <c r="H13" s="2"/>
      <c r="I13" s="1"/>
      <c r="J13" s="3"/>
      <c r="K13" s="1" t="e">
        <f t="shared" si="1"/>
        <v>#DIV/0!</v>
      </c>
      <c r="L13" s="1"/>
      <c r="M13" s="2" t="e">
        <f t="shared" si="2"/>
        <v>#DIV/0!</v>
      </c>
      <c r="N13" s="1"/>
      <c r="O13" s="1"/>
      <c r="P13" s="1"/>
      <c r="Q13" s="1" t="e">
        <f t="shared" si="4"/>
        <v>#DIV/0!</v>
      </c>
    </row>
    <row r="14" spans="2:17" x14ac:dyDescent="0.3">
      <c r="B14" s="1"/>
      <c r="C14" s="1">
        <v>1.8</v>
      </c>
      <c r="D14" s="1"/>
      <c r="E14" s="2"/>
      <c r="F14" s="2"/>
      <c r="G14" s="1" t="e">
        <f t="shared" si="0"/>
        <v>#DIV/0!</v>
      </c>
      <c r="H14" s="2"/>
      <c r="I14" s="1"/>
      <c r="J14" s="3"/>
      <c r="K14" s="1" t="e">
        <f t="shared" si="1"/>
        <v>#DIV/0!</v>
      </c>
      <c r="L14" s="1"/>
      <c r="M14" s="2" t="e">
        <f t="shared" si="2"/>
        <v>#DIV/0!</v>
      </c>
      <c r="N14" s="1"/>
      <c r="O14" s="1"/>
      <c r="P14" s="1"/>
      <c r="Q14" s="1" t="e">
        <f t="shared" si="4"/>
        <v>#DIV/0!</v>
      </c>
    </row>
    <row r="15" spans="2:17" x14ac:dyDescent="0.3">
      <c r="B15" s="1"/>
      <c r="C15" s="1">
        <v>1.8</v>
      </c>
      <c r="D15" s="1"/>
      <c r="E15" s="2"/>
      <c r="F15" s="2"/>
      <c r="G15" s="1" t="e">
        <f t="shared" si="0"/>
        <v>#DIV/0!</v>
      </c>
      <c r="H15" s="2"/>
      <c r="I15" s="1"/>
      <c r="J15" s="3"/>
      <c r="K15" s="1" t="e">
        <f t="shared" si="1"/>
        <v>#DIV/0!</v>
      </c>
      <c r="L15" s="1"/>
      <c r="M15" s="2" t="e">
        <f t="shared" si="2"/>
        <v>#DIV/0!</v>
      </c>
      <c r="N15" s="1"/>
      <c r="O15" s="1"/>
      <c r="P15" s="1"/>
      <c r="Q15" s="1" t="e">
        <f t="shared" si="4"/>
        <v>#DIV/0!</v>
      </c>
    </row>
    <row r="16" spans="2:17" x14ac:dyDescent="0.3">
      <c r="B16" s="1"/>
      <c r="C16" s="1">
        <v>1.8</v>
      </c>
      <c r="D16" s="1"/>
      <c r="E16" s="2"/>
      <c r="F16" s="2"/>
      <c r="G16" s="1" t="e">
        <f t="shared" si="0"/>
        <v>#DIV/0!</v>
      </c>
      <c r="H16" s="2"/>
      <c r="I16" s="1"/>
      <c r="J16" s="3"/>
      <c r="K16" s="1" t="e">
        <f t="shared" si="1"/>
        <v>#DIV/0!</v>
      </c>
      <c r="L16" s="1"/>
      <c r="M16" s="2"/>
      <c r="N16" s="1"/>
      <c r="O16" s="1"/>
      <c r="P16" s="1"/>
      <c r="Q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EF58-D197-4812-945A-2EB68C33DF69}">
  <dimension ref="B6:R14"/>
  <sheetViews>
    <sheetView tabSelected="1" topLeftCell="F1" zoomScale="130" zoomScaleNormal="130" workbookViewId="0">
      <selection activeCell="Q8" sqref="Q8"/>
    </sheetView>
  </sheetViews>
  <sheetFormatPr baseColWidth="10" defaultRowHeight="14.4" x14ac:dyDescent="0.3"/>
  <cols>
    <col min="16" max="17" width="12.109375" bestFit="1" customWidth="1"/>
  </cols>
  <sheetData>
    <row r="6" spans="2:18" x14ac:dyDescent="0.3">
      <c r="B6" s="5" t="s">
        <v>24</v>
      </c>
      <c r="C6" s="5" t="s">
        <v>25</v>
      </c>
      <c r="D6" s="10" t="s">
        <v>33</v>
      </c>
      <c r="E6" s="10" t="s">
        <v>26</v>
      </c>
      <c r="F6" s="7" t="s">
        <v>27</v>
      </c>
      <c r="G6" s="10" t="s">
        <v>3</v>
      </c>
      <c r="H6" s="7" t="s">
        <v>4</v>
      </c>
      <c r="I6" s="10" t="s">
        <v>28</v>
      </c>
      <c r="J6" s="7" t="s">
        <v>34</v>
      </c>
      <c r="K6" s="10" t="s">
        <v>7</v>
      </c>
      <c r="L6" s="7" t="s">
        <v>8</v>
      </c>
      <c r="M6" s="15" t="s">
        <v>9</v>
      </c>
      <c r="N6" s="15" t="s">
        <v>10</v>
      </c>
      <c r="O6" s="5" t="s">
        <v>29</v>
      </c>
      <c r="P6" s="5" t="s">
        <v>30</v>
      </c>
      <c r="Q6" s="5" t="s">
        <v>31</v>
      </c>
      <c r="R6" s="5" t="s">
        <v>32</v>
      </c>
    </row>
    <row r="7" spans="2:18" x14ac:dyDescent="0.3">
      <c r="B7" s="1">
        <v>32</v>
      </c>
      <c r="C7" s="4">
        <v>1.8</v>
      </c>
      <c r="D7" s="11">
        <v>8.5699999999999998E-2</v>
      </c>
      <c r="E7" s="12">
        <v>115.5</v>
      </c>
      <c r="F7" s="8">
        <v>120</v>
      </c>
      <c r="G7" s="11">
        <f>(D7/C7)-E14</f>
        <v>2.2888888888888889E-2</v>
      </c>
      <c r="H7" s="8">
        <v>2.1000000000000001E-2</v>
      </c>
      <c r="I7" s="11">
        <v>9.9</v>
      </c>
      <c r="J7" s="8">
        <v>8.9600000000000009</v>
      </c>
      <c r="K7" s="13">
        <f t="shared" ref="K7:K9" si="0">I7/B7</f>
        <v>0.30937500000000001</v>
      </c>
      <c r="L7" s="8">
        <v>0.28000000000000003</v>
      </c>
      <c r="M7" s="16">
        <v>12.7</v>
      </c>
      <c r="N7" s="16">
        <v>12.7</v>
      </c>
      <c r="O7" s="4">
        <f>((F7-E7)/F7)*100</f>
        <v>3.75</v>
      </c>
      <c r="P7" s="4">
        <f>((J7-I7)/J7)*100*-1</f>
        <v>10.491071428571422</v>
      </c>
      <c r="Q7" s="4">
        <f>((H7-G7)/H7)*100*-1</f>
        <v>8.9947089947089882</v>
      </c>
      <c r="R7" s="4">
        <f>((K7-L7)/L7)*100</f>
        <v>10.491071428571422</v>
      </c>
    </row>
    <row r="8" spans="2:18" x14ac:dyDescent="0.3">
      <c r="B8" s="1">
        <f>390</f>
        <v>390</v>
      </c>
      <c r="C8" s="4">
        <v>1.8</v>
      </c>
      <c r="D8" s="11">
        <f>0.049</f>
        <v>4.9000000000000002E-2</v>
      </c>
      <c r="E8" s="12">
        <v>121</v>
      </c>
      <c r="F8" s="8">
        <v>120</v>
      </c>
      <c r="G8" s="11">
        <f t="shared" ref="G8:G10" si="1">(D8/C8)-E15</f>
        <v>2.7222222222222224E-2</v>
      </c>
      <c r="H8" s="8">
        <v>3.3000000000000002E-2</v>
      </c>
      <c r="I8" s="11">
        <v>10</v>
      </c>
      <c r="J8" s="8">
        <v>8.98</v>
      </c>
      <c r="K8" s="13">
        <f t="shared" si="0"/>
        <v>2.564102564102564E-2</v>
      </c>
      <c r="L8" s="8">
        <v>2.3060000000000001E-2</v>
      </c>
      <c r="M8" s="16">
        <v>12.7</v>
      </c>
      <c r="N8" s="16">
        <v>12.7</v>
      </c>
      <c r="O8" s="4">
        <f>((F8-E8)/F8)*100*-1</f>
        <v>0.83333333333333337</v>
      </c>
      <c r="P8" s="4">
        <f t="shared" ref="P8:P9" si="2">((J8-I8)/J8)*100*-1</f>
        <v>11.358574610244984</v>
      </c>
      <c r="Q8" s="4">
        <f>((H8-G8)/H8)*100</f>
        <v>17.508417508417505</v>
      </c>
      <c r="R8" s="4">
        <f t="shared" ref="R8:R9" si="3">((K8-L8)/L8)*100</f>
        <v>11.192652389530092</v>
      </c>
    </row>
    <row r="9" spans="2:18" x14ac:dyDescent="0.3">
      <c r="B9" s="1">
        <v>68</v>
      </c>
      <c r="C9" s="4">
        <v>1.8</v>
      </c>
      <c r="D9" s="11">
        <v>6.6299999999999998E-2</v>
      </c>
      <c r="E9" s="12">
        <v>121</v>
      </c>
      <c r="F9" s="8">
        <v>120</v>
      </c>
      <c r="G9" s="11">
        <f t="shared" si="1"/>
        <v>3.6833333333333329E-2</v>
      </c>
      <c r="H9" s="8">
        <v>4.1149999999999999E-2</v>
      </c>
      <c r="I9" s="11">
        <v>9.6</v>
      </c>
      <c r="J9" s="8">
        <v>8.98</v>
      </c>
      <c r="K9" s="13">
        <f t="shared" si="0"/>
        <v>0.14117647058823529</v>
      </c>
      <c r="L9" s="8">
        <v>0.13220000000000001</v>
      </c>
      <c r="M9" s="16">
        <v>12.7</v>
      </c>
      <c r="N9" s="16">
        <v>12.7</v>
      </c>
      <c r="O9" s="4">
        <f>((F9-E9)/F9)*100*-1</f>
        <v>0.83333333333333337</v>
      </c>
      <c r="P9" s="4">
        <f t="shared" si="2"/>
        <v>6.9042316258351804</v>
      </c>
      <c r="Q9" s="4">
        <f t="shared" ref="Q8:Q9" si="4">((H9-G9)/H9)*100</f>
        <v>10.490076954232491</v>
      </c>
      <c r="R9" s="4">
        <f t="shared" si="3"/>
        <v>6.7900685236272924</v>
      </c>
    </row>
    <row r="10" spans="2:18" x14ac:dyDescent="0.3">
      <c r="B10" s="6">
        <v>20</v>
      </c>
      <c r="C10" s="4">
        <v>1.8</v>
      </c>
      <c r="D10" s="11">
        <v>0.10730000000000001</v>
      </c>
      <c r="E10" s="12">
        <v>119.6</v>
      </c>
      <c r="F10" s="9">
        <v>119.8</v>
      </c>
      <c r="G10" s="11">
        <f t="shared" si="1"/>
        <v>5.9611111111111115E-2</v>
      </c>
      <c r="H10" s="9">
        <v>6.5060000000000007E-2</v>
      </c>
      <c r="I10" s="13">
        <v>8.9</v>
      </c>
      <c r="J10" s="8">
        <v>8.9600000000000009</v>
      </c>
      <c r="K10" s="13">
        <f>I10/B10</f>
        <v>0.44500000000000001</v>
      </c>
      <c r="L10" s="9">
        <v>0.4481</v>
      </c>
      <c r="M10" s="16">
        <v>12.7</v>
      </c>
      <c r="N10" s="16">
        <v>12.7</v>
      </c>
      <c r="O10" s="4">
        <f>((F10-E10)/F10)*100</f>
        <v>0.16694490818030286</v>
      </c>
      <c r="P10" s="4">
        <f>((J10-I10)/J10)*100</f>
        <v>0.66964285714286265</v>
      </c>
      <c r="Q10" s="4">
        <f>((H10-G10)/H10)*100</f>
        <v>8.3751750520886734</v>
      </c>
      <c r="R10" s="4">
        <f>((K10-L10)/L10)*100*-1</f>
        <v>0.69180986386967003</v>
      </c>
    </row>
    <row r="11" spans="2:18" x14ac:dyDescent="0.3">
      <c r="L11" s="14"/>
    </row>
    <row r="13" spans="2:18" x14ac:dyDescent="0.3">
      <c r="D13" t="s">
        <v>35</v>
      </c>
      <c r="E13" t="s">
        <v>36</v>
      </c>
    </row>
    <row r="14" spans="2:18" x14ac:dyDescent="0.3">
      <c r="D14">
        <f>0.0445</f>
        <v>4.4499999999999998E-2</v>
      </c>
      <c r="E14">
        <f>D14/C7</f>
        <v>2.4722222222222222E-2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</dc:creator>
  <cp:lastModifiedBy>Juan Esteban</cp:lastModifiedBy>
  <cp:lastPrinted>2023-04-28T17:24:59Z</cp:lastPrinted>
  <dcterms:created xsi:type="dcterms:W3CDTF">2023-04-28T14:43:57Z</dcterms:created>
  <dcterms:modified xsi:type="dcterms:W3CDTF">2023-05-05T17:43:47Z</dcterms:modified>
</cp:coreProperties>
</file>