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6.xml" ContentType="application/vnd.openxmlformats-officedocument.spreadsheetml.queryTable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queryTables/queryTable7.xml" ContentType="application/vnd.openxmlformats-officedocument.spreadsheetml.queryTab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720" windowHeight="17560" tabRatio="500"/>
  </bookViews>
  <sheets>
    <sheet name="phylum" sheetId="1" r:id="rId1"/>
    <sheet name="Level 1 Subsystems" sheetId="2" r:id="rId2"/>
    <sheet name="Nitrogen Metabolism" sheetId="3" r:id="rId3"/>
    <sheet name="Virulance, Disease, and Defense" sheetId="4" r:id="rId4"/>
    <sheet name="Phages, Prophages, TE, Plasmids" sheetId="5" r:id="rId5"/>
    <sheet name="Iron Acquisition" sheetId="6" r:id="rId6"/>
    <sheet name="Phosphorus" sheetId="7" r:id="rId7"/>
    <sheet name="Stress Response" sheetId="8" r:id="rId8"/>
  </sheets>
  <definedNames>
    <definedName name="iron.parsed" localSheetId="5">'Iron Acquisition'!$A$2:$E$15</definedName>
    <definedName name="nitrogen.parsed" localSheetId="2">'Nitrogen Metabolism'!$A$2:$E$12</definedName>
    <definedName name="phage.parsed" localSheetId="4">'Phages, Prophages, TE, Plasmids'!$A$2:$E$7</definedName>
    <definedName name="phosphorus.parsed" localSheetId="6">Phosphorus!$A$2:$E$8</definedName>
    <definedName name="stress.parsed" localSheetId="7">'Stress Response'!$A$2:$E$18</definedName>
    <definedName name="subsystems.parsed" localSheetId="1">'Level 1 Subsystems'!$A$2:$E$29</definedName>
    <definedName name="virulence.parsed" localSheetId="3">'Virulance, Disease, and Defense'!$A$2:$E$11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1" i="2" l="1"/>
  <c r="H3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G34" i="1"/>
  <c r="G3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F34" i="1"/>
  <c r="F33" i="1"/>
  <c r="F20" i="1"/>
  <c r="F21" i="1"/>
  <c r="F22" i="1"/>
  <c r="F23" i="1"/>
  <c r="F24" i="1"/>
  <c r="F25" i="1"/>
  <c r="F26" i="1"/>
  <c r="F27" i="1"/>
  <c r="F28" i="1"/>
  <c r="F2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G31" i="2"/>
  <c r="G3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  <c r="E30" i="1"/>
  <c r="C30" i="1"/>
  <c r="B30" i="1"/>
  <c r="E31" i="2"/>
  <c r="D31" i="2"/>
  <c r="E16" i="6"/>
  <c r="D16" i="6"/>
  <c r="E19" i="8"/>
  <c r="D19" i="8"/>
</calcChain>
</file>

<file path=xl/connections.xml><?xml version="1.0" encoding="utf-8"?>
<connections xmlns="http://schemas.openxmlformats.org/spreadsheetml/2006/main">
  <connection id="1" name="iron.parsed.norm" type="6" refreshedVersion="0" background="1" saveData="1">
    <textPr fileType="mac" sourceFile="Macintosh HD:Users:adina:scratch:mgrast-annot:parsed:norm:iron.parsed.norm">
      <textFields count="5">
        <textField/>
        <textField/>
        <textField/>
        <textField/>
        <textField/>
      </textFields>
    </textPr>
  </connection>
  <connection id="2" name="nitrogen.parsed.norm" type="6" refreshedVersion="0" background="1" saveData="1">
    <textPr fileType="mac" sourceFile="Macintosh HD:Users:adina:scratch:mgrast-annot:parsed:norm:nitrogen.parsed.norm">
      <textFields count="5">
        <textField/>
        <textField/>
        <textField/>
        <textField/>
        <textField/>
      </textFields>
    </textPr>
  </connection>
  <connection id="3" name="phage.parsed.norm" type="6" refreshedVersion="0" background="1" saveData="1">
    <textPr fileType="mac" sourceFile="Macintosh HD:Users:adina:scratch:mgrast-annot:parsed:norm:phage.parsed.norm">
      <textFields count="5">
        <textField/>
        <textField/>
        <textField/>
        <textField/>
        <textField/>
      </textFields>
    </textPr>
  </connection>
  <connection id="4" name="phosphorus.parsed.norm" type="6" refreshedVersion="0" background="1" saveData="1">
    <textPr fileType="mac" sourceFile="Macintosh HD:Users:adina:scratch:mgrast-annot:parsed:norm:phosphorus.parsed.norm">
      <textFields count="5">
        <textField/>
        <textField/>
        <textField/>
        <textField/>
        <textField/>
      </textFields>
    </textPr>
  </connection>
  <connection id="5" name="stress.parsed.norm" type="6" refreshedVersion="0" background="1" saveData="1">
    <textPr fileType="mac" sourceFile="Macintosh HD:Users:adina:scratch:mgrast-annot:parsed:norm:stress.parsed.norm">
      <textFields count="5">
        <textField/>
        <textField/>
        <textField/>
        <textField/>
        <textField/>
      </textFields>
    </textPr>
  </connection>
  <connection id="6" name="subsystems.parsed.norm" type="6" refreshedVersion="0" background="1" saveData="1">
    <textPr fileType="mac" sourceFile="Macintosh HD:Users:adina:scratch:mgrast-annot:parsed:norm:subsystems.parsed.norm">
      <textFields count="5">
        <textField/>
        <textField/>
        <textField/>
        <textField/>
        <textField/>
      </textFields>
    </textPr>
  </connection>
  <connection id="7" name="virulence.parsed.norm" type="6" refreshedVersion="0" background="1" saveData="1">
    <textPr fileType="mac" sourceFile="Macintosh HD:Users:adina:scratch:mgrast-annot:parsed:norm:virulence.parsed.norm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<sst xmlns="http://schemas.openxmlformats.org/spreadsheetml/2006/main" count="145" uniqueCount="127">
  <si>
    <t>M5NR</t>
  </si>
  <si>
    <t>Acidobacteria</t>
  </si>
  <si>
    <t>Actinobacteria</t>
  </si>
  <si>
    <t>Aquificae</t>
  </si>
  <si>
    <t>Bacteroidetes</t>
  </si>
  <si>
    <t>Chlamydiae</t>
  </si>
  <si>
    <t>Chlorobi</t>
  </si>
  <si>
    <t>Chloroflexi</t>
  </si>
  <si>
    <t>Chrysiogenetes</t>
  </si>
  <si>
    <t>Cyanobacteria</t>
  </si>
  <si>
    <t>Deferribacteres</t>
  </si>
  <si>
    <t>Deinococcus-Thermus</t>
  </si>
  <si>
    <t>Dictyoglomi</t>
  </si>
  <si>
    <t>Elusimicrobia</t>
  </si>
  <si>
    <t>Fibrobacteres</t>
  </si>
  <si>
    <t>Firmicutes</t>
  </si>
  <si>
    <t>Fusobacteria</t>
  </si>
  <si>
    <t>Gemmatimonadetes</t>
  </si>
  <si>
    <t>Lentisphaerae</t>
  </si>
  <si>
    <t>Nitrospirae</t>
  </si>
  <si>
    <t>Planctomycetes</t>
  </si>
  <si>
    <t>Proteobacteria</t>
  </si>
  <si>
    <t>Spirochaetes</t>
  </si>
  <si>
    <t>Synergistetes</t>
  </si>
  <si>
    <t>Tenericutes</t>
  </si>
  <si>
    <t>Thermotogae</t>
  </si>
  <si>
    <t>Verrucomicrobia</t>
  </si>
  <si>
    <r>
      <t>This data was calculated for metagenomes </t>
    </r>
    <r>
      <rPr>
        <i/>
        <sz val="12"/>
        <color rgb="FF5281B0"/>
        <rFont val="Arial"/>
      </rPr>
      <t>4504797.3</t>
    </r>
    <r>
      <rPr>
        <i/>
        <sz val="12"/>
        <color rgb="FF444444"/>
        <rFont val="Arial"/>
      </rPr>
      <t> and </t>
    </r>
    <r>
      <rPr>
        <i/>
        <sz val="12"/>
        <color rgb="FF5281B0"/>
        <rFont val="Arial"/>
      </rPr>
      <t>4504798.3</t>
    </r>
    <r>
      <rPr>
        <i/>
        <sz val="12"/>
        <color rgb="FF444444"/>
        <rFont val="Arial"/>
      </rPr>
      <t>. The data was compared to M5NR using a maximum e-value of 1e-5, a minimum identity of 60 %, and a minimum alignment length of 15 measured in aa for protein and bp for RNA databases.</t>
    </r>
  </si>
  <si>
    <t>Candidatus Poribacteria</t>
  </si>
  <si>
    <t>unclassified (derived from Bacteria)</t>
  </si>
  <si>
    <t>Corn</t>
  </si>
  <si>
    <t>Prairie</t>
  </si>
  <si>
    <t>Subsystems</t>
  </si>
  <si>
    <t xml:space="preserve">Amino Acids and Derivatives  </t>
  </si>
  <si>
    <t xml:space="preserve">Carbohydrates  </t>
  </si>
  <si>
    <t xml:space="preserve">Cell Division and Cell Cycle  </t>
  </si>
  <si>
    <t xml:space="preserve">Cell Wall and Capsule  </t>
  </si>
  <si>
    <t xml:space="preserve">Cofactors, Vitamins, Prosthetic Groups, Pigments  </t>
  </si>
  <si>
    <t xml:space="preserve">DNA Metabolism  </t>
  </si>
  <si>
    <t xml:space="preserve">Dormancy and Sporulation  </t>
  </si>
  <si>
    <t xml:space="preserve">Fatty Acids, Lipids, and Isoprenoids  </t>
  </si>
  <si>
    <t xml:space="preserve">Iron acquisition and metabolism  </t>
  </si>
  <si>
    <t xml:space="preserve">Membrane Transport  </t>
  </si>
  <si>
    <t xml:space="preserve">Metabolism of Aromatic Compounds  </t>
  </si>
  <si>
    <t xml:space="preserve">Miscellaneous  </t>
  </si>
  <si>
    <t xml:space="preserve">Motility and Chemotaxis  </t>
  </si>
  <si>
    <t xml:space="preserve">Nitrogen Metabolism  </t>
  </si>
  <si>
    <t xml:space="preserve">Nucleosides and Nucleotides  </t>
  </si>
  <si>
    <t xml:space="preserve">Phages, Prophages, Transposable elements, Plasmids  </t>
  </si>
  <si>
    <t xml:space="preserve">Phosphorus Metabolism  </t>
  </si>
  <si>
    <t xml:space="preserve">Photosynthesis  </t>
  </si>
  <si>
    <t xml:space="preserve">Potassium metabolism  </t>
  </si>
  <si>
    <t xml:space="preserve">Protein Metabolism  </t>
  </si>
  <si>
    <t xml:space="preserve">RNA Metabolism  </t>
  </si>
  <si>
    <t xml:space="preserve">Regulation and Cell signaling  </t>
  </si>
  <si>
    <t xml:space="preserve">Respiration  </t>
  </si>
  <si>
    <t xml:space="preserve">Secondary Metabolism  </t>
  </si>
  <si>
    <t xml:space="preserve">Stress Response  </t>
  </si>
  <si>
    <t xml:space="preserve">Sulfur Metabolism  </t>
  </si>
  <si>
    <t xml:space="preserve">Virulence, Disease and Defense  </t>
  </si>
  <si>
    <t xml:space="preserve"> </t>
  </si>
  <si>
    <t xml:space="preserve">Allantoin Utilization  </t>
  </si>
  <si>
    <t xml:space="preserve">Amidase clustered with urea and nitrile hydratase functions  </t>
  </si>
  <si>
    <t xml:space="preserve">Ammonia assimilation  </t>
  </si>
  <si>
    <t xml:space="preserve">Cyanate hydrolysis  </t>
  </si>
  <si>
    <t xml:space="preserve">Denitrification  </t>
  </si>
  <si>
    <t xml:space="preserve">Dissimilatory nitrite reductase  </t>
  </si>
  <si>
    <t xml:space="preserve">Nitrate and nitrite ammonification  </t>
  </si>
  <si>
    <t xml:space="preserve">Nitric oxide synthase  </t>
  </si>
  <si>
    <t xml:space="preserve">Nitrilase  </t>
  </si>
  <si>
    <t xml:space="preserve">Nitrogen fixation  </t>
  </si>
  <si>
    <t xml:space="preserve">Nitrosative stress  </t>
  </si>
  <si>
    <t xml:space="preserve">Adhesion  </t>
  </si>
  <si>
    <t xml:space="preserve">Bacterial cyanide production and tolerance mechanisms  </t>
  </si>
  <si>
    <t xml:space="preserve">Bacteriocins, ribosomally synthesized antibacterial peptides  </t>
  </si>
  <si>
    <t xml:space="preserve">C jejuni colonization of chick caeca  </t>
  </si>
  <si>
    <t xml:space="preserve">Detection  </t>
  </si>
  <si>
    <t xml:space="preserve">Invasion and intracellular resistance  </t>
  </si>
  <si>
    <t xml:space="preserve">Resistance to antibiotics and toxic compounds  </t>
  </si>
  <si>
    <t xml:space="preserve">Streptococcus agalactiae virulome  </t>
  </si>
  <si>
    <t xml:space="preserve">Streptococcus pyogenes Virulome  </t>
  </si>
  <si>
    <t xml:space="preserve">Toxins and superantigens  </t>
  </si>
  <si>
    <t xml:space="preserve">Gene Transfer Agent (GTA)  </t>
  </si>
  <si>
    <t xml:space="preserve">Integrons  </t>
  </si>
  <si>
    <t xml:space="preserve">Pathogenicity islands  </t>
  </si>
  <si>
    <t xml:space="preserve">Phages, Prophages  </t>
  </si>
  <si>
    <t xml:space="preserve">Plasmid related functions  </t>
  </si>
  <si>
    <t xml:space="preserve">Transposable elements  </t>
  </si>
  <si>
    <t xml:space="preserve">ABC transporter [iron.B12.siderophore.hemin]  </t>
  </si>
  <si>
    <t xml:space="preserve">ABC-type iron transport system  </t>
  </si>
  <si>
    <t xml:space="preserve">Campylobacter Iron Metabolism  </t>
  </si>
  <si>
    <t xml:space="preserve">Encapsulating protein for DyP-type peroxidase and ferritin-like protein oligomers  </t>
  </si>
  <si>
    <t xml:space="preserve">Ferrous iron transporter EfeUOB, low-pH-induced  </t>
  </si>
  <si>
    <t xml:space="preserve">Heme, hemin uptake and utilization systems in GramNegatives  </t>
  </si>
  <si>
    <t xml:space="preserve">Heme, hemin uptake and utilization systems in GramPositives  </t>
  </si>
  <si>
    <t xml:space="preserve">Hemin transport system  </t>
  </si>
  <si>
    <t xml:space="preserve">Iron Scavenging cluster in Thermus  </t>
  </si>
  <si>
    <t xml:space="preserve">Iron acquisition in Streptococcus  </t>
  </si>
  <si>
    <t xml:space="preserve">Iron acquisition in Vibrio  </t>
  </si>
  <si>
    <t xml:space="preserve">Iron(III) dicitrate transport system Fec  </t>
  </si>
  <si>
    <t xml:space="preserve">Siderophores  </t>
  </si>
  <si>
    <t xml:space="preserve">Transport of Iron  </t>
  </si>
  <si>
    <t xml:space="preserve">Alkylphosphonate utilization  </t>
  </si>
  <si>
    <t xml:space="preserve">High affinity phosphate transporter and control of PHO regulon  </t>
  </si>
  <si>
    <t xml:space="preserve">P uptake (cyanobacteria)  </t>
  </si>
  <si>
    <t xml:space="preserve">Phosphate metabolism  </t>
  </si>
  <si>
    <t xml:space="preserve">Phosphate-binding DING proteins  </t>
  </si>
  <si>
    <t xml:space="preserve">Phosphoenolpyruvate phosphomutase  </t>
  </si>
  <si>
    <t xml:space="preserve">Phosphonate metabolism  </t>
  </si>
  <si>
    <t xml:space="preserve">Acid stress  </t>
  </si>
  <si>
    <t xml:space="preserve">Bacterial hemoglobins  </t>
  </si>
  <si>
    <t xml:space="preserve">Carbon Starvation  </t>
  </si>
  <si>
    <t xml:space="preserve">Cold shock  </t>
  </si>
  <si>
    <t xml:space="preserve">Commensurate regulon activation  </t>
  </si>
  <si>
    <t xml:space="preserve">Dessication stress  </t>
  </si>
  <si>
    <t xml:space="preserve">Detoxification  </t>
  </si>
  <si>
    <t xml:space="preserve">Dimethylarginine metabolism  </t>
  </si>
  <si>
    <t xml:space="preserve">Flavohaemoglobin  </t>
  </si>
  <si>
    <t xml:space="preserve">Heat shock  </t>
  </si>
  <si>
    <t xml:space="preserve">Hfl operon  </t>
  </si>
  <si>
    <t xml:space="preserve">Osmotic stress  </t>
  </si>
  <si>
    <t xml:space="preserve">Oxidative stress  </t>
  </si>
  <si>
    <t xml:space="preserve">Periplasmic Stress  </t>
  </si>
  <si>
    <t xml:space="preserve">Phage shock protein (psp) operon  </t>
  </si>
  <si>
    <t xml:space="preserve">SigmaB stress responce regulation  </t>
  </si>
  <si>
    <t xml:space="preserve">Universal stress protein family  </t>
  </si>
  <si>
    <t xml:space="preserve">Clustering-based subsystems / Treat as Unclassified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</si>
</sst>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</font>
    <font>
      <i/>
      <sz val="12"/>
      <color rgb="FF444444"/>
      <name val="Arial"/>
    </font>
    <font>
      <i/>
      <sz val="12"/>
      <color rgb="FF5281B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phylum!$B$1</c:f>
              <c:strCache>
                <c:ptCount val="1"/>
                <c:pt idx="0">
                  <c:v>Corn</c:v>
                </c:pt>
              </c:strCache>
            </c:strRef>
          </c:tx>
          <c:invertIfNegative val="0"/>
          <c:cat>
            <c:strRef>
              <c:f>phylum!$A$13:$A$29</c:f>
              <c:strCache>
                <c:ptCount val="17"/>
                <c:pt idx="0">
                  <c:v>Thermotogae</c:v>
                </c:pt>
                <c:pt idx="1">
                  <c:v>Aquificae</c:v>
                </c:pt>
                <c:pt idx="2">
                  <c:v>Spirochaetes</c:v>
                </c:pt>
                <c:pt idx="3">
                  <c:v>Gemmatimonadetes</c:v>
                </c:pt>
                <c:pt idx="4">
                  <c:v>Chlorobi</c:v>
                </c:pt>
                <c:pt idx="5">
                  <c:v>unclassified (derived from Bacteria)</c:v>
                </c:pt>
                <c:pt idx="6">
                  <c:v>Deinococcus-Thermus</c:v>
                </c:pt>
                <c:pt idx="7">
                  <c:v>Nitrospirae</c:v>
                </c:pt>
                <c:pt idx="8">
                  <c:v>Planctomycetes</c:v>
                </c:pt>
                <c:pt idx="9">
                  <c:v>Chloroflexi</c:v>
                </c:pt>
                <c:pt idx="10">
                  <c:v>Verrucomicrobia</c:v>
                </c:pt>
                <c:pt idx="11">
                  <c:v>Cyanobacteria</c:v>
                </c:pt>
                <c:pt idx="12">
                  <c:v>Acidobacteria</c:v>
                </c:pt>
                <c:pt idx="13">
                  <c:v>Firmicutes</c:v>
                </c:pt>
                <c:pt idx="14">
                  <c:v>Bacteroidetes</c:v>
                </c:pt>
                <c:pt idx="15">
                  <c:v>Actinobacteria</c:v>
                </c:pt>
                <c:pt idx="16">
                  <c:v>Proteobacteria</c:v>
                </c:pt>
              </c:strCache>
            </c:strRef>
          </c:cat>
          <c:val>
            <c:numRef>
              <c:f>phylum!$B$13:$B$29</c:f>
              <c:numCache>
                <c:formatCode>General</c:formatCode>
                <c:ptCount val="17"/>
                <c:pt idx="0">
                  <c:v>0.00248055935178625</c:v>
                </c:pt>
                <c:pt idx="1">
                  <c:v>0.00249094825188324</c:v>
                </c:pt>
                <c:pt idx="2">
                  <c:v>0.00322575348011397</c:v>
                </c:pt>
                <c:pt idx="3">
                  <c:v>0.00645456498324036</c:v>
                </c:pt>
                <c:pt idx="4">
                  <c:v>0.00660796882257568</c:v>
                </c:pt>
                <c:pt idx="5">
                  <c:v>0.00662225356020904</c:v>
                </c:pt>
                <c:pt idx="6">
                  <c:v>0.00774379397269529</c:v>
                </c:pt>
                <c:pt idx="7">
                  <c:v>0.0124247474994588</c:v>
                </c:pt>
                <c:pt idx="8">
                  <c:v>0.0194679190765005</c:v>
                </c:pt>
                <c:pt idx="9">
                  <c:v>0.0262584057931188</c:v>
                </c:pt>
                <c:pt idx="10">
                  <c:v>0.0298546827464498</c:v>
                </c:pt>
                <c:pt idx="11">
                  <c:v>0.0326035940902574</c:v>
                </c:pt>
                <c:pt idx="12">
                  <c:v>0.0602725863066254</c:v>
                </c:pt>
                <c:pt idx="13">
                  <c:v>0.0631647639340285</c:v>
                </c:pt>
                <c:pt idx="14">
                  <c:v>0.107844071993067</c:v>
                </c:pt>
                <c:pt idx="15">
                  <c:v>0.153624603462386</c:v>
                </c:pt>
                <c:pt idx="16">
                  <c:v>0.450120125846444</c:v>
                </c:pt>
              </c:numCache>
            </c:numRef>
          </c:val>
        </c:ser>
        <c:ser>
          <c:idx val="1"/>
          <c:order val="1"/>
          <c:tx>
            <c:strRef>
              <c:f>phylum!$C$1</c:f>
              <c:strCache>
                <c:ptCount val="1"/>
                <c:pt idx="0">
                  <c:v>Prairie</c:v>
                </c:pt>
              </c:strCache>
            </c:strRef>
          </c:tx>
          <c:invertIfNegative val="0"/>
          <c:cat>
            <c:strRef>
              <c:f>phylum!$A$13:$A$29</c:f>
              <c:strCache>
                <c:ptCount val="17"/>
                <c:pt idx="0">
                  <c:v>Thermotogae</c:v>
                </c:pt>
                <c:pt idx="1">
                  <c:v>Aquificae</c:v>
                </c:pt>
                <c:pt idx="2">
                  <c:v>Spirochaetes</c:v>
                </c:pt>
                <c:pt idx="3">
                  <c:v>Gemmatimonadetes</c:v>
                </c:pt>
                <c:pt idx="4">
                  <c:v>Chlorobi</c:v>
                </c:pt>
                <c:pt idx="5">
                  <c:v>unclassified (derived from Bacteria)</c:v>
                </c:pt>
                <c:pt idx="6">
                  <c:v>Deinococcus-Thermus</c:v>
                </c:pt>
                <c:pt idx="7">
                  <c:v>Nitrospirae</c:v>
                </c:pt>
                <c:pt idx="8">
                  <c:v>Planctomycetes</c:v>
                </c:pt>
                <c:pt idx="9">
                  <c:v>Chloroflexi</c:v>
                </c:pt>
                <c:pt idx="10">
                  <c:v>Verrucomicrobia</c:v>
                </c:pt>
                <c:pt idx="11">
                  <c:v>Cyanobacteria</c:v>
                </c:pt>
                <c:pt idx="12">
                  <c:v>Acidobacteria</c:v>
                </c:pt>
                <c:pt idx="13">
                  <c:v>Firmicutes</c:v>
                </c:pt>
                <c:pt idx="14">
                  <c:v>Bacteroidetes</c:v>
                </c:pt>
                <c:pt idx="15">
                  <c:v>Actinobacteria</c:v>
                </c:pt>
                <c:pt idx="16">
                  <c:v>Proteobacteria</c:v>
                </c:pt>
              </c:strCache>
            </c:strRef>
          </c:cat>
          <c:val>
            <c:numRef>
              <c:f>phylum!$C$13:$C$29</c:f>
              <c:numCache>
                <c:formatCode>General</c:formatCode>
                <c:ptCount val="17"/>
                <c:pt idx="0">
                  <c:v>0.0023975948293762</c:v>
                </c:pt>
                <c:pt idx="1">
                  <c:v>0.00248740299013827</c:v>
                </c:pt>
                <c:pt idx="2">
                  <c:v>0.00330885173164158</c:v>
                </c:pt>
                <c:pt idx="3">
                  <c:v>0.00299627301279437</c:v>
                </c:pt>
                <c:pt idx="4">
                  <c:v>0.00797244284193061</c:v>
                </c:pt>
                <c:pt idx="5">
                  <c:v>0.0061835363319429</c:v>
                </c:pt>
                <c:pt idx="6">
                  <c:v>0.00791997326032779</c:v>
                </c:pt>
                <c:pt idx="7">
                  <c:v>0.00363638132195091</c:v>
                </c:pt>
                <c:pt idx="8">
                  <c:v>0.0263298742266301</c:v>
                </c:pt>
                <c:pt idx="9">
                  <c:v>0.0247852253275174</c:v>
                </c:pt>
                <c:pt idx="10">
                  <c:v>0.0600120775249777</c:v>
                </c:pt>
                <c:pt idx="11">
                  <c:v>0.0444127345295729</c:v>
                </c:pt>
                <c:pt idx="12">
                  <c:v>0.119745029227667</c:v>
                </c:pt>
                <c:pt idx="13">
                  <c:v>0.0644555228429115</c:v>
                </c:pt>
                <c:pt idx="14">
                  <c:v>0.0876296566721506</c:v>
                </c:pt>
                <c:pt idx="15">
                  <c:v>0.0846467390849825</c:v>
                </c:pt>
                <c:pt idx="16">
                  <c:v>0.442765658007796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974488"/>
        <c:axId val="2133982472"/>
      </c:barChart>
      <c:catAx>
        <c:axId val="2133974488"/>
        <c:scaling>
          <c:orientation val="minMax"/>
        </c:scaling>
        <c:delete val="0"/>
        <c:axPos val="l"/>
        <c:majorTickMark val="out"/>
        <c:minorTickMark val="none"/>
        <c:tickLblPos val="nextTo"/>
        <c:crossAx val="2133982472"/>
        <c:crosses val="autoZero"/>
        <c:auto val="1"/>
        <c:lblAlgn val="ctr"/>
        <c:lblOffset val="100"/>
        <c:noMultiLvlLbl val="0"/>
      </c:catAx>
      <c:valAx>
        <c:axId val="2133982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9744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'Level 1 Subsystems'!$A$16:$A$29</c:f>
              <c:strCache>
                <c:ptCount val="14"/>
                <c:pt idx="0">
                  <c:v>Fatty Acids, Lipids, and Isoprenoids  </c:v>
                </c:pt>
                <c:pt idx="1">
                  <c:v>Stress Response  </c:v>
                </c:pt>
                <c:pt idx="2">
                  <c:v>Virulence, Disease and Defense  </c:v>
                </c:pt>
                <c:pt idx="3">
                  <c:v>Respiration  </c:v>
                </c:pt>
                <c:pt idx="4">
                  <c:v>DNA Metabolism  </c:v>
                </c:pt>
                <c:pt idx="5">
                  <c:v>Membrane Transport  </c:v>
                </c:pt>
                <c:pt idx="6">
                  <c:v>RNA Metabolism  </c:v>
                </c:pt>
                <c:pt idx="7">
                  <c:v>Cell Wall and Capsule  </c:v>
                </c:pt>
                <c:pt idx="8">
                  <c:v>Protein Metabolism  </c:v>
                </c:pt>
                <c:pt idx="9">
                  <c:v>Cofactors, Vitamins, Prosthetic Groups, Pigments  </c:v>
                </c:pt>
                <c:pt idx="10">
                  <c:v>Amino Acids and Derivatives  </c:v>
                </c:pt>
                <c:pt idx="11">
                  <c:v>Miscellaneous  </c:v>
                </c:pt>
                <c:pt idx="12">
                  <c:v>Carbohydrates  </c:v>
                </c:pt>
                <c:pt idx="13">
                  <c:v>Clustering-based subsystems / Treat as Unclassified  </c:v>
                </c:pt>
              </c:strCache>
            </c:strRef>
          </c:cat>
          <c:val>
            <c:numRef>
              <c:f>'Level 1 Subsystems'!$B$16:$B$29</c:f>
              <c:numCache>
                <c:formatCode>General</c:formatCode>
                <c:ptCount val="14"/>
                <c:pt idx="0">
                  <c:v>0.0271985639912</c:v>
                </c:pt>
                <c:pt idx="1">
                  <c:v>0.028499964217</c:v>
                </c:pt>
                <c:pt idx="2">
                  <c:v>0.0322268004359</c:v>
                </c:pt>
                <c:pt idx="3">
                  <c:v>0.0343197929431</c:v>
                </c:pt>
                <c:pt idx="4">
                  <c:v>0.0387448294068</c:v>
                </c:pt>
                <c:pt idx="5">
                  <c:v>0.039330568638</c:v>
                </c:pt>
                <c:pt idx="6">
                  <c:v>0.0415570439824</c:v>
                </c:pt>
                <c:pt idx="7">
                  <c:v>0.0425650576624</c:v>
                </c:pt>
                <c:pt idx="8">
                  <c:v>0.0647465279242</c:v>
                </c:pt>
                <c:pt idx="9">
                  <c:v>0.0654376060209</c:v>
                </c:pt>
                <c:pt idx="10">
                  <c:v>0.071839153411</c:v>
                </c:pt>
                <c:pt idx="11">
                  <c:v>0.0925145191304</c:v>
                </c:pt>
                <c:pt idx="12">
                  <c:v>0.10296627123</c:v>
                </c:pt>
                <c:pt idx="13">
                  <c:v>0.153285395151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'Level 1 Subsystems'!$A$16:$A$29</c:f>
              <c:strCache>
                <c:ptCount val="14"/>
                <c:pt idx="0">
                  <c:v>Fatty Acids, Lipids, and Isoprenoids  </c:v>
                </c:pt>
                <c:pt idx="1">
                  <c:v>Stress Response  </c:v>
                </c:pt>
                <c:pt idx="2">
                  <c:v>Virulence, Disease and Defense  </c:v>
                </c:pt>
                <c:pt idx="3">
                  <c:v>Respiration  </c:v>
                </c:pt>
                <c:pt idx="4">
                  <c:v>DNA Metabolism  </c:v>
                </c:pt>
                <c:pt idx="5">
                  <c:v>Membrane Transport  </c:v>
                </c:pt>
                <c:pt idx="6">
                  <c:v>RNA Metabolism  </c:v>
                </c:pt>
                <c:pt idx="7">
                  <c:v>Cell Wall and Capsule  </c:v>
                </c:pt>
                <c:pt idx="8">
                  <c:v>Protein Metabolism  </c:v>
                </c:pt>
                <c:pt idx="9">
                  <c:v>Cofactors, Vitamins, Prosthetic Groups, Pigments  </c:v>
                </c:pt>
                <c:pt idx="10">
                  <c:v>Amino Acids and Derivatives  </c:v>
                </c:pt>
                <c:pt idx="11">
                  <c:v>Miscellaneous  </c:v>
                </c:pt>
                <c:pt idx="12">
                  <c:v>Carbohydrates  </c:v>
                </c:pt>
                <c:pt idx="13">
                  <c:v>Clustering-based subsystems / Treat as Unclassified  </c:v>
                </c:pt>
              </c:strCache>
            </c:strRef>
          </c:cat>
          <c:val>
            <c:numRef>
              <c:f>'Level 1 Subsystems'!$C$16:$C$29</c:f>
              <c:numCache>
                <c:formatCode>General</c:formatCode>
                <c:ptCount val="14"/>
                <c:pt idx="0">
                  <c:v>0.0295816685834</c:v>
                </c:pt>
                <c:pt idx="1">
                  <c:v>0.026956079928</c:v>
                </c:pt>
                <c:pt idx="2">
                  <c:v>0.037045587994</c:v>
                </c:pt>
                <c:pt idx="3">
                  <c:v>0.0324623906382</c:v>
                </c:pt>
                <c:pt idx="4">
                  <c:v>0.0343676622823</c:v>
                </c:pt>
                <c:pt idx="5">
                  <c:v>0.0369478557563</c:v>
                </c:pt>
                <c:pt idx="6">
                  <c:v>0.0362872076691</c:v>
                </c:pt>
                <c:pt idx="7">
                  <c:v>0.0492113406211</c:v>
                </c:pt>
                <c:pt idx="8">
                  <c:v>0.0530836587955</c:v>
                </c:pt>
                <c:pt idx="9">
                  <c:v>0.0613113404339</c:v>
                </c:pt>
                <c:pt idx="10">
                  <c:v>0.0742610569246</c:v>
                </c:pt>
                <c:pt idx="11">
                  <c:v>0.0962589222591</c:v>
                </c:pt>
                <c:pt idx="12">
                  <c:v>0.11987354244</c:v>
                </c:pt>
                <c:pt idx="13">
                  <c:v>0.153668305053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321544"/>
        <c:axId val="2144113608"/>
      </c:barChart>
      <c:catAx>
        <c:axId val="2143321544"/>
        <c:scaling>
          <c:orientation val="minMax"/>
        </c:scaling>
        <c:delete val="0"/>
        <c:axPos val="l"/>
        <c:majorTickMark val="out"/>
        <c:minorTickMark val="none"/>
        <c:tickLblPos val="nextTo"/>
        <c:crossAx val="2144113608"/>
        <c:crosses val="autoZero"/>
        <c:auto val="1"/>
        <c:lblAlgn val="ctr"/>
        <c:lblOffset val="100"/>
        <c:noMultiLvlLbl val="0"/>
      </c:catAx>
      <c:valAx>
        <c:axId val="214411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321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'Nitrogen Metabolism'!$A$2:$A$12</c:f>
              <c:strCache>
                <c:ptCount val="11"/>
                <c:pt idx="0">
                  <c:v>Nitrilase  </c:v>
                </c:pt>
                <c:pt idx="1">
                  <c:v>Amidase clustered with urea and nitrile hydratase functions  </c:v>
                </c:pt>
                <c:pt idx="2">
                  <c:v>Nitrogen fixation  </c:v>
                </c:pt>
                <c:pt idx="3">
                  <c:v>Dissimilatory nitrite reductase  </c:v>
                </c:pt>
                <c:pt idx="4">
                  <c:v>Nitric oxide synthase  </c:v>
                </c:pt>
                <c:pt idx="5">
                  <c:v>Allantoin Utilization  </c:v>
                </c:pt>
                <c:pt idx="6">
                  <c:v>Cyanate hydrolysis  </c:v>
                </c:pt>
                <c:pt idx="7">
                  <c:v>Nitrosative stress  </c:v>
                </c:pt>
                <c:pt idx="8">
                  <c:v>Denitrification  </c:v>
                </c:pt>
                <c:pt idx="9">
                  <c:v>Nitrate and nitrite ammonification  </c:v>
                </c:pt>
                <c:pt idx="10">
                  <c:v>Ammonia assimilation  </c:v>
                </c:pt>
              </c:strCache>
            </c:strRef>
          </c:cat>
          <c:val>
            <c:numRef>
              <c:f>'Nitrogen Metabolism'!$B$2:$B$12</c:f>
              <c:numCache>
                <c:formatCode>General</c:formatCode>
                <c:ptCount val="11"/>
                <c:pt idx="0">
                  <c:v>0.000824455270625</c:v>
                </c:pt>
                <c:pt idx="1">
                  <c:v>0.00330852829381</c:v>
                </c:pt>
                <c:pt idx="2">
                  <c:v>0.0210182557953</c:v>
                </c:pt>
                <c:pt idx="3">
                  <c:v>0.0342202473366</c:v>
                </c:pt>
                <c:pt idx="4">
                  <c:v>0.0583971304674</c:v>
                </c:pt>
                <c:pt idx="5">
                  <c:v>0.0636329567964</c:v>
                </c:pt>
                <c:pt idx="6">
                  <c:v>0.0740724878205</c:v>
                </c:pt>
                <c:pt idx="7">
                  <c:v>0.0834627121366</c:v>
                </c:pt>
                <c:pt idx="8">
                  <c:v>0.14846619198</c:v>
                </c:pt>
                <c:pt idx="9">
                  <c:v>0.178264361047</c:v>
                </c:pt>
                <c:pt idx="10">
                  <c:v>0.334332673055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'Nitrogen Metabolism'!$A$2:$A$12</c:f>
              <c:strCache>
                <c:ptCount val="11"/>
                <c:pt idx="0">
                  <c:v>Nitrilase  </c:v>
                </c:pt>
                <c:pt idx="1">
                  <c:v>Amidase clustered with urea and nitrile hydratase functions  </c:v>
                </c:pt>
                <c:pt idx="2">
                  <c:v>Nitrogen fixation  </c:v>
                </c:pt>
                <c:pt idx="3">
                  <c:v>Dissimilatory nitrite reductase  </c:v>
                </c:pt>
                <c:pt idx="4">
                  <c:v>Nitric oxide synthase  </c:v>
                </c:pt>
                <c:pt idx="5">
                  <c:v>Allantoin Utilization  </c:v>
                </c:pt>
                <c:pt idx="6">
                  <c:v>Cyanate hydrolysis  </c:v>
                </c:pt>
                <c:pt idx="7">
                  <c:v>Nitrosative stress  </c:v>
                </c:pt>
                <c:pt idx="8">
                  <c:v>Denitrification  </c:v>
                </c:pt>
                <c:pt idx="9">
                  <c:v>Nitrate and nitrite ammonification  </c:v>
                </c:pt>
                <c:pt idx="10">
                  <c:v>Ammonia assimilation  </c:v>
                </c:pt>
              </c:strCache>
            </c:strRef>
          </c:cat>
          <c:val>
            <c:numRef>
              <c:f>'Nitrogen Metabolism'!$C$2:$C$12</c:f>
              <c:numCache>
                <c:formatCode>General</c:formatCode>
                <c:ptCount val="11"/>
                <c:pt idx="0">
                  <c:v>0.0014094593771</c:v>
                </c:pt>
                <c:pt idx="1">
                  <c:v>0.00446455781069</c:v>
                </c:pt>
                <c:pt idx="2">
                  <c:v>0.0294462729323</c:v>
                </c:pt>
                <c:pt idx="3">
                  <c:v>0.0474873529591</c:v>
                </c:pt>
                <c:pt idx="4">
                  <c:v>0.0525995002133</c:v>
                </c:pt>
                <c:pt idx="5">
                  <c:v>0.0992868897422</c:v>
                </c:pt>
                <c:pt idx="6">
                  <c:v>0.0951727921009</c:v>
                </c:pt>
                <c:pt idx="7">
                  <c:v>0.0514414579143</c:v>
                </c:pt>
                <c:pt idx="8">
                  <c:v>0.0629685500091</c:v>
                </c:pt>
                <c:pt idx="9">
                  <c:v>0.18830377278</c:v>
                </c:pt>
                <c:pt idx="10">
                  <c:v>0.367419394161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904504"/>
        <c:axId val="2143907480"/>
      </c:barChart>
      <c:catAx>
        <c:axId val="2143904504"/>
        <c:scaling>
          <c:orientation val="minMax"/>
        </c:scaling>
        <c:delete val="0"/>
        <c:axPos val="l"/>
        <c:majorTickMark val="out"/>
        <c:minorTickMark val="none"/>
        <c:tickLblPos val="nextTo"/>
        <c:crossAx val="2143907480"/>
        <c:crosses val="autoZero"/>
        <c:auto val="1"/>
        <c:lblAlgn val="ctr"/>
        <c:lblOffset val="100"/>
        <c:noMultiLvlLbl val="0"/>
      </c:catAx>
      <c:valAx>
        <c:axId val="214390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904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'Virulance, Disease, and Defense'!$B$1</c:f>
              <c:strCache>
                <c:ptCount val="1"/>
                <c:pt idx="0">
                  <c:v>Corn</c:v>
                </c:pt>
              </c:strCache>
            </c:strRef>
          </c:tx>
          <c:invertIfNegative val="0"/>
          <c:cat>
            <c:strRef>
              <c:f>'Virulance, Disease, and Defense'!$A$2:$A$12</c:f>
              <c:strCache>
                <c:ptCount val="10"/>
                <c:pt idx="0">
                  <c:v>Toxins and superantigens  </c:v>
                </c:pt>
                <c:pt idx="1">
                  <c:v>Invasion and intracellular resistance  </c:v>
                </c:pt>
                <c:pt idx="2">
                  <c:v>Bacteriocins, ribosomally synthesized antibacterial peptides  </c:v>
                </c:pt>
                <c:pt idx="3">
                  <c:v>Streptococcus pyogenes Virulome  </c:v>
                </c:pt>
                <c:pt idx="4">
                  <c:v>Adhesion  </c:v>
                </c:pt>
                <c:pt idx="5">
                  <c:v>Streptococcus agalactiae virulome  </c:v>
                </c:pt>
                <c:pt idx="6">
                  <c:v>Bacterial cyanide production and tolerance mechanisms  </c:v>
                </c:pt>
                <c:pt idx="7">
                  <c:v>Detection  </c:v>
                </c:pt>
                <c:pt idx="8">
                  <c:v>C jejuni colonization of chick caeca  </c:v>
                </c:pt>
                <c:pt idx="9">
                  <c:v>Resistance to antibiotics and toxic compounds  </c:v>
                </c:pt>
              </c:strCache>
            </c:strRef>
          </c:cat>
          <c:val>
            <c:numRef>
              <c:f>'Virulance, Disease, and Defense'!$B$2:$B$12</c:f>
              <c:numCache>
                <c:formatCode>General</c:formatCode>
                <c:ptCount val="11"/>
                <c:pt idx="0">
                  <c:v>0.00255275216383</c:v>
                </c:pt>
                <c:pt idx="1">
                  <c:v>0.00307956666855</c:v>
                </c:pt>
                <c:pt idx="2">
                  <c:v>0.00456101148385</c:v>
                </c:pt>
                <c:pt idx="3">
                  <c:v>0.00508782598857</c:v>
                </c:pt>
                <c:pt idx="4">
                  <c:v>0.0243289302483</c:v>
                </c:pt>
                <c:pt idx="5">
                  <c:v>0.0322417548227</c:v>
                </c:pt>
                <c:pt idx="6">
                  <c:v>0.0469572042767</c:v>
                </c:pt>
                <c:pt idx="7">
                  <c:v>0.0560580132375</c:v>
                </c:pt>
                <c:pt idx="8">
                  <c:v>0.0900393166261</c:v>
                </c:pt>
                <c:pt idx="9">
                  <c:v>0.735093624484</c:v>
                </c:pt>
              </c:numCache>
            </c:numRef>
          </c:val>
        </c:ser>
        <c:ser>
          <c:idx val="1"/>
          <c:order val="1"/>
          <c:tx>
            <c:strRef>
              <c:f>'Virulance, Disease, and Defense'!$C$1</c:f>
              <c:strCache>
                <c:ptCount val="1"/>
                <c:pt idx="0">
                  <c:v>Prairie</c:v>
                </c:pt>
              </c:strCache>
            </c:strRef>
          </c:tx>
          <c:invertIfNegative val="0"/>
          <c:cat>
            <c:strRef>
              <c:f>'Virulance, Disease, and Defense'!$A$2:$A$12</c:f>
              <c:strCache>
                <c:ptCount val="10"/>
                <c:pt idx="0">
                  <c:v>Toxins and superantigens  </c:v>
                </c:pt>
                <c:pt idx="1">
                  <c:v>Invasion and intracellular resistance  </c:v>
                </c:pt>
                <c:pt idx="2">
                  <c:v>Bacteriocins, ribosomally synthesized antibacterial peptides  </c:v>
                </c:pt>
                <c:pt idx="3">
                  <c:v>Streptococcus pyogenes Virulome  </c:v>
                </c:pt>
                <c:pt idx="4">
                  <c:v>Adhesion  </c:v>
                </c:pt>
                <c:pt idx="5">
                  <c:v>Streptococcus agalactiae virulome  </c:v>
                </c:pt>
                <c:pt idx="6">
                  <c:v>Bacterial cyanide production and tolerance mechanisms  </c:v>
                </c:pt>
                <c:pt idx="7">
                  <c:v>Detection  </c:v>
                </c:pt>
                <c:pt idx="8">
                  <c:v>C jejuni colonization of chick caeca  </c:v>
                </c:pt>
                <c:pt idx="9">
                  <c:v>Resistance to antibiotics and toxic compounds  </c:v>
                </c:pt>
              </c:strCache>
            </c:strRef>
          </c:cat>
          <c:val>
            <c:numRef>
              <c:f>'Virulance, Disease, and Defense'!$C$2:$C$12</c:f>
              <c:numCache>
                <c:formatCode>General</c:formatCode>
                <c:ptCount val="11"/>
                <c:pt idx="0">
                  <c:v>0.00217030671174</c:v>
                </c:pt>
                <c:pt idx="1">
                  <c:v>0.00375645998861</c:v>
                </c:pt>
                <c:pt idx="2">
                  <c:v>0.00847126422445</c:v>
                </c:pt>
                <c:pt idx="3">
                  <c:v>0.00676245951463</c:v>
                </c:pt>
                <c:pt idx="4">
                  <c:v>0.0209692373575</c:v>
                </c:pt>
                <c:pt idx="5">
                  <c:v>0.0322011982421</c:v>
                </c:pt>
                <c:pt idx="6">
                  <c:v>0.0410341802519</c:v>
                </c:pt>
                <c:pt idx="7">
                  <c:v>0.058515127703</c:v>
                </c:pt>
                <c:pt idx="8">
                  <c:v>0.096961154836</c:v>
                </c:pt>
                <c:pt idx="9">
                  <c:v>0.72915861117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105976"/>
        <c:axId val="-2135593032"/>
      </c:barChart>
      <c:catAx>
        <c:axId val="20601059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5593032"/>
        <c:crosses val="autoZero"/>
        <c:auto val="1"/>
        <c:lblAlgn val="ctr"/>
        <c:lblOffset val="100"/>
        <c:noMultiLvlLbl val="0"/>
      </c:catAx>
      <c:valAx>
        <c:axId val="-2135593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05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'Phages, Prophages, TE, Plasmids'!$B$1</c:f>
              <c:strCache>
                <c:ptCount val="1"/>
                <c:pt idx="0">
                  <c:v>Corn</c:v>
                </c:pt>
              </c:strCache>
            </c:strRef>
          </c:tx>
          <c:invertIfNegative val="0"/>
          <c:cat>
            <c:strRef>
              <c:f>'Phages, Prophages, TE, Plasmids'!$A$2:$A$7</c:f>
              <c:strCache>
                <c:ptCount val="6"/>
                <c:pt idx="0">
                  <c:v>Plasmid related functions  </c:v>
                </c:pt>
                <c:pt idx="1">
                  <c:v>Integrons  </c:v>
                </c:pt>
                <c:pt idx="2">
                  <c:v>Gene Transfer Agent (GTA)  </c:v>
                </c:pt>
                <c:pt idx="3">
                  <c:v>Pathogenicity islands  </c:v>
                </c:pt>
                <c:pt idx="4">
                  <c:v>Transposable elements  </c:v>
                </c:pt>
                <c:pt idx="5">
                  <c:v>Phages, Prophages  </c:v>
                </c:pt>
              </c:strCache>
            </c:strRef>
          </c:cat>
          <c:val>
            <c:numRef>
              <c:f>'Phages, Prophages, TE, Plasmids'!$B$2:$B$7</c:f>
              <c:numCache>
                <c:formatCode>General</c:formatCode>
                <c:ptCount val="6"/>
                <c:pt idx="0">
                  <c:v>0.00714445294786</c:v>
                </c:pt>
                <c:pt idx="1">
                  <c:v>0.00982065188974</c:v>
                </c:pt>
                <c:pt idx="2">
                  <c:v>0.0170126394547</c:v>
                </c:pt>
                <c:pt idx="3">
                  <c:v>0.0590047201875</c:v>
                </c:pt>
                <c:pt idx="4">
                  <c:v>0.097560048105</c:v>
                </c:pt>
                <c:pt idx="5">
                  <c:v>0.809457487415</c:v>
                </c:pt>
              </c:numCache>
            </c:numRef>
          </c:val>
        </c:ser>
        <c:ser>
          <c:idx val="1"/>
          <c:order val="1"/>
          <c:tx>
            <c:strRef>
              <c:f>'Phages, Prophages, TE, Plasmids'!$C$1</c:f>
              <c:strCache>
                <c:ptCount val="1"/>
                <c:pt idx="0">
                  <c:v>Prairie</c:v>
                </c:pt>
              </c:strCache>
            </c:strRef>
          </c:tx>
          <c:invertIfNegative val="0"/>
          <c:cat>
            <c:strRef>
              <c:f>'Phages, Prophages, TE, Plasmids'!$A$2:$A$7</c:f>
              <c:strCache>
                <c:ptCount val="6"/>
                <c:pt idx="0">
                  <c:v>Plasmid related functions  </c:v>
                </c:pt>
                <c:pt idx="1">
                  <c:v>Integrons  </c:v>
                </c:pt>
                <c:pt idx="2">
                  <c:v>Gene Transfer Agent (GTA)  </c:v>
                </c:pt>
                <c:pt idx="3">
                  <c:v>Pathogenicity islands  </c:v>
                </c:pt>
                <c:pt idx="4">
                  <c:v>Transposable elements  </c:v>
                </c:pt>
                <c:pt idx="5">
                  <c:v>Phages, Prophages  </c:v>
                </c:pt>
              </c:strCache>
            </c:strRef>
          </c:cat>
          <c:val>
            <c:numRef>
              <c:f>'Phages, Prophages, TE, Plasmids'!$C$2:$C$7</c:f>
              <c:numCache>
                <c:formatCode>General</c:formatCode>
                <c:ptCount val="6"/>
                <c:pt idx="0">
                  <c:v>0.0112587224294</c:v>
                </c:pt>
                <c:pt idx="1">
                  <c:v>0.0153797708095</c:v>
                </c:pt>
                <c:pt idx="2">
                  <c:v>0.00712854658884</c:v>
                </c:pt>
                <c:pt idx="3">
                  <c:v>0.0459293808387</c:v>
                </c:pt>
                <c:pt idx="4">
                  <c:v>0.148595055655</c:v>
                </c:pt>
                <c:pt idx="5">
                  <c:v>0.771708523679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25848"/>
        <c:axId val="-2135491576"/>
      </c:barChart>
      <c:catAx>
        <c:axId val="-213502584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5491576"/>
        <c:crosses val="autoZero"/>
        <c:auto val="1"/>
        <c:lblAlgn val="ctr"/>
        <c:lblOffset val="100"/>
        <c:noMultiLvlLbl val="0"/>
      </c:catAx>
      <c:valAx>
        <c:axId val="-2135491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025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'Iron Acquisition'!$B$1</c:f>
              <c:strCache>
                <c:ptCount val="1"/>
                <c:pt idx="0">
                  <c:v>Corn</c:v>
                </c:pt>
              </c:strCache>
            </c:strRef>
          </c:tx>
          <c:invertIfNegative val="0"/>
          <c:cat>
            <c:strRef>
              <c:f>'Iron Acquisition'!$A$7:$A$15</c:f>
              <c:strCache>
                <c:ptCount val="9"/>
                <c:pt idx="0">
                  <c:v>Encapsulating protein for DyP-type peroxidase and ferritin-like protein oligomers  </c:v>
                </c:pt>
                <c:pt idx="1">
                  <c:v>Heme, hemin uptake and utilization systems in GramPositives  </c:v>
                </c:pt>
                <c:pt idx="2">
                  <c:v>Iron acquisition in Streptococcus  </c:v>
                </c:pt>
                <c:pt idx="3">
                  <c:v>Hemin transport system  </c:v>
                </c:pt>
                <c:pt idx="4">
                  <c:v>Siderophores  </c:v>
                </c:pt>
                <c:pt idx="5">
                  <c:v>Heme, hemin uptake and utilization systems in GramNegatives  </c:v>
                </c:pt>
                <c:pt idx="6">
                  <c:v>Campylobacter Iron Metabolism  </c:v>
                </c:pt>
                <c:pt idx="7">
                  <c:v>Transport of Iron  </c:v>
                </c:pt>
                <c:pt idx="8">
                  <c:v>Iron acquisition in Vibrio  </c:v>
                </c:pt>
              </c:strCache>
            </c:strRef>
          </c:cat>
          <c:val>
            <c:numRef>
              <c:f>'Iron Acquisition'!$B$7:$B$15</c:f>
              <c:numCache>
                <c:formatCode>General</c:formatCode>
                <c:ptCount val="9"/>
                <c:pt idx="0">
                  <c:v>0.00641012094701</c:v>
                </c:pt>
                <c:pt idx="1">
                  <c:v>0.0183780280777</c:v>
                </c:pt>
                <c:pt idx="2">
                  <c:v>0.0364954248642</c:v>
                </c:pt>
                <c:pt idx="3">
                  <c:v>0.051886759226</c:v>
                </c:pt>
                <c:pt idx="4">
                  <c:v>0.0683558391975</c:v>
                </c:pt>
                <c:pt idx="5">
                  <c:v>0.0783936659552</c:v>
                </c:pt>
                <c:pt idx="6">
                  <c:v>0.114875002642</c:v>
                </c:pt>
                <c:pt idx="7">
                  <c:v>0.127589583201</c:v>
                </c:pt>
                <c:pt idx="8">
                  <c:v>0.479329120968</c:v>
                </c:pt>
              </c:numCache>
            </c:numRef>
          </c:val>
        </c:ser>
        <c:ser>
          <c:idx val="1"/>
          <c:order val="1"/>
          <c:tx>
            <c:strRef>
              <c:f>'Iron Acquisition'!$C$1</c:f>
              <c:strCache>
                <c:ptCount val="1"/>
                <c:pt idx="0">
                  <c:v>Prairie</c:v>
                </c:pt>
              </c:strCache>
            </c:strRef>
          </c:tx>
          <c:invertIfNegative val="0"/>
          <c:cat>
            <c:strRef>
              <c:f>'Iron Acquisition'!$A$7:$A$15</c:f>
              <c:strCache>
                <c:ptCount val="9"/>
                <c:pt idx="0">
                  <c:v>Encapsulating protein for DyP-type peroxidase and ferritin-like protein oligomers  </c:v>
                </c:pt>
                <c:pt idx="1">
                  <c:v>Heme, hemin uptake and utilization systems in GramPositives  </c:v>
                </c:pt>
                <c:pt idx="2">
                  <c:v>Iron acquisition in Streptococcus  </c:v>
                </c:pt>
                <c:pt idx="3">
                  <c:v>Hemin transport system  </c:v>
                </c:pt>
                <c:pt idx="4">
                  <c:v>Siderophores  </c:v>
                </c:pt>
                <c:pt idx="5">
                  <c:v>Heme, hemin uptake and utilization systems in GramNegatives  </c:v>
                </c:pt>
                <c:pt idx="6">
                  <c:v>Campylobacter Iron Metabolism  </c:v>
                </c:pt>
                <c:pt idx="7">
                  <c:v>Transport of Iron  </c:v>
                </c:pt>
                <c:pt idx="8">
                  <c:v>Iron acquisition in Vibrio  </c:v>
                </c:pt>
              </c:strCache>
            </c:strRef>
          </c:cat>
          <c:val>
            <c:numRef>
              <c:f>'Iron Acquisition'!$C$7:$C$15</c:f>
              <c:numCache>
                <c:formatCode>General</c:formatCode>
                <c:ptCount val="9"/>
                <c:pt idx="0">
                  <c:v>0.0100070610842</c:v>
                </c:pt>
                <c:pt idx="1">
                  <c:v>0.0194237692299</c:v>
                </c:pt>
                <c:pt idx="2">
                  <c:v>0.0273993216729</c:v>
                </c:pt>
                <c:pt idx="3">
                  <c:v>0.0632893076665</c:v>
                </c:pt>
                <c:pt idx="4">
                  <c:v>0.0711317413097</c:v>
                </c:pt>
                <c:pt idx="5">
                  <c:v>0.0968178819063</c:v>
                </c:pt>
                <c:pt idx="6">
                  <c:v>0.103485397446</c:v>
                </c:pt>
                <c:pt idx="7">
                  <c:v>0.104214656959</c:v>
                </c:pt>
                <c:pt idx="8">
                  <c:v>0.488655963143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413944"/>
        <c:axId val="-2135410968"/>
      </c:barChart>
      <c:catAx>
        <c:axId val="-213541394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5410968"/>
        <c:crosses val="autoZero"/>
        <c:auto val="1"/>
        <c:lblAlgn val="ctr"/>
        <c:lblOffset val="100"/>
        <c:noMultiLvlLbl val="0"/>
      </c:catAx>
      <c:valAx>
        <c:axId val="-213541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5413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Phosphorus!$B$1</c:f>
              <c:strCache>
                <c:ptCount val="1"/>
                <c:pt idx="0">
                  <c:v>Corn</c:v>
                </c:pt>
              </c:strCache>
            </c:strRef>
          </c:tx>
          <c:invertIfNegative val="0"/>
          <c:cat>
            <c:strRef>
              <c:f>Phosphorus!$A$2:$A$8</c:f>
              <c:strCache>
                <c:ptCount val="7"/>
                <c:pt idx="0">
                  <c:v>Phosphate-binding DING proteins  </c:v>
                </c:pt>
                <c:pt idx="1">
                  <c:v>Phosphonate metabolism  </c:v>
                </c:pt>
                <c:pt idx="2">
                  <c:v>Phosphoenolpyruvate phosphomutase  </c:v>
                </c:pt>
                <c:pt idx="3">
                  <c:v>Alkylphosphonate utilization  </c:v>
                </c:pt>
                <c:pt idx="4">
                  <c:v>P uptake (cyanobacteria)  </c:v>
                </c:pt>
                <c:pt idx="5">
                  <c:v>High affinity phosphate transporter and control of PHO regulon  </c:v>
                </c:pt>
                <c:pt idx="6">
                  <c:v>Phosphate metabolism  </c:v>
                </c:pt>
              </c:strCache>
            </c:strRef>
          </c:cat>
          <c:val>
            <c:numRef>
              <c:f>Phosphorus!$B$2:$B$8</c:f>
              <c:numCache>
                <c:formatCode>General</c:formatCode>
                <c:ptCount val="7"/>
                <c:pt idx="0">
                  <c:v>0.00206328535913</c:v>
                </c:pt>
                <c:pt idx="1">
                  <c:v>0.00888734800183</c:v>
                </c:pt>
                <c:pt idx="2">
                  <c:v>0.0145529266519</c:v>
                </c:pt>
                <c:pt idx="3">
                  <c:v>0.0618985607739</c:v>
                </c:pt>
                <c:pt idx="4">
                  <c:v>0.205085491045</c:v>
                </c:pt>
                <c:pt idx="5">
                  <c:v>0.219689154222</c:v>
                </c:pt>
                <c:pt idx="6">
                  <c:v>0.487823233946</c:v>
                </c:pt>
              </c:numCache>
            </c:numRef>
          </c:val>
        </c:ser>
        <c:ser>
          <c:idx val="1"/>
          <c:order val="1"/>
          <c:tx>
            <c:strRef>
              <c:f>Phosphorus!$C$1</c:f>
              <c:strCache>
                <c:ptCount val="1"/>
                <c:pt idx="0">
                  <c:v>Prairie</c:v>
                </c:pt>
              </c:strCache>
            </c:strRef>
          </c:tx>
          <c:invertIfNegative val="0"/>
          <c:cat>
            <c:strRef>
              <c:f>Phosphorus!$A$2:$A$8</c:f>
              <c:strCache>
                <c:ptCount val="7"/>
                <c:pt idx="0">
                  <c:v>Phosphate-binding DING proteins  </c:v>
                </c:pt>
                <c:pt idx="1">
                  <c:v>Phosphonate metabolism  </c:v>
                </c:pt>
                <c:pt idx="2">
                  <c:v>Phosphoenolpyruvate phosphomutase  </c:v>
                </c:pt>
                <c:pt idx="3">
                  <c:v>Alkylphosphonate utilization  </c:v>
                </c:pt>
                <c:pt idx="4">
                  <c:v>P uptake (cyanobacteria)  </c:v>
                </c:pt>
                <c:pt idx="5">
                  <c:v>High affinity phosphate transporter and control of PHO regulon  </c:v>
                </c:pt>
                <c:pt idx="6">
                  <c:v>Phosphate metabolism  </c:v>
                </c:pt>
              </c:strCache>
            </c:strRef>
          </c:cat>
          <c:val>
            <c:numRef>
              <c:f>Phosphorus!$C$2:$C$8</c:f>
              <c:numCache>
                <c:formatCode>General</c:formatCode>
                <c:ptCount val="7"/>
                <c:pt idx="0">
                  <c:v>0.0085213207756</c:v>
                </c:pt>
                <c:pt idx="1">
                  <c:v>0.00709430533471</c:v>
                </c:pt>
                <c:pt idx="2">
                  <c:v>0.00903388142375</c:v>
                </c:pt>
                <c:pt idx="3">
                  <c:v>0.0550653223599</c:v>
                </c:pt>
                <c:pt idx="4">
                  <c:v>0.196328201902</c:v>
                </c:pt>
                <c:pt idx="5">
                  <c:v>0.225252931206</c:v>
                </c:pt>
                <c:pt idx="6">
                  <c:v>0.498704036998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988232"/>
        <c:axId val="-2135008056"/>
      </c:barChart>
      <c:catAx>
        <c:axId val="-213498823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5008056"/>
        <c:crosses val="autoZero"/>
        <c:auto val="1"/>
        <c:lblAlgn val="ctr"/>
        <c:lblOffset val="100"/>
        <c:noMultiLvlLbl val="0"/>
      </c:catAx>
      <c:valAx>
        <c:axId val="-213500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988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'Stress Response'!$B$1</c:f>
              <c:strCache>
                <c:ptCount val="1"/>
                <c:pt idx="0">
                  <c:v>Corn</c:v>
                </c:pt>
              </c:strCache>
            </c:strRef>
          </c:tx>
          <c:invertIfNegative val="0"/>
          <c:cat>
            <c:strRef>
              <c:f>'Stress Response'!$A$9:$A$18</c:f>
              <c:strCache>
                <c:ptCount val="10"/>
                <c:pt idx="0">
                  <c:v>Carbon Starvation  </c:v>
                </c:pt>
                <c:pt idx="1">
                  <c:v>Bacterial hemoglobins  </c:v>
                </c:pt>
                <c:pt idx="2">
                  <c:v>Universal stress protein family  </c:v>
                </c:pt>
                <c:pt idx="3">
                  <c:v>Hfl operon  </c:v>
                </c:pt>
                <c:pt idx="4">
                  <c:v>Detoxification  </c:v>
                </c:pt>
                <c:pt idx="5">
                  <c:v>SigmaB stress responce regulation  </c:v>
                </c:pt>
                <c:pt idx="6">
                  <c:v>Periplasmic Stress  </c:v>
                </c:pt>
                <c:pt idx="7">
                  <c:v>Osmotic stress  </c:v>
                </c:pt>
                <c:pt idx="8">
                  <c:v>Heat shock  </c:v>
                </c:pt>
                <c:pt idx="9">
                  <c:v>Oxidative stress  </c:v>
                </c:pt>
              </c:strCache>
            </c:strRef>
          </c:cat>
          <c:val>
            <c:numRef>
              <c:f>'Stress Response'!$B$9:$B$18</c:f>
              <c:numCache>
                <c:formatCode>General</c:formatCode>
                <c:ptCount val="10"/>
                <c:pt idx="0">
                  <c:v>0.0183677919401</c:v>
                </c:pt>
                <c:pt idx="1">
                  <c:v>0.0201875235396</c:v>
                </c:pt>
                <c:pt idx="2">
                  <c:v>0.0216504450215</c:v>
                </c:pt>
                <c:pt idx="3">
                  <c:v>0.0300671992388</c:v>
                </c:pt>
                <c:pt idx="4">
                  <c:v>0.0306539536543</c:v>
                </c:pt>
                <c:pt idx="5">
                  <c:v>0.0387376850952</c:v>
                </c:pt>
                <c:pt idx="6">
                  <c:v>0.0398675838008</c:v>
                </c:pt>
                <c:pt idx="7">
                  <c:v>0.144464487482</c:v>
                </c:pt>
                <c:pt idx="8">
                  <c:v>0.162681626261</c:v>
                </c:pt>
                <c:pt idx="9">
                  <c:v>0.434927745951</c:v>
                </c:pt>
              </c:numCache>
            </c:numRef>
          </c:val>
        </c:ser>
        <c:ser>
          <c:idx val="1"/>
          <c:order val="1"/>
          <c:tx>
            <c:strRef>
              <c:f>'Stress Response'!$C$1</c:f>
              <c:strCache>
                <c:ptCount val="1"/>
                <c:pt idx="0">
                  <c:v>Prairie</c:v>
                </c:pt>
              </c:strCache>
            </c:strRef>
          </c:tx>
          <c:invertIfNegative val="0"/>
          <c:cat>
            <c:strRef>
              <c:f>'Stress Response'!$A$9:$A$18</c:f>
              <c:strCache>
                <c:ptCount val="10"/>
                <c:pt idx="0">
                  <c:v>Carbon Starvation  </c:v>
                </c:pt>
                <c:pt idx="1">
                  <c:v>Bacterial hemoglobins  </c:v>
                </c:pt>
                <c:pt idx="2">
                  <c:v>Universal stress protein family  </c:v>
                </c:pt>
                <c:pt idx="3">
                  <c:v>Hfl operon  </c:v>
                </c:pt>
                <c:pt idx="4">
                  <c:v>Detoxification  </c:v>
                </c:pt>
                <c:pt idx="5">
                  <c:v>SigmaB stress responce regulation  </c:v>
                </c:pt>
                <c:pt idx="6">
                  <c:v>Periplasmic Stress  </c:v>
                </c:pt>
                <c:pt idx="7">
                  <c:v>Osmotic stress  </c:v>
                </c:pt>
                <c:pt idx="8">
                  <c:v>Heat shock  </c:v>
                </c:pt>
                <c:pt idx="9">
                  <c:v>Oxidative stress  </c:v>
                </c:pt>
              </c:strCache>
            </c:strRef>
          </c:cat>
          <c:val>
            <c:numRef>
              <c:f>'Stress Response'!$C$9:$C$18</c:f>
              <c:numCache>
                <c:formatCode>General</c:formatCode>
                <c:ptCount val="10"/>
                <c:pt idx="0">
                  <c:v>0.0221600306761</c:v>
                </c:pt>
                <c:pt idx="1">
                  <c:v>0.0240458080799</c:v>
                </c:pt>
                <c:pt idx="2">
                  <c:v>0.0129371769998</c:v>
                </c:pt>
                <c:pt idx="3">
                  <c:v>0.0217021788026</c:v>
                </c:pt>
                <c:pt idx="4">
                  <c:v>0.0347996039581</c:v>
                </c:pt>
                <c:pt idx="5">
                  <c:v>0.0426288709945</c:v>
                </c:pt>
                <c:pt idx="6">
                  <c:v>0.0453731206611</c:v>
                </c:pt>
                <c:pt idx="7">
                  <c:v>0.173786263299</c:v>
                </c:pt>
                <c:pt idx="8">
                  <c:v>0.13984227003</c:v>
                </c:pt>
                <c:pt idx="9">
                  <c:v>0.426792347006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793704"/>
        <c:axId val="2090761640"/>
      </c:barChart>
      <c:catAx>
        <c:axId val="2090793704"/>
        <c:scaling>
          <c:orientation val="minMax"/>
        </c:scaling>
        <c:delete val="0"/>
        <c:axPos val="l"/>
        <c:majorTickMark val="out"/>
        <c:minorTickMark val="none"/>
        <c:tickLblPos val="nextTo"/>
        <c:crossAx val="2090761640"/>
        <c:crosses val="autoZero"/>
        <c:auto val="1"/>
        <c:lblAlgn val="ctr"/>
        <c:lblOffset val="100"/>
        <c:noMultiLvlLbl val="0"/>
      </c:catAx>
      <c:valAx>
        <c:axId val="2090761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793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139700</xdr:colOff>
      <xdr:row>5</xdr:row>
      <xdr:rowOff>12700</xdr:rowOff>
    </xdr:from>
    <xdr:to>
      <xdr:col>24</xdr:col>
      <xdr:colOff>508000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025" name="Picture 1" descr="//metagenomics.anl.gov/Html/clea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1155700</xdr:colOff>
      <xdr:row>2</xdr:row>
      <xdr:rowOff>31750</xdr:rowOff>
    </xdr:from>
    <xdr:to>
      <xdr:col>18</xdr:col>
      <xdr:colOff>685800</xdr:colOff>
      <xdr:row>32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9</xdr:row>
      <xdr:rowOff>146050</xdr:rowOff>
    </xdr:from>
    <xdr:to>
      <xdr:col>21</xdr:col>
      <xdr:colOff>508000</xdr:colOff>
      <xdr:row>37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4</xdr:row>
      <xdr:rowOff>158750</xdr:rowOff>
    </xdr:from>
    <xdr:to>
      <xdr:col>14</xdr:col>
      <xdr:colOff>254000</xdr:colOff>
      <xdr:row>26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120650</xdr:rowOff>
    </xdr:from>
    <xdr:to>
      <xdr:col>11</xdr:col>
      <xdr:colOff>596900</xdr:colOff>
      <xdr:row>16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31750</xdr:rowOff>
    </xdr:from>
    <xdr:to>
      <xdr:col>12</xdr:col>
      <xdr:colOff>457200</xdr:colOff>
      <xdr:row>18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4</xdr:row>
      <xdr:rowOff>133350</xdr:rowOff>
    </xdr:from>
    <xdr:to>
      <xdr:col>13</xdr:col>
      <xdr:colOff>647700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2</xdr:row>
      <xdr:rowOff>88900</xdr:rowOff>
    </xdr:from>
    <xdr:to>
      <xdr:col>13</xdr:col>
      <xdr:colOff>266700</xdr:colOff>
      <xdr:row>21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ubsystems.parsed" connectionId="6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itrogen.parsed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irulence.parsed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hage.parsed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ron.parsed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hosphorus.parsed" connectionId="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ress.parsed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" workbookViewId="0">
      <selection activeCell="G33" sqref="G33:G34"/>
    </sheetView>
  </sheetViews>
  <sheetFormatPr baseColWidth="10" defaultRowHeight="15" x14ac:dyDescent="0"/>
  <cols>
    <col min="1" max="1" width="29.5" customWidth="1"/>
  </cols>
  <sheetData>
    <row r="1" spans="1:7">
      <c r="A1" s="1" t="s">
        <v>0</v>
      </c>
      <c r="B1" t="s">
        <v>30</v>
      </c>
      <c r="C1" t="s">
        <v>31</v>
      </c>
    </row>
    <row r="2" spans="1:7">
      <c r="A2" s="1" t="s">
        <v>14</v>
      </c>
      <c r="B2">
        <v>2.0710775032054785E-4</v>
      </c>
      <c r="C2">
        <f>E2/$E$30</f>
        <v>2.4243056806286448E-4</v>
      </c>
      <c r="D2">
        <v>4944</v>
      </c>
      <c r="E2">
        <v>9421</v>
      </c>
      <c r="F2">
        <f t="shared" ref="F2:F19" si="0">B2/C2</f>
        <v>0.85429717867444377</v>
      </c>
      <c r="G2">
        <f>SQRT((1-F2)^2)</f>
        <v>0.14570282132555623</v>
      </c>
    </row>
    <row r="3" spans="1:7">
      <c r="A3" s="1" t="s">
        <v>13</v>
      </c>
      <c r="B3">
        <v>2.2562345129985249E-4</v>
      </c>
      <c r="C3">
        <f t="shared" ref="C3:C29" si="1">E3/$E$30</f>
        <v>2.6448374679440836E-4</v>
      </c>
      <c r="D3">
        <v>5386</v>
      </c>
      <c r="E3">
        <v>10278</v>
      </c>
      <c r="F3">
        <f t="shared" si="0"/>
        <v>0.85307113966151116</v>
      </c>
      <c r="G3">
        <f t="shared" ref="G3:G29" si="2">SQRT((1-F3)^2)</f>
        <v>0.14692886033848884</v>
      </c>
    </row>
    <row r="4" spans="1:7">
      <c r="A4" s="1" t="s">
        <v>8</v>
      </c>
      <c r="B4">
        <v>2.8083542842818622E-4</v>
      </c>
      <c r="C4">
        <f t="shared" si="1"/>
        <v>2.5383028589025529E-4</v>
      </c>
      <c r="D4">
        <v>6704</v>
      </c>
      <c r="E4">
        <v>9864</v>
      </c>
      <c r="F4">
        <f t="shared" si="0"/>
        <v>1.1063905453331393</v>
      </c>
      <c r="G4">
        <f t="shared" si="2"/>
        <v>0.1063905453331393</v>
      </c>
    </row>
    <row r="5" spans="1:7">
      <c r="A5" s="1" t="s">
        <v>24</v>
      </c>
      <c r="B5">
        <v>2.8447992160737063E-4</v>
      </c>
      <c r="C5">
        <f t="shared" si="1"/>
        <v>1.845313240185544E-4</v>
      </c>
      <c r="D5">
        <v>6791</v>
      </c>
      <c r="E5">
        <v>7171</v>
      </c>
      <c r="F5">
        <f t="shared" si="0"/>
        <v>1.5416348585824189</v>
      </c>
      <c r="G5">
        <f t="shared" si="2"/>
        <v>0.54163485858241889</v>
      </c>
    </row>
    <row r="6" spans="1:7">
      <c r="A6" s="1" t="s">
        <v>12</v>
      </c>
      <c r="B6">
        <v>7.485453864235173E-4</v>
      </c>
      <c r="C6">
        <f t="shared" si="1"/>
        <v>7.8655479709261388E-4</v>
      </c>
      <c r="D6">
        <v>17869</v>
      </c>
      <c r="E6">
        <v>30566</v>
      </c>
      <c r="F6">
        <f t="shared" si="0"/>
        <v>0.95167608053552932</v>
      </c>
      <c r="G6">
        <f t="shared" si="2"/>
        <v>4.8323919464470677E-2</v>
      </c>
    </row>
    <row r="7" spans="1:7">
      <c r="A7" s="1" t="s">
        <v>10</v>
      </c>
      <c r="B7">
        <v>8.3814964976001635E-4</v>
      </c>
      <c r="C7">
        <f t="shared" si="1"/>
        <v>8.3691427291248711E-4</v>
      </c>
      <c r="D7">
        <v>20008</v>
      </c>
      <c r="E7">
        <v>32523</v>
      </c>
      <c r="F7">
        <f t="shared" si="0"/>
        <v>1.0014761091876592</v>
      </c>
      <c r="G7">
        <f t="shared" si="2"/>
        <v>1.4761091876591692E-3</v>
      </c>
    </row>
    <row r="8" spans="1:7">
      <c r="A8" s="1" t="s">
        <v>18</v>
      </c>
      <c r="B8">
        <v>9.4911818345725166E-4</v>
      </c>
      <c r="C8">
        <f t="shared" si="1"/>
        <v>1.4169103002523557E-3</v>
      </c>
      <c r="D8">
        <v>22657</v>
      </c>
      <c r="E8">
        <v>55062</v>
      </c>
      <c r="F8">
        <f t="shared" si="0"/>
        <v>0.66985057790052838</v>
      </c>
      <c r="G8">
        <f t="shared" si="2"/>
        <v>0.33014942209947162</v>
      </c>
    </row>
    <row r="9" spans="1:7">
      <c r="A9" s="1" t="s">
        <v>5</v>
      </c>
      <c r="B9">
        <v>1.1335211601787426E-3</v>
      </c>
      <c r="C9">
        <f t="shared" si="1"/>
        <v>1.304276970838158E-3</v>
      </c>
      <c r="D9">
        <v>27059</v>
      </c>
      <c r="E9">
        <v>50685</v>
      </c>
      <c r="F9">
        <f t="shared" si="0"/>
        <v>0.86908009995017865</v>
      </c>
      <c r="G9">
        <f t="shared" si="2"/>
        <v>0.13091990004982135</v>
      </c>
    </row>
    <row r="10" spans="1:7">
      <c r="A10" s="1" t="s">
        <v>16</v>
      </c>
      <c r="B10">
        <v>1.2920775588363628E-3</v>
      </c>
      <c r="C10">
        <f t="shared" si="1"/>
        <v>1.26773611459686E-3</v>
      </c>
      <c r="D10">
        <v>30844</v>
      </c>
      <c r="E10">
        <v>49265</v>
      </c>
      <c r="F10">
        <f t="shared" si="0"/>
        <v>1.0192007184770022</v>
      </c>
      <c r="G10">
        <f t="shared" si="2"/>
        <v>1.9200718477002221E-2</v>
      </c>
    </row>
    <row r="11" spans="1:7">
      <c r="A11" s="1" t="s">
        <v>23</v>
      </c>
      <c r="B11">
        <v>1.3882167754596753E-3</v>
      </c>
      <c r="C11">
        <f t="shared" si="1"/>
        <v>1.2521161852035729E-3</v>
      </c>
      <c r="D11">
        <v>33139</v>
      </c>
      <c r="E11">
        <v>48658</v>
      </c>
      <c r="F11">
        <f t="shared" si="0"/>
        <v>1.1086964547415181</v>
      </c>
      <c r="G11">
        <f t="shared" si="2"/>
        <v>0.10869645474151812</v>
      </c>
    </row>
    <row r="12" spans="1:7">
      <c r="A12" s="1" t="s">
        <v>28</v>
      </c>
      <c r="B12">
        <v>1.3909815633887117E-3</v>
      </c>
      <c r="C12">
        <f t="shared" si="1"/>
        <v>5.052416700293261E-4</v>
      </c>
      <c r="D12">
        <v>33205</v>
      </c>
      <c r="E12">
        <v>19634</v>
      </c>
      <c r="F12">
        <f t="shared" si="0"/>
        <v>2.7531014282887116</v>
      </c>
      <c r="G12">
        <f t="shared" si="2"/>
        <v>1.7531014282887116</v>
      </c>
    </row>
    <row r="13" spans="1:7">
      <c r="A13" s="1" t="s">
        <v>25</v>
      </c>
      <c r="B13">
        <v>2.480559351786254E-3</v>
      </c>
      <c r="C13">
        <f t="shared" si="1"/>
        <v>2.397594829376203E-3</v>
      </c>
      <c r="D13">
        <v>59215</v>
      </c>
      <c r="E13">
        <v>93172</v>
      </c>
      <c r="F13">
        <f t="shared" si="0"/>
        <v>1.0346032287830869</v>
      </c>
      <c r="G13">
        <f t="shared" si="2"/>
        <v>3.4603228783086859E-2</v>
      </c>
    </row>
    <row r="14" spans="1:7">
      <c r="A14" s="1" t="s">
        <v>3</v>
      </c>
      <c r="B14">
        <v>2.4909482518832393E-3</v>
      </c>
      <c r="C14">
        <f t="shared" si="1"/>
        <v>2.4874029901382662E-3</v>
      </c>
      <c r="D14">
        <v>59463</v>
      </c>
      <c r="E14">
        <v>96662</v>
      </c>
      <c r="F14">
        <f t="shared" si="0"/>
        <v>1.0014252864369098</v>
      </c>
      <c r="G14">
        <f t="shared" si="2"/>
        <v>1.4252864369097562E-3</v>
      </c>
    </row>
    <row r="15" spans="1:7">
      <c r="A15" s="1" t="s">
        <v>22</v>
      </c>
      <c r="B15">
        <v>3.2257534801139695E-3</v>
      </c>
      <c r="C15">
        <f t="shared" si="1"/>
        <v>3.3088517316415844E-3</v>
      </c>
      <c r="D15">
        <v>77004</v>
      </c>
      <c r="E15">
        <v>128584</v>
      </c>
      <c r="F15">
        <f t="shared" si="0"/>
        <v>0.97488607581507192</v>
      </c>
      <c r="G15">
        <f t="shared" si="2"/>
        <v>2.5113924184928083E-2</v>
      </c>
    </row>
    <row r="16" spans="1:7">
      <c r="A16" s="1" t="s">
        <v>17</v>
      </c>
      <c r="B16">
        <v>6.4545649832403584E-3</v>
      </c>
      <c r="C16">
        <f t="shared" si="1"/>
        <v>2.9962730127943691E-3</v>
      </c>
      <c r="D16">
        <v>154081</v>
      </c>
      <c r="E16">
        <v>116437</v>
      </c>
      <c r="F16">
        <f t="shared" si="0"/>
        <v>2.1541978837304732</v>
      </c>
      <c r="G16">
        <f t="shared" si="2"/>
        <v>1.1541978837304732</v>
      </c>
    </row>
    <row r="17" spans="1:7">
      <c r="A17" s="1" t="s">
        <v>6</v>
      </c>
      <c r="B17">
        <v>6.6079688225756834E-3</v>
      </c>
      <c r="C17">
        <f t="shared" si="1"/>
        <v>7.9724428419306118E-3</v>
      </c>
      <c r="D17">
        <v>157743</v>
      </c>
      <c r="E17">
        <v>309814</v>
      </c>
      <c r="F17">
        <f t="shared" si="0"/>
        <v>0.82885120076640062</v>
      </c>
      <c r="G17">
        <f t="shared" si="2"/>
        <v>0.17114879923359938</v>
      </c>
    </row>
    <row r="18" spans="1:7">
      <c r="A18" s="1" t="s">
        <v>29</v>
      </c>
      <c r="B18">
        <v>6.6222535602090378E-3</v>
      </c>
      <c r="C18">
        <f t="shared" si="1"/>
        <v>6.1835363319429019E-3</v>
      </c>
      <c r="D18">
        <v>158084</v>
      </c>
      <c r="E18">
        <v>240296</v>
      </c>
      <c r="F18">
        <f t="shared" si="0"/>
        <v>1.0709492440433819</v>
      </c>
      <c r="G18">
        <f t="shared" si="2"/>
        <v>7.0949244043381876E-2</v>
      </c>
    </row>
    <row r="19" spans="1:7">
      <c r="A19" s="1" t="s">
        <v>11</v>
      </c>
      <c r="B19">
        <v>7.7437939726952894E-3</v>
      </c>
      <c r="C19">
        <f t="shared" si="1"/>
        <v>7.9199732603277909E-3</v>
      </c>
      <c r="D19">
        <v>184857</v>
      </c>
      <c r="E19">
        <v>307775</v>
      </c>
      <c r="F19">
        <f t="shared" si="0"/>
        <v>0.97775506534662093</v>
      </c>
      <c r="G19">
        <f t="shared" si="2"/>
        <v>2.2244934653379067E-2</v>
      </c>
    </row>
    <row r="20" spans="1:7">
      <c r="A20" s="1" t="s">
        <v>19</v>
      </c>
      <c r="B20">
        <v>1.2424747499458771E-2</v>
      </c>
      <c r="C20">
        <f t="shared" si="1"/>
        <v>3.6363813219509079E-3</v>
      </c>
      <c r="D20">
        <v>296599</v>
      </c>
      <c r="E20">
        <v>141312</v>
      </c>
      <c r="F20">
        <f t="shared" ref="F20:F29" si="3">B20/C20</f>
        <v>3.4167889446734181</v>
      </c>
      <c r="G20">
        <f t="shared" si="2"/>
        <v>2.4167889446734181</v>
      </c>
    </row>
    <row r="21" spans="1:7">
      <c r="A21" s="1" t="s">
        <v>20</v>
      </c>
      <c r="B21">
        <v>1.9467919076500508E-2</v>
      </c>
      <c r="C21">
        <f t="shared" si="1"/>
        <v>2.6329874226630148E-2</v>
      </c>
      <c r="D21">
        <v>464731</v>
      </c>
      <c r="E21">
        <v>1023195</v>
      </c>
      <c r="F21">
        <f t="shared" si="3"/>
        <v>0.73938519071278241</v>
      </c>
      <c r="G21">
        <f t="shared" si="2"/>
        <v>0.26061480928721759</v>
      </c>
    </row>
    <row r="22" spans="1:7">
      <c r="A22" s="1" t="s">
        <v>7</v>
      </c>
      <c r="B22">
        <v>2.6258405793118795E-2</v>
      </c>
      <c r="C22">
        <f t="shared" si="1"/>
        <v>2.4785225327517368E-2</v>
      </c>
      <c r="D22">
        <v>626831</v>
      </c>
      <c r="E22">
        <v>963169</v>
      </c>
      <c r="F22">
        <f t="shared" si="3"/>
        <v>1.059437848400993</v>
      </c>
      <c r="G22">
        <f t="shared" si="2"/>
        <v>5.9437848400992976E-2</v>
      </c>
    </row>
    <row r="23" spans="1:7">
      <c r="A23" s="1" t="s">
        <v>26</v>
      </c>
      <c r="B23">
        <v>2.9854682746449843E-2</v>
      </c>
      <c r="C23">
        <f t="shared" si="1"/>
        <v>6.0012077524977669E-2</v>
      </c>
      <c r="D23">
        <v>712680</v>
      </c>
      <c r="E23">
        <v>2332106</v>
      </c>
      <c r="F23">
        <f t="shared" si="3"/>
        <v>0.49747790740995435</v>
      </c>
      <c r="G23">
        <f t="shared" si="2"/>
        <v>0.50252209259004565</v>
      </c>
    </row>
    <row r="24" spans="1:7">
      <c r="A24" s="1" t="s">
        <v>9</v>
      </c>
      <c r="B24">
        <v>3.2603594090257426E-2</v>
      </c>
      <c r="C24">
        <f t="shared" si="1"/>
        <v>4.4412734529572888E-2</v>
      </c>
      <c r="D24">
        <v>778301</v>
      </c>
      <c r="E24">
        <v>1725906</v>
      </c>
      <c r="F24">
        <f t="shared" si="3"/>
        <v>0.73410463092624556</v>
      </c>
      <c r="G24">
        <f t="shared" si="2"/>
        <v>0.26589536907375444</v>
      </c>
    </row>
    <row r="25" spans="1:7">
      <c r="A25" s="1" t="s">
        <v>1</v>
      </c>
      <c r="B25">
        <v>6.0272586306625367E-2</v>
      </c>
      <c r="C25">
        <f t="shared" si="1"/>
        <v>0.11974502922766705</v>
      </c>
      <c r="D25">
        <v>1438805</v>
      </c>
      <c r="E25">
        <v>4653365</v>
      </c>
      <c r="F25">
        <f t="shared" si="3"/>
        <v>0.50334102964751215</v>
      </c>
      <c r="G25">
        <f t="shared" si="2"/>
        <v>0.49665897035248785</v>
      </c>
    </row>
    <row r="26" spans="1:7">
      <c r="A26" s="1" t="s">
        <v>15</v>
      </c>
      <c r="B26">
        <v>6.3164763934028478E-2</v>
      </c>
      <c r="C26">
        <f t="shared" si="1"/>
        <v>6.4455522842911547E-2</v>
      </c>
      <c r="D26">
        <v>1507846</v>
      </c>
      <c r="E26">
        <v>2504781</v>
      </c>
      <c r="F26">
        <f t="shared" si="3"/>
        <v>0.97997442496853437</v>
      </c>
      <c r="G26">
        <f t="shared" si="2"/>
        <v>2.0025575031465626E-2</v>
      </c>
    </row>
    <row r="27" spans="1:7">
      <c r="A27" s="1" t="s">
        <v>4</v>
      </c>
      <c r="B27">
        <v>0.10784407199306692</v>
      </c>
      <c r="C27">
        <f t="shared" si="1"/>
        <v>8.7629656672150627E-2</v>
      </c>
      <c r="D27">
        <v>2574414</v>
      </c>
      <c r="E27">
        <v>3405342</v>
      </c>
      <c r="F27">
        <f t="shared" si="3"/>
        <v>1.2306800698369116</v>
      </c>
      <c r="G27">
        <f t="shared" si="2"/>
        <v>0.23068006983691158</v>
      </c>
    </row>
    <row r="28" spans="1:7">
      <c r="A28" s="1" t="s">
        <v>2</v>
      </c>
      <c r="B28">
        <v>0.15362460346238582</v>
      </c>
      <c r="C28">
        <f t="shared" si="1"/>
        <v>8.4646739084982478E-2</v>
      </c>
      <c r="D28">
        <v>3667270</v>
      </c>
      <c r="E28">
        <v>3289424</v>
      </c>
      <c r="F28">
        <f t="shared" si="3"/>
        <v>1.8148909824884323</v>
      </c>
      <c r="G28">
        <f t="shared" si="2"/>
        <v>0.81489098248843228</v>
      </c>
    </row>
    <row r="29" spans="1:7">
      <c r="A29" s="1" t="s">
        <v>21</v>
      </c>
      <c r="B29">
        <v>0.45012012584644401</v>
      </c>
      <c r="C29">
        <f t="shared" si="1"/>
        <v>0.4427656580077961</v>
      </c>
      <c r="D29">
        <v>10745102</v>
      </c>
      <c r="E29">
        <v>17206144</v>
      </c>
      <c r="F29">
        <f t="shared" si="3"/>
        <v>1.0166102941943127</v>
      </c>
      <c r="G29">
        <f t="shared" si="2"/>
        <v>1.6610294194312702E-2</v>
      </c>
    </row>
    <row r="30" spans="1:7">
      <c r="B30">
        <f>SUM(B2:B29)</f>
        <v>1</v>
      </c>
      <c r="C30">
        <f>SUM(C2:C29)</f>
        <v>1</v>
      </c>
      <c r="D30" t="s">
        <v>60</v>
      </c>
      <c r="E30">
        <f>SUM(E2:E29)</f>
        <v>38860611</v>
      </c>
    </row>
    <row r="31" spans="1:7">
      <c r="A31" s="2" t="s">
        <v>27</v>
      </c>
    </row>
    <row r="33" spans="6:7">
      <c r="F33">
        <f>AVERAGE(F2:F29)</f>
        <v>1.170136946411203</v>
      </c>
      <c r="G33">
        <f>AVERAGE(G2:G29)</f>
        <v>0.35344047481725199</v>
      </c>
    </row>
    <row r="34" spans="6:7">
      <c r="F34">
        <f>STDEV(F2:F29)</f>
        <v>0.64750250366798456</v>
      </c>
      <c r="G34">
        <f>STDEV(G2:G29)</f>
        <v>0.56544789874218371</v>
      </c>
    </row>
  </sheetData>
  <sortState ref="A2:E29">
    <sortCondition ref="B2:B29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H31" sqref="H31"/>
    </sheetView>
  </sheetViews>
  <sheetFormatPr baseColWidth="10" defaultRowHeight="15" x14ac:dyDescent="0"/>
  <cols>
    <col min="1" max="1" width="45.1640625" bestFit="1" customWidth="1"/>
    <col min="9" max="9" width="45.1640625" bestFit="1" customWidth="1"/>
    <col min="10" max="11" width="12.1640625" bestFit="1" customWidth="1"/>
    <col min="12" max="13" width="8.1640625" bestFit="1" customWidth="1"/>
  </cols>
  <sheetData>
    <row r="1" spans="1:14">
      <c r="A1" s="1" t="s">
        <v>32</v>
      </c>
      <c r="B1" t="s">
        <v>30</v>
      </c>
      <c r="C1" t="s">
        <v>31</v>
      </c>
      <c r="N1" t="s">
        <v>60</v>
      </c>
    </row>
    <row r="2" spans="1:14">
      <c r="A2" t="s">
        <v>50</v>
      </c>
      <c r="B2">
        <v>1.59846271883E-3</v>
      </c>
      <c r="C2">
        <v>1.6502942418900001E-3</v>
      </c>
      <c r="D2">
        <v>13915</v>
      </c>
      <c r="E2">
        <v>21158</v>
      </c>
      <c r="G2">
        <f>B2/C2</f>
        <v>0.96859255656091969</v>
      </c>
      <c r="H2">
        <f>SQRT((1-G2)^2)</f>
        <v>3.1407443439080307E-2</v>
      </c>
    </row>
    <row r="3" spans="1:14">
      <c r="A3" t="s">
        <v>39</v>
      </c>
      <c r="B3">
        <v>1.7909904598800001E-3</v>
      </c>
      <c r="C3">
        <v>1.9583886863400002E-3</v>
      </c>
      <c r="D3">
        <v>15591</v>
      </c>
      <c r="E3">
        <v>25108</v>
      </c>
      <c r="G3">
        <f t="shared" ref="G3:G29" si="0">B3/C3</f>
        <v>0.91452247062719305</v>
      </c>
      <c r="H3">
        <f t="shared" ref="H3:H29" si="1">SQRT((1-G3)^2)</f>
        <v>8.5477529372806949E-2</v>
      </c>
    </row>
    <row r="4" spans="1:14">
      <c r="A4" t="s">
        <v>51</v>
      </c>
      <c r="B4">
        <v>3.8113830074099999E-3</v>
      </c>
      <c r="C4">
        <v>4.2056841631E-3</v>
      </c>
      <c r="D4">
        <v>33179</v>
      </c>
      <c r="E4">
        <v>53920</v>
      </c>
      <c r="G4">
        <f t="shared" si="0"/>
        <v>0.90624565697311854</v>
      </c>
      <c r="H4">
        <f t="shared" si="1"/>
        <v>9.3754343026881459E-2</v>
      </c>
    </row>
    <row r="5" spans="1:14">
      <c r="A5" t="s">
        <v>56</v>
      </c>
      <c r="B5">
        <v>4.4828177606600003E-3</v>
      </c>
      <c r="C5">
        <v>5.36856519403E-3</v>
      </c>
      <c r="D5">
        <v>39024</v>
      </c>
      <c r="E5">
        <v>68829</v>
      </c>
      <c r="G5">
        <f t="shared" si="0"/>
        <v>0.83501226093799208</v>
      </c>
      <c r="H5">
        <f t="shared" si="1"/>
        <v>0.16498773906200792</v>
      </c>
    </row>
    <row r="6" spans="1:14">
      <c r="A6" t="s">
        <v>49</v>
      </c>
      <c r="B6">
        <v>7.7415450626899997E-3</v>
      </c>
      <c r="C6">
        <v>7.7052470589899997E-3</v>
      </c>
      <c r="D6">
        <v>67392</v>
      </c>
      <c r="E6">
        <v>98787</v>
      </c>
      <c r="G6">
        <f t="shared" si="0"/>
        <v>1.0047108163336111</v>
      </c>
      <c r="H6">
        <f t="shared" si="1"/>
        <v>4.7108163336111453E-3</v>
      </c>
    </row>
    <row r="7" spans="1:14">
      <c r="A7" t="s">
        <v>46</v>
      </c>
      <c r="B7">
        <v>1.0211207297100001E-2</v>
      </c>
      <c r="C7">
        <v>9.9497345863900008E-3</v>
      </c>
      <c r="D7">
        <v>88891</v>
      </c>
      <c r="E7">
        <v>127563</v>
      </c>
      <c r="G7">
        <f t="shared" si="0"/>
        <v>1.026279365388064</v>
      </c>
      <c r="H7">
        <f t="shared" si="1"/>
        <v>2.6279365388063969E-2</v>
      </c>
    </row>
    <row r="8" spans="1:14">
      <c r="A8" t="s">
        <v>45</v>
      </c>
      <c r="B8">
        <v>1.02321142475E-2</v>
      </c>
      <c r="C8">
        <v>1.0115013606099999E-2</v>
      </c>
      <c r="D8">
        <v>89073</v>
      </c>
      <c r="E8">
        <v>129682</v>
      </c>
      <c r="G8">
        <f t="shared" si="0"/>
        <v>1.0115769138787298</v>
      </c>
      <c r="H8">
        <f t="shared" si="1"/>
        <v>1.1576913878729833E-2</v>
      </c>
    </row>
    <row r="9" spans="1:14">
      <c r="A9" t="s">
        <v>41</v>
      </c>
      <c r="B9">
        <v>1.1581416661900001E-2</v>
      </c>
      <c r="C9">
        <v>9.7900714654299992E-3</v>
      </c>
      <c r="D9">
        <v>100819</v>
      </c>
      <c r="E9">
        <v>125516</v>
      </c>
      <c r="G9">
        <f t="shared" si="0"/>
        <v>1.1829757017398159</v>
      </c>
      <c r="H9">
        <f t="shared" si="1"/>
        <v>0.18297570173981592</v>
      </c>
    </row>
    <row r="10" spans="1:14">
      <c r="A10" t="s">
        <v>35</v>
      </c>
      <c r="B10">
        <v>1.15953163377E-2</v>
      </c>
      <c r="C10">
        <v>1.0474197129300001E-2</v>
      </c>
      <c r="D10">
        <v>100940</v>
      </c>
      <c r="E10">
        <v>134287</v>
      </c>
      <c r="G10">
        <f t="shared" si="0"/>
        <v>1.1070362906636382</v>
      </c>
      <c r="H10">
        <f t="shared" si="1"/>
        <v>0.10703629066363818</v>
      </c>
    </row>
    <row r="11" spans="1:14">
      <c r="A11" t="s">
        <v>58</v>
      </c>
      <c r="B11">
        <v>1.4530790022000001E-2</v>
      </c>
      <c r="C11">
        <v>1.5098343746700001E-2</v>
      </c>
      <c r="D11">
        <v>126494</v>
      </c>
      <c r="E11">
        <v>193572</v>
      </c>
      <c r="G11">
        <f t="shared" si="0"/>
        <v>0.96240953748161628</v>
      </c>
      <c r="H11">
        <f t="shared" si="1"/>
        <v>3.7590462518383716E-2</v>
      </c>
    </row>
    <row r="12" spans="1:14">
      <c r="A12" t="s">
        <v>43</v>
      </c>
      <c r="B12">
        <v>1.7603881984200001E-2</v>
      </c>
      <c r="C12">
        <v>1.9793157089799999E-2</v>
      </c>
      <c r="D12">
        <v>153246</v>
      </c>
      <c r="E12">
        <v>253763</v>
      </c>
      <c r="G12">
        <f t="shared" si="0"/>
        <v>0.88939232404070612</v>
      </c>
      <c r="H12">
        <f t="shared" si="1"/>
        <v>0.11060767595929388</v>
      </c>
    </row>
    <row r="13" spans="1:14">
      <c r="A13" t="s">
        <v>54</v>
      </c>
      <c r="B13">
        <v>1.9800949749900001E-2</v>
      </c>
      <c r="C13">
        <v>2.1573942978700002E-2</v>
      </c>
      <c r="D13">
        <v>172372</v>
      </c>
      <c r="E13">
        <v>276594</v>
      </c>
      <c r="G13">
        <f t="shared" si="0"/>
        <v>0.91781784022742252</v>
      </c>
      <c r="H13">
        <f t="shared" si="1"/>
        <v>8.2182159772577479E-2</v>
      </c>
    </row>
    <row r="14" spans="1:14">
      <c r="A14" t="s">
        <v>48</v>
      </c>
      <c r="B14">
        <v>2.4046783781599999E-2</v>
      </c>
      <c r="C14">
        <v>1.700587735E-2</v>
      </c>
      <c r="D14">
        <v>209333</v>
      </c>
      <c r="E14">
        <v>218028</v>
      </c>
      <c r="G14">
        <f t="shared" si="0"/>
        <v>1.4140278261856334</v>
      </c>
      <c r="H14">
        <f t="shared" si="1"/>
        <v>0.41402782618563339</v>
      </c>
    </row>
    <row r="15" spans="1:14">
      <c r="A15" t="s">
        <v>47</v>
      </c>
      <c r="B15">
        <v>2.5740246764E-2</v>
      </c>
      <c r="C15">
        <v>2.3994863324600001E-2</v>
      </c>
      <c r="D15">
        <v>224075</v>
      </c>
      <c r="E15">
        <v>307632</v>
      </c>
      <c r="G15">
        <f t="shared" si="0"/>
        <v>1.0727398783559896</v>
      </c>
      <c r="H15">
        <f t="shared" si="1"/>
        <v>7.2739878355989607E-2</v>
      </c>
    </row>
    <row r="16" spans="1:14">
      <c r="A16" t="s">
        <v>40</v>
      </c>
      <c r="B16">
        <v>2.7198563991199999E-2</v>
      </c>
      <c r="C16">
        <v>2.95816685834E-2</v>
      </c>
      <c r="D16">
        <v>236770</v>
      </c>
      <c r="E16">
        <v>379259</v>
      </c>
      <c r="G16">
        <f t="shared" si="0"/>
        <v>0.91943981843075273</v>
      </c>
      <c r="H16">
        <f t="shared" si="1"/>
        <v>8.0560181569247269E-2</v>
      </c>
    </row>
    <row r="17" spans="1:13">
      <c r="A17" t="s">
        <v>57</v>
      </c>
      <c r="B17">
        <v>2.8499964217E-2</v>
      </c>
      <c r="C17">
        <v>2.6956079928000001E-2</v>
      </c>
      <c r="D17">
        <v>248099</v>
      </c>
      <c r="E17">
        <v>345597</v>
      </c>
      <c r="G17">
        <f t="shared" si="0"/>
        <v>1.0572740655586321</v>
      </c>
      <c r="H17">
        <f t="shared" si="1"/>
        <v>5.7274065558632126E-2</v>
      </c>
    </row>
    <row r="18" spans="1:13">
      <c r="A18" t="s">
        <v>59</v>
      </c>
      <c r="B18">
        <v>3.2226800435899997E-2</v>
      </c>
      <c r="C18">
        <v>3.7045587993999998E-2</v>
      </c>
      <c r="D18">
        <v>280542</v>
      </c>
      <c r="E18">
        <v>474952</v>
      </c>
      <c r="G18">
        <f t="shared" si="0"/>
        <v>0.86992276762133014</v>
      </c>
      <c r="H18">
        <f t="shared" si="1"/>
        <v>0.13007723237866986</v>
      </c>
    </row>
    <row r="19" spans="1:13">
      <c r="A19" t="s">
        <v>55</v>
      </c>
      <c r="B19">
        <v>3.4319792943100003E-2</v>
      </c>
      <c r="C19">
        <v>3.24623906382E-2</v>
      </c>
      <c r="D19">
        <v>298762</v>
      </c>
      <c r="E19">
        <v>416192</v>
      </c>
      <c r="G19">
        <f t="shared" si="0"/>
        <v>1.0572170523607189</v>
      </c>
      <c r="H19">
        <f t="shared" si="1"/>
        <v>5.7217052360718945E-2</v>
      </c>
    </row>
    <row r="20" spans="1:13">
      <c r="A20" t="s">
        <v>38</v>
      </c>
      <c r="B20">
        <v>3.8744829406799998E-2</v>
      </c>
      <c r="C20">
        <v>3.4367662282300003E-2</v>
      </c>
      <c r="D20">
        <v>337283</v>
      </c>
      <c r="E20">
        <v>440619</v>
      </c>
      <c r="G20">
        <f t="shared" si="0"/>
        <v>1.1273629579034334</v>
      </c>
      <c r="H20">
        <f t="shared" si="1"/>
        <v>0.12736295790343344</v>
      </c>
    </row>
    <row r="21" spans="1:13">
      <c r="A21" t="s">
        <v>42</v>
      </c>
      <c r="B21">
        <v>3.9330568638000003E-2</v>
      </c>
      <c r="C21">
        <v>3.6947855756300003E-2</v>
      </c>
      <c r="D21">
        <v>342382</v>
      </c>
      <c r="E21">
        <v>473699</v>
      </c>
      <c r="G21">
        <f t="shared" si="0"/>
        <v>1.0644885293862749</v>
      </c>
      <c r="H21">
        <f t="shared" si="1"/>
        <v>6.4488529386274918E-2</v>
      </c>
    </row>
    <row r="22" spans="1:13">
      <c r="A22" t="s">
        <v>53</v>
      </c>
      <c r="B22">
        <v>4.1557043982399997E-2</v>
      </c>
      <c r="C22">
        <v>3.62872076691E-2</v>
      </c>
      <c r="D22">
        <v>361764</v>
      </c>
      <c r="E22">
        <v>465229</v>
      </c>
      <c r="G22">
        <f t="shared" si="0"/>
        <v>1.1452257324772739</v>
      </c>
      <c r="H22">
        <f t="shared" si="1"/>
        <v>0.14522573247727388</v>
      </c>
    </row>
    <row r="23" spans="1:13">
      <c r="A23" t="s">
        <v>36</v>
      </c>
      <c r="B23">
        <v>4.2565057662399999E-2</v>
      </c>
      <c r="C23">
        <v>4.9211340621099997E-2</v>
      </c>
      <c r="D23">
        <v>370539</v>
      </c>
      <c r="E23">
        <v>630926</v>
      </c>
      <c r="G23">
        <f t="shared" si="0"/>
        <v>0.86494407844174193</v>
      </c>
      <c r="H23">
        <f t="shared" si="1"/>
        <v>0.13505592155825807</v>
      </c>
    </row>
    <row r="24" spans="1:13">
      <c r="A24" t="s">
        <v>52</v>
      </c>
      <c r="B24">
        <v>6.4746527924200006E-2</v>
      </c>
      <c r="C24">
        <v>5.3083658795499998E-2</v>
      </c>
      <c r="D24">
        <v>563634</v>
      </c>
      <c r="E24">
        <v>680572</v>
      </c>
      <c r="G24">
        <f t="shared" si="0"/>
        <v>1.2197073335436459</v>
      </c>
      <c r="H24">
        <f t="shared" si="1"/>
        <v>0.21970733354364591</v>
      </c>
    </row>
    <row r="25" spans="1:13">
      <c r="A25" t="s">
        <v>37</v>
      </c>
      <c r="B25">
        <v>6.5437606020899999E-2</v>
      </c>
      <c r="C25">
        <v>6.1311340433899998E-2</v>
      </c>
      <c r="D25">
        <v>569650</v>
      </c>
      <c r="E25">
        <v>786057</v>
      </c>
      <c r="G25">
        <f t="shared" si="0"/>
        <v>1.0673002018517039</v>
      </c>
      <c r="H25">
        <f t="shared" si="1"/>
        <v>6.7300201851703934E-2</v>
      </c>
    </row>
    <row r="26" spans="1:13">
      <c r="A26" t="s">
        <v>33</v>
      </c>
      <c r="B26">
        <v>7.1839153411000001E-2</v>
      </c>
      <c r="C26">
        <v>7.42610569246E-2</v>
      </c>
      <c r="D26">
        <v>625377</v>
      </c>
      <c r="E26">
        <v>952082</v>
      </c>
      <c r="G26">
        <f t="shared" si="0"/>
        <v>0.96738662747476045</v>
      </c>
      <c r="H26">
        <f t="shared" si="1"/>
        <v>3.2613372525239548E-2</v>
      </c>
    </row>
    <row r="27" spans="1:13">
      <c r="A27" t="s">
        <v>44</v>
      </c>
      <c r="B27">
        <v>9.25145191304E-2</v>
      </c>
      <c r="C27">
        <v>9.6258922259100002E-2</v>
      </c>
      <c r="D27">
        <v>805361</v>
      </c>
      <c r="E27">
        <v>1234111</v>
      </c>
      <c r="G27">
        <f t="shared" si="0"/>
        <v>0.96110071626792992</v>
      </c>
      <c r="H27">
        <f t="shared" si="1"/>
        <v>3.8899283732070078E-2</v>
      </c>
    </row>
    <row r="28" spans="1:13">
      <c r="A28" t="s">
        <v>34</v>
      </c>
      <c r="B28">
        <v>0.10296627123</v>
      </c>
      <c r="C28">
        <v>0.11987354243999999</v>
      </c>
      <c r="D28">
        <v>896346</v>
      </c>
      <c r="E28">
        <v>1536868</v>
      </c>
      <c r="G28">
        <f t="shared" si="0"/>
        <v>0.85895744076752767</v>
      </c>
      <c r="H28">
        <f t="shared" si="1"/>
        <v>0.14104255923247233</v>
      </c>
      <c r="L28" t="s">
        <v>60</v>
      </c>
      <c r="M28" t="s">
        <v>60</v>
      </c>
    </row>
    <row r="29" spans="1:13">
      <c r="A29" t="s">
        <v>126</v>
      </c>
      <c r="B29">
        <v>0.15328539515100001</v>
      </c>
      <c r="C29">
        <v>0.153668305053</v>
      </c>
      <c r="D29">
        <v>1334386</v>
      </c>
      <c r="E29">
        <v>1970142</v>
      </c>
      <c r="G29">
        <f t="shared" si="0"/>
        <v>0.99750820507932381</v>
      </c>
      <c r="H29">
        <f t="shared" si="1"/>
        <v>2.4917949206761936E-3</v>
      </c>
    </row>
    <row r="30" spans="1:13">
      <c r="G30">
        <f>AVERAGE(G2:G29)</f>
        <v>1.0139705345199821</v>
      </c>
      <c r="H30">
        <f>AVERAGE(H2:H29)</f>
        <v>9.7309655881958237E-2</v>
      </c>
    </row>
    <row r="31" spans="1:13">
      <c r="D31">
        <f>SUM(D2:D29)</f>
        <v>8705239</v>
      </c>
      <c r="E31">
        <f>SUM(E2:E29)</f>
        <v>12820744</v>
      </c>
      <c r="G31">
        <f>STDEV(G2:G29)</f>
        <v>0.12862305750962744</v>
      </c>
      <c r="H31">
        <f>STDEV(H2:H29)</f>
        <v>8.3225094754865309E-2</v>
      </c>
    </row>
  </sheetData>
  <sortState ref="A2:E29">
    <sortCondition ref="B2:B29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3" sqref="A43"/>
    </sheetView>
  </sheetViews>
  <sheetFormatPr baseColWidth="10" defaultRowHeight="15" x14ac:dyDescent="0"/>
  <cols>
    <col min="1" max="1" width="50.6640625" bestFit="1" customWidth="1"/>
    <col min="2" max="3" width="12.1640625" bestFit="1" customWidth="1"/>
    <col min="4" max="5" width="6.1640625" customWidth="1"/>
  </cols>
  <sheetData>
    <row r="1" spans="1:6">
      <c r="B1" t="s">
        <v>30</v>
      </c>
      <c r="C1" t="s">
        <v>31</v>
      </c>
      <c r="F1" s="1"/>
    </row>
    <row r="2" spans="1:6">
      <c r="A2" t="s">
        <v>69</v>
      </c>
      <c r="B2">
        <v>8.2445527062500004E-4</v>
      </c>
      <c r="C2">
        <v>1.4094593770999999E-3</v>
      </c>
      <c r="D2">
        <v>77</v>
      </c>
      <c r="E2">
        <v>185</v>
      </c>
      <c r="F2" s="1"/>
    </row>
    <row r="3" spans="1:6">
      <c r="A3" t="s">
        <v>62</v>
      </c>
      <c r="B3">
        <v>3.30852829381E-3</v>
      </c>
      <c r="C3">
        <v>4.4645578106899996E-3</v>
      </c>
      <c r="D3">
        <v>309</v>
      </c>
      <c r="E3">
        <v>586</v>
      </c>
      <c r="F3" s="1"/>
    </row>
    <row r="4" spans="1:6">
      <c r="A4" t="s">
        <v>70</v>
      </c>
      <c r="B4">
        <v>2.1018255795299999E-2</v>
      </c>
      <c r="C4">
        <v>2.94462729323E-2</v>
      </c>
      <c r="D4">
        <v>1963</v>
      </c>
      <c r="E4">
        <v>3865</v>
      </c>
      <c r="F4" s="1"/>
    </row>
    <row r="5" spans="1:6">
      <c r="A5" t="s">
        <v>66</v>
      </c>
      <c r="B5">
        <v>3.42202473366E-2</v>
      </c>
      <c r="C5">
        <v>4.7487352959099997E-2</v>
      </c>
      <c r="D5">
        <v>3196</v>
      </c>
      <c r="E5">
        <v>6233</v>
      </c>
      <c r="F5" s="1"/>
    </row>
    <row r="6" spans="1:6">
      <c r="A6" t="s">
        <v>68</v>
      </c>
      <c r="B6">
        <v>5.8397130467399999E-2</v>
      </c>
      <c r="C6">
        <v>5.2599500213300003E-2</v>
      </c>
      <c r="D6">
        <v>5454</v>
      </c>
      <c r="E6">
        <v>6904</v>
      </c>
      <c r="F6" s="1"/>
    </row>
    <row r="7" spans="1:6">
      <c r="A7" t="s">
        <v>61</v>
      </c>
      <c r="B7">
        <v>6.3632956796400006E-2</v>
      </c>
      <c r="C7">
        <v>9.9286889742199999E-2</v>
      </c>
      <c r="D7">
        <v>5943</v>
      </c>
      <c r="E7">
        <v>13032</v>
      </c>
      <c r="F7" s="1"/>
    </row>
    <row r="8" spans="1:6">
      <c r="A8" t="s">
        <v>64</v>
      </c>
      <c r="B8">
        <v>7.4072487820499994E-2</v>
      </c>
      <c r="C8">
        <v>9.5172792100900003E-2</v>
      </c>
      <c r="D8">
        <v>6918</v>
      </c>
      <c r="E8">
        <v>12492</v>
      </c>
      <c r="F8" s="1"/>
    </row>
    <row r="9" spans="1:6">
      <c r="A9" t="s">
        <v>71</v>
      </c>
      <c r="B9">
        <v>8.3462712136600004E-2</v>
      </c>
      <c r="C9">
        <v>5.14414579143E-2</v>
      </c>
      <c r="D9">
        <v>7795</v>
      </c>
      <c r="E9">
        <v>6752</v>
      </c>
      <c r="F9" s="1"/>
    </row>
    <row r="10" spans="1:6">
      <c r="A10" s="3" t="s">
        <v>65</v>
      </c>
      <c r="B10" s="3">
        <v>0.14846619198</v>
      </c>
      <c r="C10" s="3">
        <v>6.2968550009099997E-2</v>
      </c>
      <c r="D10">
        <v>13866</v>
      </c>
      <c r="E10">
        <v>8265</v>
      </c>
      <c r="F10" s="1"/>
    </row>
    <row r="11" spans="1:6">
      <c r="A11" t="s">
        <v>67</v>
      </c>
      <c r="B11">
        <v>0.178264361047</v>
      </c>
      <c r="C11">
        <v>0.18830377277999999</v>
      </c>
      <c r="D11">
        <v>16649</v>
      </c>
      <c r="E11">
        <v>24716</v>
      </c>
      <c r="F11" s="1"/>
    </row>
    <row r="12" spans="1:6">
      <c r="A12" t="s">
        <v>63</v>
      </c>
      <c r="B12">
        <v>0.33433267305499997</v>
      </c>
      <c r="C12">
        <v>0.367419394161</v>
      </c>
      <c r="D12">
        <v>31225</v>
      </c>
      <c r="E12">
        <v>48226</v>
      </c>
      <c r="F12" s="1"/>
    </row>
    <row r="13" spans="1:6">
      <c r="B13" t="s">
        <v>60</v>
      </c>
    </row>
  </sheetData>
  <sortState ref="A2:E12">
    <sortCondition ref="B2:B1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C12"/>
    </sheetView>
  </sheetViews>
  <sheetFormatPr baseColWidth="10" defaultRowHeight="15" x14ac:dyDescent="0"/>
  <cols>
    <col min="1" max="1" width="63.6640625" bestFit="1" customWidth="1"/>
    <col min="2" max="3" width="12.1640625" bestFit="1" customWidth="1"/>
    <col min="4" max="5" width="7.1640625" bestFit="1" customWidth="1"/>
  </cols>
  <sheetData>
    <row r="1" spans="1:5">
      <c r="B1" s="4" t="s">
        <v>30</v>
      </c>
      <c r="C1" s="4" t="s">
        <v>31</v>
      </c>
    </row>
    <row r="2" spans="1:5">
      <c r="A2" s="1" t="s">
        <v>81</v>
      </c>
      <c r="B2">
        <v>2.5527521638300001E-3</v>
      </c>
      <c r="C2">
        <v>2.1703067117400002E-3</v>
      </c>
      <c r="D2">
        <v>722</v>
      </c>
      <c r="E2">
        <v>1044</v>
      </c>
    </row>
    <row r="3" spans="1:5">
      <c r="A3" s="1" t="s">
        <v>77</v>
      </c>
      <c r="B3">
        <v>3.0795666685499998E-3</v>
      </c>
      <c r="C3">
        <v>3.75645998861E-3</v>
      </c>
      <c r="D3">
        <v>871</v>
      </c>
      <c r="E3">
        <v>1807</v>
      </c>
    </row>
    <row r="4" spans="1:5">
      <c r="A4" s="1" t="s">
        <v>74</v>
      </c>
      <c r="B4">
        <v>4.5610114838500002E-3</v>
      </c>
      <c r="C4">
        <v>8.4712642244499994E-3</v>
      </c>
      <c r="D4">
        <v>1290</v>
      </c>
      <c r="E4">
        <v>4075</v>
      </c>
    </row>
    <row r="5" spans="1:5">
      <c r="A5" s="1" t="s">
        <v>80</v>
      </c>
      <c r="B5">
        <v>5.08782598857E-3</v>
      </c>
      <c r="C5">
        <v>6.7624595146300003E-3</v>
      </c>
      <c r="D5">
        <v>1439</v>
      </c>
      <c r="E5">
        <v>3253</v>
      </c>
    </row>
    <row r="6" spans="1:5">
      <c r="A6" s="1" t="s">
        <v>72</v>
      </c>
      <c r="B6">
        <v>2.4328930248300001E-2</v>
      </c>
      <c r="C6">
        <v>2.09692373575E-2</v>
      </c>
      <c r="D6">
        <v>6881</v>
      </c>
      <c r="E6">
        <v>10087</v>
      </c>
    </row>
    <row r="7" spans="1:5">
      <c r="A7" s="1" t="s">
        <v>79</v>
      </c>
      <c r="B7">
        <v>3.2241754822700003E-2</v>
      </c>
      <c r="C7">
        <v>3.22011982421E-2</v>
      </c>
      <c r="D7">
        <v>9119</v>
      </c>
      <c r="E7">
        <v>15490</v>
      </c>
    </row>
    <row r="8" spans="1:5">
      <c r="A8" s="1" t="s">
        <v>73</v>
      </c>
      <c r="B8">
        <v>4.6957204276699999E-2</v>
      </c>
      <c r="C8">
        <v>4.1034180251899997E-2</v>
      </c>
      <c r="D8">
        <v>13281</v>
      </c>
      <c r="E8">
        <v>19739</v>
      </c>
    </row>
    <row r="9" spans="1:5">
      <c r="A9" s="1" t="s">
        <v>76</v>
      </c>
      <c r="B9">
        <v>5.6058013237500003E-2</v>
      </c>
      <c r="C9">
        <v>5.8515127702999999E-2</v>
      </c>
      <c r="D9">
        <v>15855</v>
      </c>
      <c r="E9">
        <v>28148</v>
      </c>
    </row>
    <row r="10" spans="1:5">
      <c r="A10" s="1" t="s">
        <v>75</v>
      </c>
      <c r="B10">
        <v>9.0039316626099999E-2</v>
      </c>
      <c r="C10">
        <v>9.6961154835999999E-2</v>
      </c>
      <c r="D10">
        <v>25466</v>
      </c>
      <c r="E10">
        <v>46642</v>
      </c>
    </row>
    <row r="11" spans="1:5">
      <c r="A11" s="1" t="s">
        <v>78</v>
      </c>
      <c r="B11">
        <v>0.73509362448399995</v>
      </c>
      <c r="C11">
        <v>0.72915861117000003</v>
      </c>
      <c r="D11">
        <v>207908</v>
      </c>
      <c r="E11">
        <v>350753</v>
      </c>
    </row>
    <row r="12" spans="1:5">
      <c r="A12" s="1"/>
    </row>
    <row r="13" spans="1:5">
      <c r="A13" s="1"/>
    </row>
  </sheetData>
  <sortState ref="A2:E14">
    <sortCondition ref="B2:B14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7" sqref="G17"/>
    </sheetView>
  </sheetViews>
  <sheetFormatPr baseColWidth="10" defaultRowHeight="15" x14ac:dyDescent="0"/>
  <cols>
    <col min="1" max="1" width="28.5" bestFit="1" customWidth="1"/>
    <col min="2" max="3" width="12.1640625" bestFit="1" customWidth="1"/>
    <col min="4" max="5" width="7.1640625" bestFit="1" customWidth="1"/>
  </cols>
  <sheetData>
    <row r="1" spans="1:5">
      <c r="B1" s="4" t="s">
        <v>30</v>
      </c>
      <c r="C1" s="4" t="s">
        <v>31</v>
      </c>
    </row>
    <row r="2" spans="1:5">
      <c r="A2" s="1" t="s">
        <v>86</v>
      </c>
      <c r="B2">
        <v>7.1444529478599996E-3</v>
      </c>
      <c r="C2">
        <v>1.12587224294E-2</v>
      </c>
      <c r="D2">
        <v>1503</v>
      </c>
      <c r="E2">
        <v>2467</v>
      </c>
    </row>
    <row r="3" spans="1:5">
      <c r="A3" s="1" t="s">
        <v>83</v>
      </c>
      <c r="B3">
        <v>9.8206518897400001E-3</v>
      </c>
      <c r="C3">
        <v>1.5379770809499999E-2</v>
      </c>
      <c r="D3">
        <v>2066</v>
      </c>
      <c r="E3">
        <v>3370</v>
      </c>
    </row>
    <row r="4" spans="1:5">
      <c r="A4" s="1" t="s">
        <v>82</v>
      </c>
      <c r="B4">
        <v>1.7012639454699999E-2</v>
      </c>
      <c r="C4">
        <v>7.1285465888399997E-3</v>
      </c>
      <c r="D4">
        <v>3579</v>
      </c>
      <c r="E4">
        <v>1562</v>
      </c>
    </row>
    <row r="5" spans="1:5">
      <c r="A5" s="1" t="s">
        <v>84</v>
      </c>
      <c r="B5">
        <v>5.9004720187499998E-2</v>
      </c>
      <c r="C5">
        <v>4.5929380838699997E-2</v>
      </c>
      <c r="D5">
        <v>12413</v>
      </c>
      <c r="E5">
        <v>10064</v>
      </c>
    </row>
    <row r="6" spans="1:5">
      <c r="A6" s="5" t="s">
        <v>87</v>
      </c>
      <c r="B6" s="3">
        <v>9.7560048105000005E-2</v>
      </c>
      <c r="C6" s="3">
        <v>0.148595055655</v>
      </c>
      <c r="D6" s="3">
        <v>20524</v>
      </c>
      <c r="E6" s="3">
        <v>32560</v>
      </c>
    </row>
    <row r="7" spans="1:5" s="3" customFormat="1">
      <c r="A7" s="1" t="s">
        <v>85</v>
      </c>
      <c r="B7">
        <v>0.80945748741500001</v>
      </c>
      <c r="C7">
        <v>0.771708523679</v>
      </c>
      <c r="D7">
        <v>170288</v>
      </c>
      <c r="E7">
        <v>169096</v>
      </c>
    </row>
    <row r="8" spans="1:5">
      <c r="A8" s="1"/>
    </row>
    <row r="9" spans="1:5">
      <c r="A9" s="1"/>
    </row>
  </sheetData>
  <sortState ref="A2:E7">
    <sortCondition ref="B2:B7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baseColWidth="10" defaultRowHeight="15" x14ac:dyDescent="0"/>
  <cols>
    <col min="1" max="1" width="80.6640625" bestFit="1" customWidth="1"/>
    <col min="2" max="3" width="12.1640625" bestFit="1" customWidth="1"/>
    <col min="4" max="5" width="7.1640625" bestFit="1" customWidth="1"/>
  </cols>
  <sheetData>
    <row r="1" spans="1:5">
      <c r="B1" s="4" t="s">
        <v>30</v>
      </c>
      <c r="C1" s="4" t="s">
        <v>31</v>
      </c>
    </row>
    <row r="2" spans="1:5">
      <c r="A2" s="1" t="s">
        <v>88</v>
      </c>
      <c r="B2">
        <v>5.6352711621999996E-4</v>
      </c>
      <c r="C2">
        <v>3.81993077822E-4</v>
      </c>
      <c r="D2">
        <v>80</v>
      </c>
      <c r="E2">
        <v>66</v>
      </c>
    </row>
    <row r="3" spans="1:5">
      <c r="A3" s="1" t="s">
        <v>99</v>
      </c>
      <c r="B3">
        <v>2.7471946915700002E-3</v>
      </c>
      <c r="C3">
        <v>1.1749181030000001E-3</v>
      </c>
      <c r="D3">
        <v>390</v>
      </c>
      <c r="E3">
        <v>203</v>
      </c>
    </row>
    <row r="4" spans="1:5">
      <c r="A4" s="5" t="s">
        <v>92</v>
      </c>
      <c r="B4" s="3">
        <v>4.51526101872E-3</v>
      </c>
      <c r="C4" s="3">
        <v>1.59163782426E-3</v>
      </c>
      <c r="D4" s="3">
        <v>641</v>
      </c>
      <c r="E4" s="3">
        <v>275</v>
      </c>
    </row>
    <row r="5" spans="1:5">
      <c r="A5" s="1" t="s">
        <v>96</v>
      </c>
      <c r="B5">
        <v>4.6843191535799996E-3</v>
      </c>
      <c r="C5">
        <v>6.1871303059399998E-3</v>
      </c>
      <c r="D5">
        <v>665</v>
      </c>
      <c r="E5">
        <v>1069</v>
      </c>
    </row>
    <row r="6" spans="1:5" s="3" customFormat="1">
      <c r="A6" s="1" t="s">
        <v>89</v>
      </c>
      <c r="B6">
        <v>5.7761529412600002E-3</v>
      </c>
      <c r="C6">
        <v>6.2392202711000003E-3</v>
      </c>
      <c r="D6">
        <v>820</v>
      </c>
      <c r="E6">
        <v>1078</v>
      </c>
    </row>
    <row r="7" spans="1:5">
      <c r="A7" s="1" t="s">
        <v>91</v>
      </c>
      <c r="B7">
        <v>6.41012094701E-3</v>
      </c>
      <c r="C7">
        <v>1.0007061084200001E-2</v>
      </c>
      <c r="D7">
        <v>910</v>
      </c>
      <c r="E7">
        <v>1729</v>
      </c>
    </row>
    <row r="8" spans="1:5">
      <c r="A8" s="1" t="s">
        <v>94</v>
      </c>
      <c r="B8">
        <v>1.83780280777E-2</v>
      </c>
      <c r="C8">
        <v>1.9423769229899999E-2</v>
      </c>
      <c r="D8">
        <v>2609</v>
      </c>
      <c r="E8">
        <v>3356</v>
      </c>
    </row>
    <row r="9" spans="1:5">
      <c r="A9" s="1" t="s">
        <v>97</v>
      </c>
      <c r="B9">
        <v>3.6495424864200002E-2</v>
      </c>
      <c r="C9">
        <v>2.73993216729E-2</v>
      </c>
      <c r="D9">
        <v>5181</v>
      </c>
      <c r="E9">
        <v>4734</v>
      </c>
    </row>
    <row r="10" spans="1:5">
      <c r="A10" s="1" t="s">
        <v>95</v>
      </c>
      <c r="B10">
        <v>5.1886759226000001E-2</v>
      </c>
      <c r="C10">
        <v>6.3289307666499997E-2</v>
      </c>
      <c r="D10">
        <v>7366</v>
      </c>
      <c r="E10">
        <v>10935</v>
      </c>
    </row>
    <row r="11" spans="1:5">
      <c r="A11" s="1" t="s">
        <v>100</v>
      </c>
      <c r="B11">
        <v>6.8355839197500004E-2</v>
      </c>
      <c r="C11">
        <v>7.11317413097E-2</v>
      </c>
      <c r="D11">
        <v>9704</v>
      </c>
      <c r="E11">
        <v>12290</v>
      </c>
    </row>
    <row r="12" spans="1:5">
      <c r="A12" s="1" t="s">
        <v>93</v>
      </c>
      <c r="B12">
        <v>7.8393665955200004E-2</v>
      </c>
      <c r="C12">
        <v>9.6817881906300002E-2</v>
      </c>
      <c r="D12">
        <v>11129</v>
      </c>
      <c r="E12">
        <v>16728</v>
      </c>
    </row>
    <row r="13" spans="1:5">
      <c r="A13" s="1" t="s">
        <v>90</v>
      </c>
      <c r="B13">
        <v>0.114875002642</v>
      </c>
      <c r="C13">
        <v>0.10348539744599999</v>
      </c>
      <c r="D13">
        <v>16308</v>
      </c>
      <c r="E13">
        <v>17880</v>
      </c>
    </row>
    <row r="14" spans="1:5">
      <c r="A14" s="1" t="s">
        <v>101</v>
      </c>
      <c r="B14">
        <v>0.127589583201</v>
      </c>
      <c r="C14">
        <v>0.10421465695899999</v>
      </c>
      <c r="D14">
        <v>18113</v>
      </c>
      <c r="E14">
        <v>18006</v>
      </c>
    </row>
    <row r="15" spans="1:5">
      <c r="A15" s="1" t="s">
        <v>98</v>
      </c>
      <c r="B15">
        <v>0.47932912096800001</v>
      </c>
      <c r="C15">
        <v>0.48865596314300003</v>
      </c>
      <c r="D15">
        <v>68047</v>
      </c>
      <c r="E15">
        <v>84429</v>
      </c>
    </row>
    <row r="16" spans="1:5">
      <c r="A16" s="1"/>
      <c r="D16">
        <f>SUM(D2:D15)</f>
        <v>141963</v>
      </c>
      <c r="E16">
        <f>SUM(E2:E15)</f>
        <v>172778</v>
      </c>
    </row>
    <row r="17" spans="1:1">
      <c r="A17" s="1"/>
    </row>
  </sheetData>
  <sortState ref="A2:E15">
    <sortCondition ref="B2:B15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C8"/>
    </sheetView>
  </sheetViews>
  <sheetFormatPr baseColWidth="10" defaultRowHeight="15" x14ac:dyDescent="0"/>
  <cols>
    <col min="1" max="1" width="65.83203125" bestFit="1" customWidth="1"/>
    <col min="2" max="3" width="12.1640625" bestFit="1" customWidth="1"/>
    <col min="4" max="5" width="6.1640625" bestFit="1" customWidth="1"/>
  </cols>
  <sheetData>
    <row r="1" spans="1:5">
      <c r="B1" s="4" t="s">
        <v>30</v>
      </c>
      <c r="C1" s="4" t="s">
        <v>31</v>
      </c>
    </row>
    <row r="2" spans="1:5">
      <c r="A2" s="1" t="s">
        <v>106</v>
      </c>
      <c r="B2">
        <v>2.0632853591299998E-3</v>
      </c>
      <c r="C2">
        <v>8.5213207755999998E-3</v>
      </c>
      <c r="D2">
        <v>244</v>
      </c>
      <c r="E2">
        <v>1463</v>
      </c>
    </row>
    <row r="3" spans="1:5">
      <c r="A3" s="1" t="s">
        <v>108</v>
      </c>
      <c r="B3">
        <v>8.8873480018299995E-3</v>
      </c>
      <c r="C3">
        <v>7.0943053347099997E-3</v>
      </c>
      <c r="D3">
        <v>1051</v>
      </c>
      <c r="E3">
        <v>1218</v>
      </c>
    </row>
    <row r="4" spans="1:5">
      <c r="A4" s="1" t="s">
        <v>107</v>
      </c>
      <c r="B4">
        <v>1.45529266519E-2</v>
      </c>
      <c r="C4">
        <v>9.0338814237499992E-3</v>
      </c>
      <c r="D4">
        <v>1721</v>
      </c>
      <c r="E4">
        <v>1551</v>
      </c>
    </row>
    <row r="5" spans="1:5">
      <c r="A5" s="1" t="s">
        <v>102</v>
      </c>
      <c r="B5">
        <v>6.1898560773899998E-2</v>
      </c>
      <c r="C5">
        <v>5.5065322359899999E-2</v>
      </c>
      <c r="D5">
        <v>7320</v>
      </c>
      <c r="E5">
        <v>9454</v>
      </c>
    </row>
    <row r="6" spans="1:5">
      <c r="A6" s="1" t="s">
        <v>104</v>
      </c>
      <c r="B6">
        <v>0.20508549104500001</v>
      </c>
      <c r="C6">
        <v>0.19632820190200001</v>
      </c>
      <c r="D6">
        <v>24253</v>
      </c>
      <c r="E6">
        <v>33707</v>
      </c>
    </row>
    <row r="7" spans="1:5">
      <c r="A7" s="1" t="s">
        <v>103</v>
      </c>
      <c r="B7">
        <v>0.219689154222</v>
      </c>
      <c r="C7">
        <v>0.22525293120600001</v>
      </c>
      <c r="D7">
        <v>25980</v>
      </c>
      <c r="E7">
        <v>38673</v>
      </c>
    </row>
    <row r="8" spans="1:5">
      <c r="A8" s="1" t="s">
        <v>105</v>
      </c>
      <c r="B8">
        <v>0.48782323394600002</v>
      </c>
      <c r="C8">
        <v>0.49870403699799998</v>
      </c>
      <c r="D8">
        <v>57689</v>
      </c>
      <c r="E8">
        <v>85621</v>
      </c>
    </row>
    <row r="9" spans="1:5">
      <c r="A9" s="1"/>
    </row>
    <row r="10" spans="1:5">
      <c r="A10" s="1"/>
    </row>
  </sheetData>
  <sortState ref="A2:E8">
    <sortCondition ref="B2:B8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9" sqref="E19"/>
    </sheetView>
  </sheetViews>
  <sheetFormatPr baseColWidth="10" defaultRowHeight="15" x14ac:dyDescent="0"/>
  <cols>
    <col min="1" max="1" width="36.5" bestFit="1" customWidth="1"/>
    <col min="2" max="3" width="12.1640625" bestFit="1" customWidth="1"/>
    <col min="4" max="5" width="7.1640625" bestFit="1" customWidth="1"/>
  </cols>
  <sheetData>
    <row r="1" spans="1:5">
      <c r="B1" s="4" t="s">
        <v>30</v>
      </c>
      <c r="C1" s="4" t="s">
        <v>31</v>
      </c>
    </row>
    <row r="2" spans="1:5">
      <c r="A2" s="5" t="s">
        <v>114</v>
      </c>
      <c r="B2" s="3">
        <v>0</v>
      </c>
      <c r="C2" s="3">
        <v>6.6960836495399999E-4</v>
      </c>
      <c r="D2" s="3">
        <v>0</v>
      </c>
      <c r="E2" s="3">
        <v>234</v>
      </c>
    </row>
    <row r="3" spans="1:5">
      <c r="A3" s="1" t="s">
        <v>113</v>
      </c>
      <c r="B3">
        <v>2.49767082284E-4</v>
      </c>
      <c r="C3">
        <v>3.0332686617599999E-4</v>
      </c>
      <c r="D3">
        <v>63</v>
      </c>
      <c r="E3">
        <v>106</v>
      </c>
    </row>
    <row r="4" spans="1:5" s="3" customFormat="1">
      <c r="A4" s="1" t="s">
        <v>123</v>
      </c>
      <c r="B4">
        <v>1.5104961642900001E-3</v>
      </c>
      <c r="C4">
        <v>1.3334935814900001E-3</v>
      </c>
      <c r="D4">
        <v>381</v>
      </c>
      <c r="E4">
        <v>466</v>
      </c>
    </row>
    <row r="5" spans="1:5">
      <c r="A5" s="1" t="s">
        <v>116</v>
      </c>
      <c r="B5">
        <v>1.0617083275500001E-2</v>
      </c>
      <c r="C5">
        <v>1.38586038952E-2</v>
      </c>
      <c r="D5">
        <v>2678</v>
      </c>
      <c r="E5">
        <v>4843</v>
      </c>
    </row>
    <row r="6" spans="1:5">
      <c r="A6" s="1" t="s">
        <v>109</v>
      </c>
      <c r="B6">
        <v>1.3697543957E-2</v>
      </c>
      <c r="C6">
        <v>1.96046449073E-2</v>
      </c>
      <c r="D6">
        <v>3455</v>
      </c>
      <c r="E6">
        <v>6851</v>
      </c>
    </row>
    <row r="7" spans="1:5" s="3" customFormat="1">
      <c r="A7" s="1" t="s">
        <v>117</v>
      </c>
      <c r="B7">
        <v>1.39671338236E-2</v>
      </c>
      <c r="C7">
        <v>1.20729815886E-2</v>
      </c>
      <c r="D7">
        <v>3523</v>
      </c>
      <c r="E7">
        <v>4219</v>
      </c>
    </row>
    <row r="8" spans="1:5">
      <c r="A8" s="1" t="s">
        <v>112</v>
      </c>
      <c r="B8">
        <v>1.8351933712600001E-2</v>
      </c>
      <c r="C8">
        <v>8.0896702894200003E-3</v>
      </c>
      <c r="D8">
        <v>4629</v>
      </c>
      <c r="E8">
        <v>2827</v>
      </c>
    </row>
    <row r="9" spans="1:5">
      <c r="A9" s="5" t="s">
        <v>111</v>
      </c>
      <c r="B9" s="3">
        <v>1.8367791940099999E-2</v>
      </c>
      <c r="C9" s="3">
        <v>2.21600306761E-2</v>
      </c>
      <c r="D9" s="3">
        <v>4633</v>
      </c>
      <c r="E9" s="3">
        <v>7744</v>
      </c>
    </row>
    <row r="10" spans="1:5">
      <c r="A10" s="1" t="s">
        <v>110</v>
      </c>
      <c r="B10">
        <v>2.0187523539599999E-2</v>
      </c>
      <c r="C10">
        <v>2.4045808079900002E-2</v>
      </c>
      <c r="D10">
        <v>5092</v>
      </c>
      <c r="E10">
        <v>8403</v>
      </c>
    </row>
    <row r="11" spans="1:5">
      <c r="A11" s="1" t="s">
        <v>125</v>
      </c>
      <c r="B11">
        <v>2.16504450215E-2</v>
      </c>
      <c r="C11">
        <v>1.29371769998E-2</v>
      </c>
      <c r="D11">
        <v>5461</v>
      </c>
      <c r="E11">
        <v>4521</v>
      </c>
    </row>
    <row r="12" spans="1:5">
      <c r="A12" s="1" t="s">
        <v>119</v>
      </c>
      <c r="B12">
        <v>3.00671992388E-2</v>
      </c>
      <c r="C12">
        <v>2.1702178802599999E-2</v>
      </c>
      <c r="D12">
        <v>7584</v>
      </c>
      <c r="E12">
        <v>7584</v>
      </c>
    </row>
    <row r="13" spans="1:5">
      <c r="A13" s="1" t="s">
        <v>115</v>
      </c>
      <c r="B13">
        <v>3.0653953654300001E-2</v>
      </c>
      <c r="C13">
        <v>3.4799603958100001E-2</v>
      </c>
      <c r="D13">
        <v>7732</v>
      </c>
      <c r="E13">
        <v>12161</v>
      </c>
    </row>
    <row r="14" spans="1:5">
      <c r="A14" s="1" t="s">
        <v>124</v>
      </c>
      <c r="B14">
        <v>3.8737685095200002E-2</v>
      </c>
      <c r="C14">
        <v>4.2628870994500002E-2</v>
      </c>
      <c r="D14">
        <v>9771</v>
      </c>
      <c r="E14">
        <v>14897</v>
      </c>
    </row>
    <row r="15" spans="1:5">
      <c r="A15" s="1" t="s">
        <v>122</v>
      </c>
      <c r="B15">
        <v>3.9867583800800001E-2</v>
      </c>
      <c r="C15">
        <v>4.5373120661099997E-2</v>
      </c>
      <c r="D15">
        <v>10056</v>
      </c>
      <c r="E15">
        <v>15856</v>
      </c>
    </row>
    <row r="16" spans="1:5">
      <c r="A16" s="1" t="s">
        <v>120</v>
      </c>
      <c r="B16">
        <v>0.144464487482</v>
      </c>
      <c r="C16">
        <v>0.17378626329899999</v>
      </c>
      <c r="D16">
        <v>36439</v>
      </c>
      <c r="E16">
        <v>60731</v>
      </c>
    </row>
    <row r="17" spans="1:5">
      <c r="A17" s="1" t="s">
        <v>118</v>
      </c>
      <c r="B17">
        <v>0.162681626261</v>
      </c>
      <c r="C17">
        <v>0.13984227002999999</v>
      </c>
      <c r="D17">
        <v>41034</v>
      </c>
      <c r="E17">
        <v>48869</v>
      </c>
    </row>
    <row r="18" spans="1:5">
      <c r="A18" s="1" t="s">
        <v>121</v>
      </c>
      <c r="B18">
        <v>0.43492774595099998</v>
      </c>
      <c r="C18">
        <v>0.42679234700599999</v>
      </c>
      <c r="D18">
        <v>109704</v>
      </c>
      <c r="E18">
        <v>149146</v>
      </c>
    </row>
    <row r="19" spans="1:5">
      <c r="A19" s="1"/>
      <c r="D19">
        <f>SUM(D2:D18)</f>
        <v>252235</v>
      </c>
      <c r="E19">
        <f>SUM(E2:E18)</f>
        <v>349458</v>
      </c>
    </row>
    <row r="20" spans="1:5">
      <c r="A20" s="1"/>
    </row>
  </sheetData>
  <sortState ref="A2:E18">
    <sortCondition ref="B2:B18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phylum</vt:lpstr>
      <vt:lpstr>Level 1 Subsystems</vt:lpstr>
      <vt:lpstr>Nitrogen Metabolism</vt:lpstr>
      <vt:lpstr>Virulance, Disease, and Defense</vt:lpstr>
      <vt:lpstr>Phages, Prophages, TE, Plasmids</vt:lpstr>
      <vt:lpstr>Iron Acquisition</vt:lpstr>
      <vt:lpstr>Phosphorus</vt:lpstr>
      <vt:lpstr>Stress Response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Howe</dc:creator>
  <cp:lastModifiedBy>Adina Howe</cp:lastModifiedBy>
  <dcterms:created xsi:type="dcterms:W3CDTF">2012-11-01T22:08:44Z</dcterms:created>
  <dcterms:modified xsi:type="dcterms:W3CDTF">2012-11-13T00:36:16Z</dcterms:modified>
</cp:coreProperties>
</file>