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3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yashridar/Desktop/(6) term 6/(2) simulation modelling and analysis/sma project submission/Project Team 15 2021/Output Analysis/"/>
    </mc:Choice>
  </mc:AlternateContent>
  <xr:revisionPtr revIDLastSave="0" documentId="13_ncr:1_{1B11CD4B-E5B3-AE48-AB79-5F407E09B75F}" xr6:coauthVersionLast="47" xr6:coauthVersionMax="47" xr10:uidLastSave="{00000000-0000-0000-0000-000000000000}"/>
  <bookViews>
    <workbookView xWindow="0" yWindow="500" windowWidth="28800" windowHeight="15840" xr2:uid="{6F9D9E1E-AB37-4B88-B3F4-DFB9167349A4}"/>
  </bookViews>
  <sheets>
    <sheet name="Beds" sheetId="1" r:id="rId1"/>
    <sheet name="Healthcare Workers" sheetId="2" r:id="rId2"/>
    <sheet name="Trial Runs" sheetId="3" r:id="rId3"/>
    <sheet name="Recommend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" i="3" l="1"/>
  <c r="N37" i="3"/>
  <c r="N35" i="3"/>
  <c r="M45" i="3"/>
  <c r="M44" i="3"/>
  <c r="M43" i="3"/>
  <c r="M42" i="3"/>
  <c r="N41" i="3"/>
  <c r="M41" i="3"/>
  <c r="M40" i="3"/>
  <c r="N39" i="3"/>
  <c r="M39" i="3"/>
  <c r="N38" i="3"/>
  <c r="M38" i="3"/>
  <c r="M37" i="3"/>
  <c r="N36" i="3"/>
  <c r="M36" i="3"/>
  <c r="M35" i="3"/>
  <c r="N34" i="3"/>
  <c r="M34" i="3"/>
  <c r="M14" i="3"/>
  <c r="M13" i="3"/>
  <c r="M12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Q126" i="2"/>
  <c r="Q96" i="2"/>
  <c r="Q64" i="2"/>
  <c r="M130" i="1"/>
  <c r="M135" i="2"/>
  <c r="M134" i="2"/>
  <c r="M133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Q125" i="2" s="1"/>
  <c r="M124" i="2"/>
  <c r="Q124" i="2" s="1"/>
  <c r="M105" i="2"/>
  <c r="M104" i="2"/>
  <c r="M103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Q95" i="2" s="1"/>
  <c r="M94" i="2"/>
  <c r="Q94" i="2" s="1"/>
  <c r="N40" i="2"/>
  <c r="N10" i="2"/>
  <c r="M45" i="2"/>
  <c r="M44" i="2"/>
  <c r="M43" i="2"/>
  <c r="M42" i="2"/>
  <c r="N41" i="2"/>
  <c r="M41" i="2"/>
  <c r="Q34" i="2" s="1"/>
  <c r="M40" i="2"/>
  <c r="N39" i="2"/>
  <c r="M39" i="2"/>
  <c r="N38" i="2"/>
  <c r="M38" i="2"/>
  <c r="N37" i="2"/>
  <c r="M37" i="2"/>
  <c r="N36" i="2"/>
  <c r="M36" i="2"/>
  <c r="N35" i="2"/>
  <c r="M35" i="2"/>
  <c r="Q33" i="2" s="1"/>
  <c r="N34" i="2"/>
  <c r="Q35" i="2" s="1"/>
  <c r="M34" i="2"/>
  <c r="M75" i="2"/>
  <c r="M74" i="2"/>
  <c r="M73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Q63" i="2" s="1"/>
  <c r="N64" i="2"/>
  <c r="Q65" i="2" s="1"/>
  <c r="M64" i="2"/>
  <c r="M166" i="1"/>
  <c r="N11" i="2"/>
  <c r="M15" i="2"/>
  <c r="M14" i="2"/>
  <c r="M13" i="2"/>
  <c r="M12" i="2"/>
  <c r="M11" i="2"/>
  <c r="M10" i="2"/>
  <c r="N9" i="2"/>
  <c r="M9" i="2"/>
  <c r="N8" i="2"/>
  <c r="M8" i="2"/>
  <c r="N7" i="2"/>
  <c r="M7" i="2"/>
  <c r="N6" i="2"/>
  <c r="M6" i="2"/>
  <c r="N5" i="2"/>
  <c r="M5" i="2"/>
  <c r="N4" i="2"/>
  <c r="M4" i="2"/>
  <c r="M101" i="1"/>
  <c r="M163" i="1"/>
  <c r="M161" i="1"/>
  <c r="M171" i="1"/>
  <c r="M170" i="1"/>
  <c r="M169" i="1"/>
  <c r="M168" i="1"/>
  <c r="N167" i="1"/>
  <c r="M167" i="1"/>
  <c r="N166" i="1"/>
  <c r="N165" i="1"/>
  <c r="M165" i="1"/>
  <c r="N164" i="1"/>
  <c r="M164" i="1"/>
  <c r="N163" i="1"/>
  <c r="N162" i="1"/>
  <c r="M162" i="1"/>
  <c r="N161" i="1"/>
  <c r="N160" i="1"/>
  <c r="Q162" i="1" s="1"/>
  <c r="M160" i="1"/>
  <c r="Q160" i="1" s="1"/>
  <c r="M135" i="1"/>
  <c r="N129" i="1"/>
  <c r="Q130" i="1" s="1"/>
  <c r="M140" i="1"/>
  <c r="M139" i="1"/>
  <c r="M138" i="1"/>
  <c r="M137" i="1"/>
  <c r="N136" i="1"/>
  <c r="Q131" i="1" s="1"/>
  <c r="M136" i="1"/>
  <c r="N135" i="1"/>
  <c r="N134" i="1"/>
  <c r="M134" i="1"/>
  <c r="N133" i="1"/>
  <c r="M133" i="1"/>
  <c r="N132" i="1"/>
  <c r="M132" i="1"/>
  <c r="N131" i="1"/>
  <c r="M131" i="1"/>
  <c r="N130" i="1"/>
  <c r="M129" i="1"/>
  <c r="Q129" i="1" s="1"/>
  <c r="M102" i="1"/>
  <c r="M109" i="1"/>
  <c r="M108" i="1"/>
  <c r="M107" i="1"/>
  <c r="M106" i="1"/>
  <c r="N105" i="1"/>
  <c r="M105" i="1"/>
  <c r="N104" i="1"/>
  <c r="M104" i="1"/>
  <c r="N103" i="1"/>
  <c r="M103" i="1"/>
  <c r="N102" i="1"/>
  <c r="N101" i="1"/>
  <c r="N100" i="1"/>
  <c r="M100" i="1"/>
  <c r="N99" i="1"/>
  <c r="Q100" i="1" s="1"/>
  <c r="M99" i="1"/>
  <c r="N98" i="1"/>
  <c r="Q99" i="1" s="1"/>
  <c r="M98" i="1"/>
  <c r="Q98" i="1" s="1"/>
  <c r="N67" i="1"/>
  <c r="Q68" i="1" s="1"/>
  <c r="M78" i="1"/>
  <c r="M77" i="1"/>
  <c r="M76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M67" i="1"/>
  <c r="Q67" i="1" s="1"/>
  <c r="M47" i="1"/>
  <c r="M46" i="1"/>
  <c r="M45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Q38" i="1" s="1"/>
  <c r="M37" i="1"/>
  <c r="N36" i="1"/>
  <c r="Q37" i="1" s="1"/>
  <c r="M36" i="1"/>
  <c r="Q36" i="1" s="1"/>
  <c r="M16" i="1"/>
  <c r="M15" i="1"/>
  <c r="M14" i="1"/>
  <c r="M13" i="1"/>
  <c r="N6" i="1"/>
  <c r="Q7" i="1" s="1"/>
  <c r="N7" i="1"/>
  <c r="N8" i="1"/>
  <c r="N9" i="1"/>
  <c r="N10" i="1"/>
  <c r="N11" i="1"/>
  <c r="N12" i="1"/>
  <c r="N5" i="1"/>
  <c r="Q6" i="1" s="1"/>
  <c r="M6" i="1"/>
  <c r="M7" i="1"/>
  <c r="M8" i="1"/>
  <c r="M9" i="1"/>
  <c r="M10" i="1"/>
  <c r="M11" i="1"/>
  <c r="M12" i="1"/>
  <c r="M5" i="1"/>
  <c r="Q5" i="1" s="1"/>
  <c r="Q93" i="2" l="1"/>
  <c r="Q123" i="2"/>
  <c r="Q4" i="1"/>
  <c r="Q35" i="1"/>
  <c r="Q66" i="1"/>
  <c r="Q97" i="1"/>
  <c r="Q128" i="1"/>
  <c r="Q159" i="1"/>
  <c r="Q69" i="1"/>
  <c r="Q36" i="2"/>
  <c r="Q66" i="2"/>
  <c r="Q161" i="1"/>
  <c r="Q35" i="3"/>
  <c r="Q36" i="3"/>
  <c r="Q34" i="3"/>
  <c r="Q33" i="3"/>
  <c r="Q5" i="3"/>
  <c r="Q3" i="3"/>
  <c r="Q2" i="3"/>
  <c r="Q4" i="3"/>
  <c r="Q3" i="2"/>
  <c r="Q6" i="2"/>
  <c r="Q4" i="2"/>
  <c r="Q5" i="2"/>
</calcChain>
</file>

<file path=xl/sharedStrings.xml><?xml version="1.0" encoding="utf-8"?>
<sst xmlns="http://schemas.openxmlformats.org/spreadsheetml/2006/main" count="442" uniqueCount="105">
  <si>
    <t># of healthcare workers = 30</t>
  </si>
  <si>
    <t># of beds = 2</t>
  </si>
  <si>
    <t>Time Units</t>
  </si>
  <si>
    <t>% of infected (Run 1)</t>
  </si>
  <si>
    <t>% of infected (Run 2)</t>
  </si>
  <si>
    <t>% of infected (Run 3)</t>
  </si>
  <si>
    <t># of patients turned away from standard ward</t>
  </si>
  <si>
    <t># of patients turned away from isolation ward</t>
  </si>
  <si>
    <t xml:space="preserve"># of deaths </t>
  </si>
  <si>
    <t>Total acquired infections</t>
  </si>
  <si>
    <t>% of infected (Run 4)</t>
  </si>
  <si>
    <t>% turned away (Run 1)</t>
  </si>
  <si>
    <t>% turned away (Run 2)</t>
  </si>
  <si>
    <t>% turned away (Run 3)</t>
  </si>
  <si>
    <t>% turned away (Run 4)</t>
  </si>
  <si>
    <t>All other variables default</t>
  </si>
  <si>
    <t>% of infected (Run 5)</t>
  </si>
  <si>
    <t>% turned away (Run 5)</t>
  </si>
  <si>
    <t>Avg % of infected</t>
  </si>
  <si>
    <t>Avg % turned away</t>
  </si>
  <si>
    <t># of beds = 4</t>
  </si>
  <si>
    <t># of beds = 8</t>
  </si>
  <si>
    <t># of beds = 30</t>
  </si>
  <si>
    <t># of beds = 16</t>
  </si>
  <si>
    <t># of beds = 24</t>
  </si>
  <si>
    <t>Number of beds = 16</t>
  </si>
  <si>
    <t xml:space="preserve"># of healthcare workers = 10 </t>
  </si>
  <si>
    <t>2 Beds</t>
  </si>
  <si>
    <t>8 Beds</t>
  </si>
  <si>
    <t>16 Beds</t>
  </si>
  <si>
    <t>24 Beds</t>
  </si>
  <si>
    <t xml:space="preserve"> 30 Beds</t>
  </si>
  <si>
    <t xml:space="preserve"># of healthcare workers = 20 </t>
  </si>
  <si>
    <t># of healthcare workers = 50</t>
  </si>
  <si>
    <t># of healthcare workers = 100</t>
  </si>
  <si>
    <t>10 Healthcare Workers</t>
  </si>
  <si>
    <t>20 Healthcare Workers</t>
  </si>
  <si>
    <t>30 Healthcare Workers</t>
  </si>
  <si>
    <t>50 Healthcare Workers</t>
  </si>
  <si>
    <t>100 Healthcare Workers</t>
  </si>
  <si>
    <t>Avg # of patients turned away from standard ward</t>
  </si>
  <si>
    <t>Avg # of patients turned away from isolation ward</t>
  </si>
  <si>
    <t xml:space="preserve">Avg # of deaths </t>
  </si>
  <si>
    <t>Avg total acquired infections</t>
  </si>
  <si>
    <t>Number of beds = 24</t>
  </si>
  <si>
    <t>Expected % of Infected (24 beds, 20 workers)</t>
  </si>
  <si>
    <t>Var of % of Infected (24 beds, 20 workers)</t>
  </si>
  <si>
    <t>Expected % Turned Away (24 beds, 20 workers)</t>
  </si>
  <si>
    <t>Var of % Turned Away (24 beds, 20 workers)</t>
  </si>
  <si>
    <t>Number of beds = 14</t>
  </si>
  <si>
    <t># of healthcare workers = 20</t>
  </si>
  <si>
    <t>Expected % of Infected (14 beds, 20 workers)</t>
  </si>
  <si>
    <t>Var of % of Infected (14 beds, 20 workers)</t>
  </si>
  <si>
    <t>Expected % Turned Away (14 beds, 20 workers)</t>
  </si>
  <si>
    <t>Var of % Turned Away (14 beds, 20 workers)</t>
  </si>
  <si>
    <t>Expected % of Infected (16 Beds, 10 Workers)</t>
  </si>
  <si>
    <t>Var of % of Infected  (16 Beds, 10 Workers)</t>
  </si>
  <si>
    <t>Expected % Turned Away  (16 Beds, 10 Workers)</t>
  </si>
  <si>
    <t>Var of % Turned Away  (16 Beds, 10 Workers)</t>
  </si>
  <si>
    <t>Expected % of Infected (16 Beds, 20 Workers)</t>
  </si>
  <si>
    <t>Var of % of Infected  (16 Beds, 20 Workers)</t>
  </si>
  <si>
    <t>Expected % Turned Away  (16 Beds, 20 Workers)</t>
  </si>
  <si>
    <t>Var of % Turned Away  (16 Beds, 20 Workers)</t>
  </si>
  <si>
    <t>Expected % of Infected (16 Beds, 30 Workers)</t>
  </si>
  <si>
    <t>Var of % of Infected  (16 Beds, 30 Workers)</t>
  </si>
  <si>
    <t>Expected % Turned Away  (16 Beds, 30 Workers)</t>
  </si>
  <si>
    <t>Var of % Turned Away  (16 Beds, 30 Workers)</t>
  </si>
  <si>
    <t>Expected % of Infected (16 Beds, 50 Workers)</t>
  </si>
  <si>
    <t>Var of % of Infected  (16 Beds, 50 Workers)</t>
  </si>
  <si>
    <t>Expected % Turned Away  (16 Beds, 50 Workers)</t>
  </si>
  <si>
    <t>Var of % Turned Away  (16 Beds, 50 Workers)</t>
  </si>
  <si>
    <t>Expected % of Infected (16 Beds, 100 Workers)</t>
  </si>
  <si>
    <t>Var of % of Infected  (16 Beds, 100 Workers)</t>
  </si>
  <si>
    <t>Expected % Turned Away  (16 Beds, 100 Workers)</t>
  </si>
  <si>
    <t>Var of % Turned Away  (16 Beds, 100 Workers)</t>
  </si>
  <si>
    <t>Expected % of Infected (2 Beds, 30 Healthcare Workers)</t>
  </si>
  <si>
    <t>Var of % of Infected  (2 Beds, 30 Healthcare Workers)</t>
  </si>
  <si>
    <t>Expected % Turned Away (2 Beds, 30 Healthcare Workers)</t>
  </si>
  <si>
    <t>Var of % Turned Away  (2 Beds, 30 Healthcare Workers)</t>
  </si>
  <si>
    <t>Expected % of Infected (4 Beds, 30 Healthcare Workers)</t>
  </si>
  <si>
    <t>Var of % of Infected  (4 Beds, 30 Healthcare Workers)</t>
  </si>
  <si>
    <t>Expected % Turned Away (4 Beds, 30 Healthcare Workers</t>
  </si>
  <si>
    <t>Var of % Turned Away  (4 Beds, 30 Healthcare Workers)</t>
  </si>
  <si>
    <t>Expected % of Infected (30 Beds, 30 Healthcare Workers)</t>
  </si>
  <si>
    <t>Var of % of Infected  (30 Beds, 30 Healthcare Workersd)</t>
  </si>
  <si>
    <t>Expected % Turned Away (30 Beds, 30 Healthcare Workers)</t>
  </si>
  <si>
    <t>Var of % Turned Away  (30 Beds, 30 Healthcare Workers)</t>
  </si>
  <si>
    <t>Expected % of Infected (16 Beds, 30 Healthcare Workers)</t>
  </si>
  <si>
    <t>Var of % of Infected  (16 Beds, 30 Healthcare Workers)</t>
  </si>
  <si>
    <t>Expected % Turned Away (16 Beds, 30 Healthcare Workers)</t>
  </si>
  <si>
    <t>Var of % Turned Away  (16 Beds, 30 Healthcare Workers)</t>
  </si>
  <si>
    <t>Expected % of Infected (8 Beds, 30 Healthcare Workers)</t>
  </si>
  <si>
    <t>Var of % of Infected  (8 Beds, 30 Healthcare Workers)</t>
  </si>
  <si>
    <t>Expected % Turned Away (8 Beds, 30 Healthcare Workers)</t>
  </si>
  <si>
    <t>Var of % Turned Away  (8 Beds, 30 Healthcare Workers)</t>
  </si>
  <si>
    <t>Expected % of Infected (30 Beds, 30 Workers)</t>
  </si>
  <si>
    <t>Expected % Turned Away (30 Beds, 30 Workers)</t>
  </si>
  <si>
    <t>Expected % of Infected (24 beds, 20 Workers)</t>
  </si>
  <si>
    <t>Expected % Turned Away (24 beds, 20 Workers)</t>
  </si>
  <si>
    <t>Expected % of Infected (24 Beds per Ward, 30 Workers)</t>
  </si>
  <si>
    <t>Var of % of Infected  (24 Beds per Ward, 30 Workers)</t>
  </si>
  <si>
    <t>Expected % Turned Away (24 Beds per Ward, 30 Workers)</t>
  </si>
  <si>
    <t>Var of % Turned Away  (24 Beds per Ward, 30 Workers)</t>
  </si>
  <si>
    <t>Expected % of Infected (24 Beds, 30 Workers)</t>
  </si>
  <si>
    <t>Expected % Turned Away (24 Beds, 30 Workers)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</si>
</sst>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/>
    <xf numFmtId="164" fontId="0" fillId="2" borderId="0" xfId="0" applyNumberFormat="1" applyFill="1"/>
    <xf numFmtId="164" fontId="0" fillId="0" borderId="1" xfId="0" applyNumberFormat="1" applyBorder="1"/>
    <xf numFmtId="0" fontId="0" fillId="0" borderId="1" xfId="0" applyBorder="1" applyAlignment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 Beds Per Ward (Rest are Default Values)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Beds!$C$5:$C$12</c:f>
              <c:numCache>
                <c:formatCode>General</c:formatCode>
                <c:ptCount val="8"/>
                <c:pt idx="0">
                  <c:v>0.72</c:v>
                </c:pt>
                <c:pt idx="1">
                  <c:v>0.83050000000000002</c:v>
                </c:pt>
                <c:pt idx="2">
                  <c:v>0.8</c:v>
                </c:pt>
                <c:pt idx="3">
                  <c:v>0.6522</c:v>
                </c:pt>
                <c:pt idx="4">
                  <c:v>0.63929999999999998</c:v>
                </c:pt>
                <c:pt idx="5">
                  <c:v>0.60470000000000002</c:v>
                </c:pt>
                <c:pt idx="6">
                  <c:v>0.4</c:v>
                </c:pt>
                <c:pt idx="7">
                  <c:v>0.5111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8F-47F5-BED5-1AB0414C0031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Beds!$E$5:$E$12</c:f>
              <c:numCache>
                <c:formatCode>General</c:formatCode>
                <c:ptCount val="8"/>
                <c:pt idx="0">
                  <c:v>0.57779999999999998</c:v>
                </c:pt>
                <c:pt idx="1">
                  <c:v>0.55100000000000005</c:v>
                </c:pt>
                <c:pt idx="2">
                  <c:v>0.65959999999999996</c:v>
                </c:pt>
                <c:pt idx="3">
                  <c:v>0.68</c:v>
                </c:pt>
                <c:pt idx="4">
                  <c:v>0.68179999999999996</c:v>
                </c:pt>
                <c:pt idx="5">
                  <c:v>0.67390000000000005</c:v>
                </c:pt>
                <c:pt idx="6">
                  <c:v>0.56520000000000004</c:v>
                </c:pt>
                <c:pt idx="7">
                  <c:v>0.66039999999999999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8F-47F5-BED5-1AB0414C0031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Beds!$G$5:$G$12</c:f>
              <c:numCache>
                <c:formatCode>General</c:formatCode>
                <c:ptCount val="8"/>
                <c:pt idx="0">
                  <c:v>0.59619999999999995</c:v>
                </c:pt>
                <c:pt idx="1">
                  <c:v>0.8085</c:v>
                </c:pt>
                <c:pt idx="2">
                  <c:v>0.73470000000000002</c:v>
                </c:pt>
                <c:pt idx="3">
                  <c:v>0.68179999999999996</c:v>
                </c:pt>
                <c:pt idx="4">
                  <c:v>0.60419999999999996</c:v>
                </c:pt>
                <c:pt idx="5">
                  <c:v>0.53490000000000004</c:v>
                </c:pt>
                <c:pt idx="6">
                  <c:v>0.58689999999999998</c:v>
                </c:pt>
                <c:pt idx="7">
                  <c:v>0.52500000000000002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8F-47F5-BED5-1AB0414C0031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Beds!$I$5:$I$12</c:f>
              <c:numCache>
                <c:formatCode>General</c:formatCode>
                <c:ptCount val="8"/>
                <c:pt idx="0">
                  <c:v>0.61219999999999997</c:v>
                </c:pt>
                <c:pt idx="1">
                  <c:v>0.70830000000000004</c:v>
                </c:pt>
                <c:pt idx="2">
                  <c:v>0.8</c:v>
                </c:pt>
                <c:pt idx="3">
                  <c:v>0.66669999999999996</c:v>
                </c:pt>
                <c:pt idx="4">
                  <c:v>0.72919999999999996</c:v>
                </c:pt>
                <c:pt idx="5">
                  <c:v>0.72340000000000004</c:v>
                </c:pt>
                <c:pt idx="6">
                  <c:v>0.82979999999999998</c:v>
                </c:pt>
                <c:pt idx="7">
                  <c:v>0.72919999999999996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8F-47F5-BED5-1AB0414C0031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Beds!$K$5:$K$12</c:f>
              <c:numCache>
                <c:formatCode>General</c:formatCode>
                <c:ptCount val="8"/>
                <c:pt idx="0">
                  <c:v>0.62790000000000001</c:v>
                </c:pt>
                <c:pt idx="1">
                  <c:v>0.73580000000000001</c:v>
                </c:pt>
                <c:pt idx="2">
                  <c:v>0.84</c:v>
                </c:pt>
                <c:pt idx="3">
                  <c:v>0.78849999999999998</c:v>
                </c:pt>
                <c:pt idx="4">
                  <c:v>0.78720000000000001</c:v>
                </c:pt>
                <c:pt idx="5">
                  <c:v>0.71150000000000002</c:v>
                </c:pt>
                <c:pt idx="6">
                  <c:v>0.88239999999999996</c:v>
                </c:pt>
                <c:pt idx="7">
                  <c:v>0.60470000000000002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8F-47F5-BED5-1AB0414C0031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Beds!$M$5:$M$12</c:f>
              <c:numCache>
                <c:formatCode>General</c:formatCode>
                <c:ptCount val="8"/>
                <c:pt idx="0">
                  <c:v>0.62682000000000004</c:v>
                </c:pt>
                <c:pt idx="1">
                  <c:v>0.72682000000000002</c:v>
                </c:pt>
                <c:pt idx="2">
                  <c:v>0.76685999999999999</c:v>
                </c:pt>
                <c:pt idx="3">
                  <c:v>0.69384000000000001</c:v>
                </c:pt>
                <c:pt idx="4">
                  <c:v>0.68833999999999995</c:v>
                </c:pt>
                <c:pt idx="5">
                  <c:v>0.64968000000000004</c:v>
                </c:pt>
                <c:pt idx="6">
                  <c:v>0.65286</c:v>
                </c:pt>
                <c:pt idx="7">
                  <c:v>0.60608000000000006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8F-47F5-BED5-1AB0414C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663840"/>
        <c:axId val="508035280"/>
      </c:scatterChart>
      <c:valAx>
        <c:axId val="4266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35280"/>
        <c:crosses val="autoZero"/>
        <c:crossBetween val="midCat"/>
      </c:valAx>
      <c:valAx>
        <c:axId val="50803528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of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6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16 Beds Per Ward (Rest</a:t>
            </a:r>
            <a:r>
              <a:rPr lang="en-SG" baseline="0"/>
              <a:t> are Default Value)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Beds!$D$98:$D$105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E-482D-B889-BD57CF164FCC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Beds!$F$98:$F$105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E-482D-B889-BD57CF164FCC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Beds!$H$98:$H$105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2E-482D-B889-BD57CF164FCC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Beds!$J$98:$J$105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2E-482D-B889-BD57CF164FCC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Beds!$L$98:$L$105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2E-482D-B889-BD57CF164FCC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Beds!$N$98:$N$105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2E-482D-B889-BD57CF16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56160"/>
        <c:axId val="724757408"/>
      </c:scatterChart>
      <c:valAx>
        <c:axId val="7247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57408"/>
        <c:crosses val="autoZero"/>
        <c:crossBetween val="midCat"/>
      </c:valAx>
      <c:valAx>
        <c:axId val="7247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Turned</a:t>
                </a:r>
                <a:r>
                  <a:rPr lang="en-SG" baseline="0"/>
                  <a:t> Away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5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8 Beds</a:t>
            </a:r>
            <a:r>
              <a:rPr lang="en-SG" baseline="0"/>
              <a:t> Per Ward (Rest are Default Values)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Beds!$B$129:$B$136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Beds!$C$129:$C$136</c:f>
              <c:numCache>
                <c:formatCode>General</c:formatCode>
                <c:ptCount val="8"/>
                <c:pt idx="0">
                  <c:v>0.84540000000000004</c:v>
                </c:pt>
                <c:pt idx="1">
                  <c:v>0.77270000000000005</c:v>
                </c:pt>
                <c:pt idx="2">
                  <c:v>0.85570000000000002</c:v>
                </c:pt>
                <c:pt idx="3">
                  <c:v>0.89829999999999999</c:v>
                </c:pt>
                <c:pt idx="4">
                  <c:v>0.8659</c:v>
                </c:pt>
                <c:pt idx="5">
                  <c:v>0.75290000000000001</c:v>
                </c:pt>
                <c:pt idx="6">
                  <c:v>0.78749999999999998</c:v>
                </c:pt>
                <c:pt idx="7">
                  <c:v>0.7722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2-4590-AADE-EB2255A55BAB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Beds!$B$129:$B$136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Beds!$E$129:$E$136</c:f>
              <c:numCache>
                <c:formatCode>General</c:formatCode>
                <c:ptCount val="8"/>
                <c:pt idx="0">
                  <c:v>0.90429999999999999</c:v>
                </c:pt>
                <c:pt idx="1">
                  <c:v>0.83169999999999999</c:v>
                </c:pt>
                <c:pt idx="2">
                  <c:v>0.86729999999999996</c:v>
                </c:pt>
                <c:pt idx="3">
                  <c:v>0.74690000000000001</c:v>
                </c:pt>
                <c:pt idx="4">
                  <c:v>0.79120000000000001</c:v>
                </c:pt>
                <c:pt idx="5">
                  <c:v>0.81720000000000004</c:v>
                </c:pt>
                <c:pt idx="6">
                  <c:v>0.79069999999999996</c:v>
                </c:pt>
                <c:pt idx="7">
                  <c:v>0.80640000000000001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52-4590-AADE-EB2255A55BAB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Beds!$B$129:$B$136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Beds!$G$129:$G$136</c:f>
              <c:numCache>
                <c:formatCode>General</c:formatCode>
                <c:ptCount val="8"/>
                <c:pt idx="0">
                  <c:v>0.89359999999999995</c:v>
                </c:pt>
                <c:pt idx="1">
                  <c:v>0.83779999999999999</c:v>
                </c:pt>
                <c:pt idx="2">
                  <c:v>0.82140000000000002</c:v>
                </c:pt>
                <c:pt idx="3">
                  <c:v>0.87619999999999998</c:v>
                </c:pt>
                <c:pt idx="4">
                  <c:v>0.84850000000000003</c:v>
                </c:pt>
                <c:pt idx="5">
                  <c:v>0.84160000000000001</c:v>
                </c:pt>
                <c:pt idx="6">
                  <c:v>0.75860000000000005</c:v>
                </c:pt>
                <c:pt idx="7">
                  <c:v>0.86360000000000003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52-4590-AADE-EB2255A55BAB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Beds!$B$129:$B$136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Beds!$I$129:$I$136</c:f>
              <c:numCache>
                <c:formatCode>General</c:formatCode>
                <c:ptCount val="8"/>
                <c:pt idx="0">
                  <c:v>0.84109999999999996</c:v>
                </c:pt>
                <c:pt idx="1">
                  <c:v>0.92589999999999995</c:v>
                </c:pt>
                <c:pt idx="2">
                  <c:v>0.89149999999999996</c:v>
                </c:pt>
                <c:pt idx="3">
                  <c:v>0.87960000000000005</c:v>
                </c:pt>
                <c:pt idx="4">
                  <c:v>0.66669999999999996</c:v>
                </c:pt>
                <c:pt idx="5">
                  <c:v>0.84309999999999996</c:v>
                </c:pt>
                <c:pt idx="6">
                  <c:v>0.8105</c:v>
                </c:pt>
                <c:pt idx="7">
                  <c:v>0.8256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52-4590-AADE-EB2255A55BAB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Beds!$B$129:$B$136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Beds!$K$129:$K$136</c:f>
              <c:numCache>
                <c:formatCode>General</c:formatCode>
                <c:ptCount val="8"/>
                <c:pt idx="0">
                  <c:v>0.8659</c:v>
                </c:pt>
                <c:pt idx="1">
                  <c:v>0.83809999999999996</c:v>
                </c:pt>
                <c:pt idx="2">
                  <c:v>0.66180000000000005</c:v>
                </c:pt>
                <c:pt idx="3">
                  <c:v>0.86019999999999996</c:v>
                </c:pt>
                <c:pt idx="4">
                  <c:v>0.8</c:v>
                </c:pt>
                <c:pt idx="5">
                  <c:v>0.87380000000000002</c:v>
                </c:pt>
                <c:pt idx="6">
                  <c:v>0.80730000000000002</c:v>
                </c:pt>
                <c:pt idx="7">
                  <c:v>0.79759999999999998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52-4590-AADE-EB2255A55BAB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Beds!$B$129:$B$136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Beds!$M$129:$M$136</c:f>
              <c:numCache>
                <c:formatCode>General</c:formatCode>
                <c:ptCount val="8"/>
                <c:pt idx="0">
                  <c:v>0.87005999999999994</c:v>
                </c:pt>
                <c:pt idx="1">
                  <c:v>0.84123999999999999</c:v>
                </c:pt>
                <c:pt idx="2">
                  <c:v>0.81954000000000016</c:v>
                </c:pt>
                <c:pt idx="3">
                  <c:v>0.86110000000000009</c:v>
                </c:pt>
                <c:pt idx="4">
                  <c:v>0.82973999999999992</c:v>
                </c:pt>
                <c:pt idx="5">
                  <c:v>0.81920000000000004</c:v>
                </c:pt>
                <c:pt idx="6">
                  <c:v>0.70016</c:v>
                </c:pt>
                <c:pt idx="7">
                  <c:v>0.81308000000000002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52-4590-AADE-EB2255A55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643744"/>
        <c:axId val="737625856"/>
      </c:scatterChart>
      <c:valAx>
        <c:axId val="7376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25856"/>
        <c:crosses val="autoZero"/>
        <c:crossBetween val="midCat"/>
      </c:valAx>
      <c:valAx>
        <c:axId val="73762585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of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4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8 Beds Per Ward</a:t>
            </a:r>
            <a:r>
              <a:rPr lang="en-SG" baseline="0"/>
              <a:t> (Rest are Default Values)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Beds!$B$129:$B$136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Beds!$D$129:$D$136</c:f>
              <c:numCache>
                <c:formatCode>General</c:formatCode>
                <c:ptCount val="8"/>
                <c:pt idx="0">
                  <c:v>6.4799999999999996E-2</c:v>
                </c:pt>
                <c:pt idx="1">
                  <c:v>0.252</c:v>
                </c:pt>
                <c:pt idx="2">
                  <c:v>0.22570000000000001</c:v>
                </c:pt>
                <c:pt idx="3">
                  <c:v>0.1956</c:v>
                </c:pt>
                <c:pt idx="4">
                  <c:v>0.25040000000000001</c:v>
                </c:pt>
                <c:pt idx="5">
                  <c:v>0.30790000000000001</c:v>
                </c:pt>
                <c:pt idx="6">
                  <c:v>0.3377</c:v>
                </c:pt>
                <c:pt idx="7">
                  <c:v>0.36909999999999998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EF-4C58-A646-FC683975EB2D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Beds!$B$129:$B$136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Beds!$F$129:$F$136</c:f>
              <c:numCache>
                <c:formatCode>General</c:formatCode>
                <c:ptCount val="8"/>
                <c:pt idx="0">
                  <c:v>0.1111</c:v>
                </c:pt>
                <c:pt idx="1">
                  <c:v>0.19420000000000001</c:v>
                </c:pt>
                <c:pt idx="2">
                  <c:v>0.22140000000000001</c:v>
                </c:pt>
                <c:pt idx="3">
                  <c:v>0.3196</c:v>
                </c:pt>
                <c:pt idx="4">
                  <c:v>0.33329999999999999</c:v>
                </c:pt>
                <c:pt idx="5">
                  <c:v>0.33910000000000001</c:v>
                </c:pt>
                <c:pt idx="6">
                  <c:v>0.34250000000000003</c:v>
                </c:pt>
                <c:pt idx="7">
                  <c:v>0.35360000000000003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EF-4C58-A646-FC683975EB2D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Beds!$B$129:$B$136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Beds!$H$129:$H$136</c:f>
              <c:numCache>
                <c:formatCode>General</c:formatCode>
                <c:ptCount val="8"/>
                <c:pt idx="0">
                  <c:v>0.15859999999999999</c:v>
                </c:pt>
                <c:pt idx="1">
                  <c:v>0.1719</c:v>
                </c:pt>
                <c:pt idx="2">
                  <c:v>0.27810000000000001</c:v>
                </c:pt>
                <c:pt idx="3">
                  <c:v>0.30559999999999998</c:v>
                </c:pt>
                <c:pt idx="4">
                  <c:v>0.31159999999999999</c:v>
                </c:pt>
                <c:pt idx="5">
                  <c:v>0.318</c:v>
                </c:pt>
                <c:pt idx="6">
                  <c:v>0.35670000000000002</c:v>
                </c:pt>
                <c:pt idx="7">
                  <c:v>0.32579999999999998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EF-4C58-A646-FC683975EB2D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Beds!$B$129:$B$136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Beds!$J$129:$J$136</c:f>
              <c:numCache>
                <c:formatCode>General</c:formatCode>
                <c:ptCount val="8"/>
                <c:pt idx="0">
                  <c:v>0.16539999999999999</c:v>
                </c:pt>
                <c:pt idx="1">
                  <c:v>0.23180000000000001</c:v>
                </c:pt>
                <c:pt idx="2">
                  <c:v>0.17499999999999999</c:v>
                </c:pt>
                <c:pt idx="3">
                  <c:v>0.2271</c:v>
                </c:pt>
                <c:pt idx="4">
                  <c:v>0.34050000000000002</c:v>
                </c:pt>
                <c:pt idx="5">
                  <c:v>0.3296</c:v>
                </c:pt>
                <c:pt idx="6">
                  <c:v>0.3493</c:v>
                </c:pt>
                <c:pt idx="7">
                  <c:v>0.34689999999999999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EF-4C58-A646-FC683975EB2D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Beds!$B$129:$B$136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Beds!$L$129:$L$136</c:f>
              <c:numCache>
                <c:formatCode>General</c:formatCode>
                <c:ptCount val="8"/>
                <c:pt idx="0">
                  <c:v>3.85E-2</c:v>
                </c:pt>
                <c:pt idx="1">
                  <c:v>0.1971</c:v>
                </c:pt>
                <c:pt idx="2">
                  <c:v>0.3846</c:v>
                </c:pt>
                <c:pt idx="3">
                  <c:v>0.33090000000000003</c:v>
                </c:pt>
                <c:pt idx="4">
                  <c:v>0.32879999999999998</c:v>
                </c:pt>
                <c:pt idx="5">
                  <c:v>0.31459999999999999</c:v>
                </c:pt>
                <c:pt idx="6">
                  <c:v>0.28789999999999999</c:v>
                </c:pt>
                <c:pt idx="7">
                  <c:v>0.30790000000000001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EF-4C58-A646-FC683975EB2D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Beds!$B$129:$B$136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Beds!$N$129:$N$136</c:f>
              <c:numCache>
                <c:formatCode>General</c:formatCode>
                <c:ptCount val="8"/>
                <c:pt idx="0">
                  <c:v>0.10768</c:v>
                </c:pt>
                <c:pt idx="1">
                  <c:v>0.20940000000000003</c:v>
                </c:pt>
                <c:pt idx="2">
                  <c:v>0.25696000000000002</c:v>
                </c:pt>
                <c:pt idx="3">
                  <c:v>0.27576000000000001</c:v>
                </c:pt>
                <c:pt idx="4">
                  <c:v>0.31291999999999998</c:v>
                </c:pt>
                <c:pt idx="5">
                  <c:v>0.32184000000000001</c:v>
                </c:pt>
                <c:pt idx="6">
                  <c:v>0.33482000000000001</c:v>
                </c:pt>
                <c:pt idx="7">
                  <c:v>0.34066000000000002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EF-4C58-A646-FC683975E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54160"/>
        <c:axId val="2139047504"/>
      </c:scatterChart>
      <c:valAx>
        <c:axId val="21390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47504"/>
        <c:crosses val="autoZero"/>
        <c:crossBetween val="midCat"/>
      </c:valAx>
      <c:valAx>
        <c:axId val="21390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of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24</a:t>
            </a:r>
            <a:r>
              <a:rPr lang="en-SG" baseline="0"/>
              <a:t> Beds Per Ward (Rest are Default Values)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Beds!$B$160:$B$167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Beds!$C$160:$C$167</c:f>
              <c:numCache>
                <c:formatCode>General</c:formatCode>
                <c:ptCount val="8"/>
                <c:pt idx="0">
                  <c:v>0.85260000000000002</c:v>
                </c:pt>
                <c:pt idx="1">
                  <c:v>0.77880000000000005</c:v>
                </c:pt>
                <c:pt idx="2">
                  <c:v>0.82830000000000004</c:v>
                </c:pt>
                <c:pt idx="3">
                  <c:v>0.79169999999999996</c:v>
                </c:pt>
                <c:pt idx="4">
                  <c:v>0.79610000000000003</c:v>
                </c:pt>
                <c:pt idx="5">
                  <c:v>0.78210000000000002</c:v>
                </c:pt>
                <c:pt idx="6">
                  <c:v>0.77910000000000001</c:v>
                </c:pt>
                <c:pt idx="7">
                  <c:v>0.70109999999999995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3-4D33-9A77-D68D887A9150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Beds!$B$160:$B$167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Beds!$E$160:$E$167</c:f>
              <c:numCache>
                <c:formatCode>General</c:formatCode>
                <c:ptCount val="8"/>
                <c:pt idx="0">
                  <c:v>0.8</c:v>
                </c:pt>
                <c:pt idx="1">
                  <c:v>0.79</c:v>
                </c:pt>
                <c:pt idx="2">
                  <c:v>0.81910000000000005</c:v>
                </c:pt>
                <c:pt idx="3">
                  <c:v>0.85850000000000004</c:v>
                </c:pt>
                <c:pt idx="4">
                  <c:v>0.79210000000000003</c:v>
                </c:pt>
                <c:pt idx="5">
                  <c:v>0.72729999999999995</c:v>
                </c:pt>
                <c:pt idx="6">
                  <c:v>0.78490000000000004</c:v>
                </c:pt>
                <c:pt idx="7">
                  <c:v>0.72219999999999995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D3-4D33-9A77-D68D887A9150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Beds!$B$160:$B$167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Beds!$G$160:$G$167</c:f>
              <c:numCache>
                <c:formatCode>General</c:formatCode>
                <c:ptCount val="8"/>
                <c:pt idx="0">
                  <c:v>0.81730000000000003</c:v>
                </c:pt>
                <c:pt idx="1">
                  <c:v>0.78090000000000004</c:v>
                </c:pt>
                <c:pt idx="2">
                  <c:v>0.72089999999999999</c:v>
                </c:pt>
                <c:pt idx="3">
                  <c:v>0.78639999999999999</c:v>
                </c:pt>
                <c:pt idx="4">
                  <c:v>0.77880000000000005</c:v>
                </c:pt>
                <c:pt idx="5">
                  <c:v>0.77</c:v>
                </c:pt>
                <c:pt idx="6">
                  <c:v>0.71079999999999999</c:v>
                </c:pt>
                <c:pt idx="7">
                  <c:v>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D3-4D33-9A77-D68D887A9150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Beds!$B$160:$B$167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Beds!$I$160:$I$167</c:f>
              <c:numCache>
                <c:formatCode>General</c:formatCode>
                <c:ptCount val="8"/>
                <c:pt idx="0">
                  <c:v>0.82830000000000004</c:v>
                </c:pt>
                <c:pt idx="1">
                  <c:v>0.80389999999999995</c:v>
                </c:pt>
                <c:pt idx="2">
                  <c:v>0.80430000000000001</c:v>
                </c:pt>
                <c:pt idx="3">
                  <c:v>0.8105</c:v>
                </c:pt>
                <c:pt idx="4">
                  <c:v>0.81630000000000003</c:v>
                </c:pt>
                <c:pt idx="5">
                  <c:v>0.73119999999999996</c:v>
                </c:pt>
                <c:pt idx="6">
                  <c:v>0.78569999999999995</c:v>
                </c:pt>
                <c:pt idx="7">
                  <c:v>0.75729999999999997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D3-4D33-9A77-D68D887A9150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Beds!$B$160:$B$167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Beds!$K$160:$K$167</c:f>
              <c:numCache>
                <c:formatCode>General</c:formatCode>
                <c:ptCount val="8"/>
                <c:pt idx="0">
                  <c:v>0.83689999999999998</c:v>
                </c:pt>
                <c:pt idx="1">
                  <c:v>0.79410000000000003</c:v>
                </c:pt>
                <c:pt idx="2">
                  <c:v>0.73960000000000004</c:v>
                </c:pt>
                <c:pt idx="3">
                  <c:v>0.78090000000000004</c:v>
                </c:pt>
                <c:pt idx="4">
                  <c:v>0.80410000000000004</c:v>
                </c:pt>
                <c:pt idx="5">
                  <c:v>0.75270000000000004</c:v>
                </c:pt>
                <c:pt idx="6">
                  <c:v>0.76139999999999997</c:v>
                </c:pt>
                <c:pt idx="7">
                  <c:v>0.78949999999999998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D3-4D33-9A77-D68D887A9150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Beds!$B$160:$B$167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Beds!$M$160:$M$167</c:f>
              <c:numCache>
                <c:formatCode>General</c:formatCode>
                <c:ptCount val="8"/>
                <c:pt idx="0">
                  <c:v>0.82701999999999987</c:v>
                </c:pt>
                <c:pt idx="1">
                  <c:v>0.78954000000000002</c:v>
                </c:pt>
                <c:pt idx="2">
                  <c:v>0.78244000000000002</c:v>
                </c:pt>
                <c:pt idx="3">
                  <c:v>0.80559999999999987</c:v>
                </c:pt>
                <c:pt idx="4">
                  <c:v>0.78045999999999993</c:v>
                </c:pt>
                <c:pt idx="5">
                  <c:v>0.76355999999999991</c:v>
                </c:pt>
                <c:pt idx="6">
                  <c:v>0.76437999999999995</c:v>
                </c:pt>
                <c:pt idx="7">
                  <c:v>0.74801999999999991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D3-4D33-9A77-D68D887A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627520"/>
        <c:axId val="737649984"/>
      </c:scatterChart>
      <c:valAx>
        <c:axId val="73762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49984"/>
        <c:crosses val="autoZero"/>
        <c:crossBetween val="midCat"/>
      </c:valAx>
      <c:valAx>
        <c:axId val="737649984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of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2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24 Beds</a:t>
            </a:r>
            <a:r>
              <a:rPr lang="en-SG" baseline="0"/>
              <a:t> Per Ward (Rest are Default Values)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Beds!$B$160:$B$167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Beds!$D$160:$D$167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A-435B-BFF7-0B7542CCE422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Beds!$B$160:$B$167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Beds!$F$160:$F$167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9A-435B-BFF7-0B7542CCE422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Beds!$B$160:$B$167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Beds!$H$160:$H$167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9A-435B-BFF7-0B7542CCE422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Beds!$B$160:$B$167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Beds!$J$160:$J$167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9A-435B-BFF7-0B7542CCE422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Beds!$B$160:$B$167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Beds!$L$160:$L$167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9A-435B-BFF7-0B7542CCE422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Beds!$B$160:$B$167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Beds!$N$160:$N$167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9A-435B-BFF7-0B7542CCE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50816"/>
        <c:axId val="693051648"/>
      </c:scatterChart>
      <c:valAx>
        <c:axId val="6930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51648"/>
        <c:crosses val="autoZero"/>
        <c:crossBetween val="midCat"/>
      </c:valAx>
      <c:valAx>
        <c:axId val="6930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Turned Away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5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Comparison</a:t>
            </a:r>
            <a:r>
              <a:rPr lang="en-SG" baseline="0"/>
              <a:t> Across Beds Per Ward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 Beds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Beds!$M$5:$M$12</c:f>
              <c:numCache>
                <c:formatCode>General</c:formatCode>
                <c:ptCount val="8"/>
                <c:pt idx="0">
                  <c:v>0.62682000000000004</c:v>
                </c:pt>
                <c:pt idx="1">
                  <c:v>0.72682000000000002</c:v>
                </c:pt>
                <c:pt idx="2">
                  <c:v>0.76685999999999999</c:v>
                </c:pt>
                <c:pt idx="3">
                  <c:v>0.69384000000000001</c:v>
                </c:pt>
                <c:pt idx="4">
                  <c:v>0.68833999999999995</c:v>
                </c:pt>
                <c:pt idx="5">
                  <c:v>0.64968000000000004</c:v>
                </c:pt>
                <c:pt idx="6">
                  <c:v>0.65286</c:v>
                </c:pt>
                <c:pt idx="7">
                  <c:v>0.60608000000000006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9-48ED-9C08-B5FBBE5FC684}"/>
            </c:ext>
          </c:extLst>
        </c:ser>
        <c:ser>
          <c:idx val="1"/>
          <c:order val="1"/>
          <c:tx>
            <c:v>8 Beds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Beds!$M$129:$M$136</c:f>
              <c:numCache>
                <c:formatCode>General</c:formatCode>
                <c:ptCount val="8"/>
                <c:pt idx="0">
                  <c:v>0.87005999999999994</c:v>
                </c:pt>
                <c:pt idx="1">
                  <c:v>0.84123999999999999</c:v>
                </c:pt>
                <c:pt idx="2">
                  <c:v>0.81954000000000016</c:v>
                </c:pt>
                <c:pt idx="3">
                  <c:v>0.86110000000000009</c:v>
                </c:pt>
                <c:pt idx="4">
                  <c:v>0.82973999999999992</c:v>
                </c:pt>
                <c:pt idx="5">
                  <c:v>0.81920000000000004</c:v>
                </c:pt>
                <c:pt idx="6">
                  <c:v>0.70016</c:v>
                </c:pt>
                <c:pt idx="7">
                  <c:v>0.81308000000000002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99-48ED-9C08-B5FBBE5FC684}"/>
            </c:ext>
          </c:extLst>
        </c:ser>
        <c:ser>
          <c:idx val="2"/>
          <c:order val="2"/>
          <c:tx>
            <c:v>16 Beds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Beds!$M$98:$M$105</c:f>
              <c:numCache>
                <c:formatCode>General</c:formatCode>
                <c:ptCount val="8"/>
                <c:pt idx="0">
                  <c:v>0.82308000000000003</c:v>
                </c:pt>
                <c:pt idx="1">
                  <c:v>0.81830000000000003</c:v>
                </c:pt>
                <c:pt idx="2">
                  <c:v>0.81514000000000009</c:v>
                </c:pt>
                <c:pt idx="3">
                  <c:v>0.82577999999999996</c:v>
                </c:pt>
                <c:pt idx="4">
                  <c:v>0.79420000000000002</c:v>
                </c:pt>
                <c:pt idx="5">
                  <c:v>0.80937999999999999</c:v>
                </c:pt>
                <c:pt idx="6">
                  <c:v>0.80026000000000008</c:v>
                </c:pt>
                <c:pt idx="7">
                  <c:v>0.8232799999999999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99-48ED-9C08-B5FBBE5FC684}"/>
            </c:ext>
          </c:extLst>
        </c:ser>
        <c:ser>
          <c:idx val="3"/>
          <c:order val="3"/>
          <c:tx>
            <c:v>24 Beds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Beds!$M$160:$M$167</c:f>
              <c:numCache>
                <c:formatCode>General</c:formatCode>
                <c:ptCount val="8"/>
                <c:pt idx="0">
                  <c:v>0.82701999999999987</c:v>
                </c:pt>
                <c:pt idx="1">
                  <c:v>0.78954000000000002</c:v>
                </c:pt>
                <c:pt idx="2">
                  <c:v>0.78244000000000002</c:v>
                </c:pt>
                <c:pt idx="3">
                  <c:v>0.80559999999999987</c:v>
                </c:pt>
                <c:pt idx="4">
                  <c:v>0.78045999999999993</c:v>
                </c:pt>
                <c:pt idx="5">
                  <c:v>0.76355999999999991</c:v>
                </c:pt>
                <c:pt idx="6">
                  <c:v>0.76437999999999995</c:v>
                </c:pt>
                <c:pt idx="7">
                  <c:v>0.74801999999999991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99-48ED-9C08-B5FBBE5FC684}"/>
            </c:ext>
          </c:extLst>
        </c:ser>
        <c:ser>
          <c:idx val="4"/>
          <c:order val="4"/>
          <c:tx>
            <c:v>30 Beds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Beds!$M$67:$M$74</c:f>
              <c:numCache>
                <c:formatCode>General</c:formatCode>
                <c:ptCount val="8"/>
                <c:pt idx="0">
                  <c:v>0.78098000000000001</c:v>
                </c:pt>
                <c:pt idx="1">
                  <c:v>0.7913</c:v>
                </c:pt>
                <c:pt idx="2">
                  <c:v>0.78979999999999995</c:v>
                </c:pt>
                <c:pt idx="3">
                  <c:v>0.76383999999999996</c:v>
                </c:pt>
                <c:pt idx="4">
                  <c:v>0.77361999999999997</c:v>
                </c:pt>
                <c:pt idx="5">
                  <c:v>0.80952000000000002</c:v>
                </c:pt>
                <c:pt idx="6">
                  <c:v>0.76757999999999993</c:v>
                </c:pt>
                <c:pt idx="7">
                  <c:v>0.77603999999999984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99-48ED-9C08-B5FBBE5FC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58720"/>
        <c:axId val="693057888"/>
      </c:scatterChart>
      <c:valAx>
        <c:axId val="6930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57888"/>
        <c:crosses val="autoZero"/>
        <c:crossBetween val="midCat"/>
      </c:valAx>
      <c:valAx>
        <c:axId val="693057888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Of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5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Comparison Across Beds Per 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 Beds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Beds!$N$5:$N$12</c:f>
              <c:numCache>
                <c:formatCode>General</c:formatCode>
                <c:ptCount val="8"/>
                <c:pt idx="0">
                  <c:v>0.76408000000000009</c:v>
                </c:pt>
                <c:pt idx="1">
                  <c:v>0.8236420000000001</c:v>
                </c:pt>
                <c:pt idx="2">
                  <c:v>0.84970000000000001</c:v>
                </c:pt>
                <c:pt idx="3">
                  <c:v>0.86942000000000008</c:v>
                </c:pt>
                <c:pt idx="4">
                  <c:v>0.88410000000000011</c:v>
                </c:pt>
                <c:pt idx="5">
                  <c:v>0.88990000000000014</c:v>
                </c:pt>
                <c:pt idx="6">
                  <c:v>0.89800000000000002</c:v>
                </c:pt>
                <c:pt idx="7">
                  <c:v>0.90139999999999998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6-4D3D-A309-74FC2F079081}"/>
            </c:ext>
          </c:extLst>
        </c:ser>
        <c:ser>
          <c:idx val="1"/>
          <c:order val="1"/>
          <c:tx>
            <c:v>8 Beds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Beds!$N$129:$N$136</c:f>
              <c:numCache>
                <c:formatCode>General</c:formatCode>
                <c:ptCount val="8"/>
                <c:pt idx="0">
                  <c:v>0.10768</c:v>
                </c:pt>
                <c:pt idx="1">
                  <c:v>0.20940000000000003</c:v>
                </c:pt>
                <c:pt idx="2">
                  <c:v>0.25696000000000002</c:v>
                </c:pt>
                <c:pt idx="3">
                  <c:v>0.27576000000000001</c:v>
                </c:pt>
                <c:pt idx="4">
                  <c:v>0.31291999999999998</c:v>
                </c:pt>
                <c:pt idx="5">
                  <c:v>0.32184000000000001</c:v>
                </c:pt>
                <c:pt idx="6">
                  <c:v>0.33482000000000001</c:v>
                </c:pt>
                <c:pt idx="7">
                  <c:v>0.34066000000000002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E6-4D3D-A309-74FC2F079081}"/>
            </c:ext>
          </c:extLst>
        </c:ser>
        <c:ser>
          <c:idx val="2"/>
          <c:order val="2"/>
          <c:tx>
            <c:v>16 Beds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Beds!$N$98:$N$105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E6-4D3D-A309-74FC2F079081}"/>
            </c:ext>
          </c:extLst>
        </c:ser>
        <c:ser>
          <c:idx val="3"/>
          <c:order val="3"/>
          <c:tx>
            <c:v>24 Beds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Beds!$N$160:$N$167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E6-4D3D-A309-74FC2F079081}"/>
            </c:ext>
          </c:extLst>
        </c:ser>
        <c:ser>
          <c:idx val="4"/>
          <c:order val="4"/>
          <c:tx>
            <c:v>30 Beds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Beds!$N$67:$N$74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E6-4D3D-A309-74FC2F079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60464"/>
        <c:axId val="504462128"/>
      </c:scatterChart>
      <c:valAx>
        <c:axId val="50446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62128"/>
        <c:crosses val="autoZero"/>
        <c:crossBetween val="midCat"/>
      </c:valAx>
      <c:valAx>
        <c:axId val="5044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Turned Away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6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total acquired infections after approx</a:t>
            </a:r>
            <a:r>
              <a:rPr lang="en-US" baseline="0"/>
              <a:t> 4000 time units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Beds!$B$209</c:f>
              <c:strCache>
                <c:ptCount val="1"/>
                <c:pt idx="0">
                  <c:v>Avg total acquired infections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Beds!$C$208:$G$208</c:f>
              <c:strCache>
                <c:ptCount val="5"/>
                <c:pt idx="0">
                  <c:v>2 Beds</c:v>
                </c:pt>
                <c:pt idx="1">
                  <c:v>8 Beds</c:v>
                </c:pt>
                <c:pt idx="2">
                  <c:v>16 Beds</c:v>
                </c:pt>
                <c:pt idx="3">
                  <c:v>24 Beds</c:v>
                </c:pt>
                <c:pt idx="4">
                  <c:v> 30 Beds</c:v>
                </c:pt>
              </c:strCache>
            </c:strRef>
          </c:cat>
          <c:val>
            <c:numRef>
              <c:f>Beds!$C$209:$G$209</c:f>
              <c:numCache>
                <c:formatCode>General</c:formatCode>
                <c:ptCount val="5"/>
                <c:pt idx="0">
                  <c:v>156.19999999999999</c:v>
                </c:pt>
                <c:pt idx="1">
                  <c:v>540</c:v>
                </c:pt>
                <c:pt idx="2">
                  <c:v>734.4</c:v>
                </c:pt>
                <c:pt idx="3">
                  <c:v>753.6</c:v>
                </c:pt>
                <c:pt idx="4">
                  <c:v>746.8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3-4A26-818C-A632B67C16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24753664"/>
        <c:axId val="724734944"/>
        <c:axId val="0"/>
      </c:bar3DChart>
      <c:catAx>
        <c:axId val="72475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Beds Per 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34944"/>
        <c:crosses val="autoZero"/>
        <c:auto val="1"/>
        <c:lblAlgn val="ctr"/>
        <c:lblOffset val="100"/>
        <c:noMultiLvlLbl val="0"/>
      </c:catAx>
      <c:valAx>
        <c:axId val="7247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5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Avg</a:t>
            </a:r>
            <a:r>
              <a:rPr lang="en-SG" baseline="0"/>
              <a:t> </a:t>
            </a:r>
            <a:r>
              <a:rPr lang="en-SG"/>
              <a:t># of patients turned away from standard ward after</a:t>
            </a:r>
            <a:r>
              <a:rPr lang="en-SG" baseline="0"/>
              <a:t> approx 4000 time units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Beds!$B$211</c:f>
              <c:strCache>
                <c:ptCount val="1"/>
                <c:pt idx="0">
                  <c:v>Avg # of patients turned away from standard 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Beds!$C$210:$G$210</c:f>
              <c:strCache>
                <c:ptCount val="5"/>
                <c:pt idx="0">
                  <c:v>2 Beds</c:v>
                </c:pt>
                <c:pt idx="1">
                  <c:v>8 Beds</c:v>
                </c:pt>
                <c:pt idx="2">
                  <c:v>16 Beds</c:v>
                </c:pt>
                <c:pt idx="3">
                  <c:v>24 Beds</c:v>
                </c:pt>
                <c:pt idx="4">
                  <c:v> 30 Beds</c:v>
                </c:pt>
              </c:strCache>
            </c:strRef>
          </c:cat>
          <c:val>
            <c:numRef>
              <c:f>Beds!$C$211:$G$211</c:f>
              <c:numCache>
                <c:formatCode>General</c:formatCode>
                <c:ptCount val="5"/>
                <c:pt idx="0">
                  <c:v>749.6</c:v>
                </c:pt>
                <c:pt idx="1">
                  <c:v>310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6-495A-B1FF-FAE81CB806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71619648"/>
        <c:axId val="871622560"/>
        <c:axId val="0"/>
      </c:bar3DChart>
      <c:catAx>
        <c:axId val="87161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Beds Per 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22560"/>
        <c:crosses val="autoZero"/>
        <c:auto val="1"/>
        <c:lblAlgn val="ctr"/>
        <c:lblOffset val="100"/>
        <c:noMultiLvlLbl val="0"/>
      </c:catAx>
      <c:valAx>
        <c:axId val="8716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1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# of patients turned away from isolation ward after approx</a:t>
            </a:r>
            <a:r>
              <a:rPr lang="en-US" baseline="0"/>
              <a:t> 4000 time units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Beds!$B$213</c:f>
              <c:strCache>
                <c:ptCount val="1"/>
                <c:pt idx="0">
                  <c:v>Avg # of patients turned away from isolation 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Beds!$C$212:$G$212</c:f>
              <c:strCache>
                <c:ptCount val="5"/>
                <c:pt idx="0">
                  <c:v>2 Beds</c:v>
                </c:pt>
                <c:pt idx="1">
                  <c:v>8 Beds</c:v>
                </c:pt>
                <c:pt idx="2">
                  <c:v>16 Beds</c:v>
                </c:pt>
                <c:pt idx="3">
                  <c:v>24 Beds</c:v>
                </c:pt>
                <c:pt idx="4">
                  <c:v> 30 Beds</c:v>
                </c:pt>
              </c:strCache>
            </c:strRef>
          </c:cat>
          <c:val>
            <c:numRef>
              <c:f>Beds!$C$213:$G$213</c:f>
              <c:numCache>
                <c:formatCode>General</c:formatCode>
                <c:ptCount val="5"/>
                <c:pt idx="0">
                  <c:v>129</c:v>
                </c:pt>
                <c:pt idx="1">
                  <c:v>283.60000000000002</c:v>
                </c:pt>
                <c:pt idx="2">
                  <c:v>192.4</c:v>
                </c:pt>
                <c:pt idx="3">
                  <c:v>42.4</c:v>
                </c:pt>
                <c:pt idx="4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C-439A-85AB-21E65EAA63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87510864"/>
        <c:axId val="887512112"/>
        <c:axId val="0"/>
      </c:bar3DChart>
      <c:catAx>
        <c:axId val="88751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Beds Per 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12112"/>
        <c:crosses val="autoZero"/>
        <c:auto val="1"/>
        <c:lblAlgn val="ctr"/>
        <c:lblOffset val="100"/>
        <c:noMultiLvlLbl val="0"/>
      </c:catAx>
      <c:valAx>
        <c:axId val="8875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1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baseline="0">
                <a:effectLst/>
              </a:rPr>
              <a:t>2 Beds Per Ward (Rest are Default Values)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Beds!$D$5:$D$12</c:f>
              <c:numCache>
                <c:formatCode>General</c:formatCode>
                <c:ptCount val="8"/>
                <c:pt idx="0">
                  <c:v>0.7228</c:v>
                </c:pt>
                <c:pt idx="1">
                  <c:v>0.76039999999999996</c:v>
                </c:pt>
                <c:pt idx="2">
                  <c:v>0.82089999999999996</c:v>
                </c:pt>
                <c:pt idx="3">
                  <c:v>0.86539999999999995</c:v>
                </c:pt>
                <c:pt idx="4">
                  <c:v>0.87549999999999994</c:v>
                </c:pt>
                <c:pt idx="5">
                  <c:v>0.88339999999999996</c:v>
                </c:pt>
                <c:pt idx="6">
                  <c:v>0.89970000000000006</c:v>
                </c:pt>
                <c:pt idx="7">
                  <c:v>0.89349999999999996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5A-4FB2-975C-D8C99A0C0472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Beds!$F$5:$F$12</c:f>
              <c:numCache>
                <c:formatCode>General</c:formatCode>
                <c:ptCount val="8"/>
                <c:pt idx="0">
                  <c:v>0.83489999999999998</c:v>
                </c:pt>
                <c:pt idx="1">
                  <c:v>0.86050000000000004</c:v>
                </c:pt>
                <c:pt idx="2">
                  <c:v>0.87539999999999996</c:v>
                </c:pt>
                <c:pt idx="3">
                  <c:v>0.87790000000000001</c:v>
                </c:pt>
                <c:pt idx="4">
                  <c:v>0.9002</c:v>
                </c:pt>
                <c:pt idx="5">
                  <c:v>0.90210000000000001</c:v>
                </c:pt>
                <c:pt idx="6">
                  <c:v>0.90590000000000004</c:v>
                </c:pt>
                <c:pt idx="7">
                  <c:v>0.90129999999999999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5A-4FB2-975C-D8C99A0C0472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Beds!$H$5:$H$12</c:f>
              <c:numCache>
                <c:formatCode>General</c:formatCode>
                <c:ptCount val="8"/>
                <c:pt idx="0">
                  <c:v>0.72829999999999995</c:v>
                </c:pt>
                <c:pt idx="1">
                  <c:v>0.88221000000000005</c:v>
                </c:pt>
                <c:pt idx="2">
                  <c:v>0.84789999999999999</c:v>
                </c:pt>
                <c:pt idx="3">
                  <c:v>0.88090000000000002</c:v>
                </c:pt>
                <c:pt idx="4">
                  <c:v>0.88380000000000003</c:v>
                </c:pt>
                <c:pt idx="5">
                  <c:v>0.89839999999999998</c:v>
                </c:pt>
                <c:pt idx="6">
                  <c:v>0.89829999999999999</c:v>
                </c:pt>
                <c:pt idx="7">
                  <c:v>0.90659999999999996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5A-4FB2-975C-D8C99A0C0472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Beds!$J$5:$J$12</c:f>
              <c:numCache>
                <c:formatCode>General</c:formatCode>
                <c:ptCount val="8"/>
                <c:pt idx="0">
                  <c:v>0.73029999999999995</c:v>
                </c:pt>
                <c:pt idx="1">
                  <c:v>0.81910000000000005</c:v>
                </c:pt>
                <c:pt idx="2">
                  <c:v>0.87209999999999999</c:v>
                </c:pt>
                <c:pt idx="3">
                  <c:v>0.87719999999999998</c:v>
                </c:pt>
                <c:pt idx="4">
                  <c:v>0.89380000000000004</c:v>
                </c:pt>
                <c:pt idx="5">
                  <c:v>0.90090000000000003</c:v>
                </c:pt>
                <c:pt idx="6">
                  <c:v>0.90580000000000005</c:v>
                </c:pt>
                <c:pt idx="7">
                  <c:v>0.91049999999999998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5A-4FB2-975C-D8C99A0C0472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Beds!$L$5:$L$12</c:f>
              <c:numCache>
                <c:formatCode>General</c:formatCode>
                <c:ptCount val="8"/>
                <c:pt idx="0">
                  <c:v>0.80410000000000004</c:v>
                </c:pt>
                <c:pt idx="1">
                  <c:v>0.79600000000000004</c:v>
                </c:pt>
                <c:pt idx="2">
                  <c:v>0.83220000000000005</c:v>
                </c:pt>
                <c:pt idx="3">
                  <c:v>0.84570000000000001</c:v>
                </c:pt>
                <c:pt idx="4">
                  <c:v>0.86719999999999997</c:v>
                </c:pt>
                <c:pt idx="5">
                  <c:v>0.86470000000000002</c:v>
                </c:pt>
                <c:pt idx="6">
                  <c:v>0.88029999999999997</c:v>
                </c:pt>
                <c:pt idx="7">
                  <c:v>0.89510000000000001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5A-4FB2-975C-D8C99A0C0472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Beds!$N$5:$N$12</c:f>
              <c:numCache>
                <c:formatCode>General</c:formatCode>
                <c:ptCount val="8"/>
                <c:pt idx="0">
                  <c:v>0.76408000000000009</c:v>
                </c:pt>
                <c:pt idx="1">
                  <c:v>0.8236420000000001</c:v>
                </c:pt>
                <c:pt idx="2">
                  <c:v>0.84970000000000001</c:v>
                </c:pt>
                <c:pt idx="3">
                  <c:v>0.86942000000000008</c:v>
                </c:pt>
                <c:pt idx="4">
                  <c:v>0.88410000000000011</c:v>
                </c:pt>
                <c:pt idx="5">
                  <c:v>0.88990000000000014</c:v>
                </c:pt>
                <c:pt idx="6">
                  <c:v>0.89800000000000002</c:v>
                </c:pt>
                <c:pt idx="7">
                  <c:v>0.90139999999999998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5A-4FB2-975C-D8C99A0C0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03088"/>
        <c:axId val="597893520"/>
      </c:scatterChart>
      <c:valAx>
        <c:axId val="5979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93520"/>
        <c:crosses val="autoZero"/>
        <c:crossBetween val="midCat"/>
      </c:valAx>
      <c:valAx>
        <c:axId val="59789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Turned</a:t>
                </a:r>
                <a:r>
                  <a:rPr lang="en-SG" baseline="0"/>
                  <a:t> Away</a:t>
                </a:r>
              </a:p>
              <a:p>
                <a:pPr>
                  <a:defRPr/>
                </a:pP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0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Beds!$B$215</c:f>
              <c:strCache>
                <c:ptCount val="1"/>
                <c:pt idx="0">
                  <c:v>Avg # of deaths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Beds!$C$214:$G$214</c:f>
              <c:strCache>
                <c:ptCount val="5"/>
                <c:pt idx="0">
                  <c:v>2 Beds</c:v>
                </c:pt>
                <c:pt idx="1">
                  <c:v>8 Beds</c:v>
                </c:pt>
                <c:pt idx="2">
                  <c:v>16 Beds</c:v>
                </c:pt>
                <c:pt idx="3">
                  <c:v>24 Beds</c:v>
                </c:pt>
                <c:pt idx="4">
                  <c:v> 30 Beds</c:v>
                </c:pt>
              </c:strCache>
            </c:strRef>
          </c:cat>
          <c:val>
            <c:numRef>
              <c:f>Beds!$C$215:$G$215</c:f>
              <c:numCache>
                <c:formatCode>General</c:formatCode>
                <c:ptCount val="5"/>
                <c:pt idx="0">
                  <c:v>9.4</c:v>
                </c:pt>
                <c:pt idx="1">
                  <c:v>70</c:v>
                </c:pt>
                <c:pt idx="2">
                  <c:v>95.8</c:v>
                </c:pt>
                <c:pt idx="3">
                  <c:v>98.6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6-4B36-9158-B99ABD3A07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29144608"/>
        <c:axId val="729142944"/>
        <c:axId val="0"/>
      </c:bar3DChart>
      <c:catAx>
        <c:axId val="72914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Beds Per 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42944"/>
        <c:crosses val="autoZero"/>
        <c:auto val="1"/>
        <c:lblAlgn val="ctr"/>
        <c:lblOffset val="100"/>
        <c:noMultiLvlLbl val="0"/>
      </c:catAx>
      <c:valAx>
        <c:axId val="7291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4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Expected % of Infected Across Number of Beds Per 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Beds!$P$4</c:f>
              <c:strCache>
                <c:ptCount val="1"/>
                <c:pt idx="0">
                  <c:v>Expected % of Infected (2 Beds, 30 Healthcare Workers)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Beds!$Q$4</c:f>
              <c:numCache>
                <c:formatCode>0.000</c:formatCode>
                <c:ptCount val="1"/>
                <c:pt idx="0">
                  <c:v>0.67641250000000008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A-4DF0-84C8-453A3F63D76C}"/>
            </c:ext>
          </c:extLst>
        </c:ser>
        <c:ser>
          <c:idx val="1"/>
          <c:order val="1"/>
          <c:tx>
            <c:strRef>
              <c:f>Beds!$P$128</c:f>
              <c:strCache>
                <c:ptCount val="1"/>
                <c:pt idx="0">
                  <c:v>Expected % of Infected (8 Beds, 30 Healthcare Workers)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Beds!$Q$128</c:f>
              <c:numCache>
                <c:formatCode>0.000</c:formatCode>
                <c:ptCount val="1"/>
                <c:pt idx="0">
                  <c:v>0.81926500000000013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BA-4DF0-84C8-453A3F63D76C}"/>
            </c:ext>
          </c:extLst>
        </c:ser>
        <c:ser>
          <c:idx val="2"/>
          <c:order val="2"/>
          <c:tx>
            <c:strRef>
              <c:f>Beds!$P$97</c:f>
              <c:strCache>
                <c:ptCount val="1"/>
                <c:pt idx="0">
                  <c:v>Expected % of Infected (16 Beds, 30 Healthcare Workers)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Beds!$Q$97</c:f>
              <c:numCache>
                <c:formatCode>0.000</c:formatCode>
                <c:ptCount val="1"/>
                <c:pt idx="0">
                  <c:v>0.81367749999999994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BA-4DF0-84C8-453A3F63D76C}"/>
            </c:ext>
          </c:extLst>
        </c:ser>
        <c:ser>
          <c:idx val="3"/>
          <c:order val="3"/>
          <c:tx>
            <c:strRef>
              <c:f>Beds!$P$159</c:f>
              <c:strCache>
                <c:ptCount val="1"/>
                <c:pt idx="0">
                  <c:v>Expected % of Infected (24 Beds per Ward, 30 Workers)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Beds!$Q$159</c:f>
              <c:numCache>
                <c:formatCode>0.000</c:formatCode>
                <c:ptCount val="1"/>
                <c:pt idx="0">
                  <c:v>0.78262750000000003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BA-4DF0-84C8-453A3F63D76C}"/>
            </c:ext>
          </c:extLst>
        </c:ser>
        <c:ser>
          <c:idx val="4"/>
          <c:order val="4"/>
          <c:tx>
            <c:strRef>
              <c:f>Beds!$P$66</c:f>
              <c:strCache>
                <c:ptCount val="1"/>
                <c:pt idx="0">
                  <c:v>Expected % of Infected (30 Beds, 30 Healthcare Workers)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Beds!$Q$66</c:f>
              <c:numCache>
                <c:formatCode>0.000</c:formatCode>
                <c:ptCount val="1"/>
                <c:pt idx="0">
                  <c:v>0.78158499999999997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BA-4DF0-84C8-453A3F63D7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871535216"/>
        <c:axId val="871549776"/>
        <c:axId val="0"/>
      </c:bar3DChart>
      <c:catAx>
        <c:axId val="87153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49776"/>
        <c:crosses val="autoZero"/>
        <c:auto val="1"/>
        <c:lblAlgn val="ctr"/>
        <c:lblOffset val="100"/>
        <c:noMultiLvlLbl val="0"/>
      </c:catAx>
      <c:valAx>
        <c:axId val="871549776"/>
        <c:scaling>
          <c:orientation val="minMax"/>
          <c:min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Expected % of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Expected % Turned Away Across Number of Beds Per 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Beds!$P$6</c:f>
              <c:strCache>
                <c:ptCount val="1"/>
                <c:pt idx="0">
                  <c:v>Expected % Turned Away (2 Beds, 30 Healthcare Workers)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Beds!$Q$6</c:f>
              <c:numCache>
                <c:formatCode>0.000</c:formatCode>
                <c:ptCount val="1"/>
                <c:pt idx="0">
                  <c:v>0.86003025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A-4603-B354-AE29B1EF5247}"/>
            </c:ext>
          </c:extLst>
        </c:ser>
        <c:ser>
          <c:idx val="1"/>
          <c:order val="1"/>
          <c:tx>
            <c:strRef>
              <c:f>Beds!$P$130</c:f>
              <c:strCache>
                <c:ptCount val="1"/>
                <c:pt idx="0">
                  <c:v>Expected % Turned Away (8 Beds, 30 Healthcare Workers)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Beds!$Q$130</c:f>
              <c:numCache>
                <c:formatCode>0.000</c:formatCode>
                <c:ptCount val="1"/>
                <c:pt idx="0">
                  <c:v>0.27000500000000005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BA-4603-B354-AE29B1EF5247}"/>
            </c:ext>
          </c:extLst>
        </c:ser>
        <c:ser>
          <c:idx val="2"/>
          <c:order val="2"/>
          <c:tx>
            <c:strRef>
              <c:f>Beds!$P$99</c:f>
              <c:strCache>
                <c:ptCount val="1"/>
                <c:pt idx="0">
                  <c:v>Expected % Turned Away (16 Beds, 30 Healthcare Workers)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Beds!$Q$99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BA-4603-B354-AE29B1EF5247}"/>
            </c:ext>
          </c:extLst>
        </c:ser>
        <c:ser>
          <c:idx val="3"/>
          <c:order val="3"/>
          <c:tx>
            <c:strRef>
              <c:f>Beds!$P$161</c:f>
              <c:strCache>
                <c:ptCount val="1"/>
                <c:pt idx="0">
                  <c:v>Expected % Turned Away (24 Beds per Ward, 30 Workers)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Beds!$Q$161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BA-4603-B354-AE29B1EF5247}"/>
            </c:ext>
          </c:extLst>
        </c:ser>
        <c:ser>
          <c:idx val="4"/>
          <c:order val="4"/>
          <c:tx>
            <c:strRef>
              <c:f>Beds!$P$68</c:f>
              <c:strCache>
                <c:ptCount val="1"/>
                <c:pt idx="0">
                  <c:v>Expected % Turned Away (30 Beds, 30 Healthcare Workers)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Beds!$Q$68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BA-4603-B354-AE29B1EF52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880776080"/>
        <c:axId val="880758192"/>
        <c:axId val="0"/>
      </c:bar3DChart>
      <c:catAx>
        <c:axId val="88077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58192"/>
        <c:crosses val="autoZero"/>
        <c:auto val="1"/>
        <c:lblAlgn val="ctr"/>
        <c:lblOffset val="100"/>
        <c:noMultiLvlLbl val="0"/>
      </c:catAx>
      <c:valAx>
        <c:axId val="880758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Expected % Turned Away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16 Beds</a:t>
            </a:r>
            <a:r>
              <a:rPr lang="en-SG" baseline="0"/>
              <a:t> per Ward vs 24 Beds Per Ward</a:t>
            </a:r>
          </a:p>
          <a:p>
            <a:pPr>
              <a:defRPr/>
            </a:pPr>
            <a:r>
              <a:rPr lang="en-SG" baseline="0"/>
              <a:t>(% of infected)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16 Beds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Beds!$M$98:$M$105</c:f>
              <c:numCache>
                <c:formatCode>General</c:formatCode>
                <c:ptCount val="8"/>
                <c:pt idx="0">
                  <c:v>0.82308000000000003</c:v>
                </c:pt>
                <c:pt idx="1">
                  <c:v>0.81830000000000003</c:v>
                </c:pt>
                <c:pt idx="2">
                  <c:v>0.81514000000000009</c:v>
                </c:pt>
                <c:pt idx="3">
                  <c:v>0.82577999999999996</c:v>
                </c:pt>
                <c:pt idx="4">
                  <c:v>0.79420000000000002</c:v>
                </c:pt>
                <c:pt idx="5">
                  <c:v>0.80937999999999999</c:v>
                </c:pt>
                <c:pt idx="6">
                  <c:v>0.80026000000000008</c:v>
                </c:pt>
                <c:pt idx="7">
                  <c:v>0.8232799999999999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1-4EF2-8FD7-755ACCB17D15}"/>
            </c:ext>
          </c:extLst>
        </c:ser>
        <c:ser>
          <c:idx val="1"/>
          <c:order val="1"/>
          <c:tx>
            <c:v>24 Beds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Beds!$M$160:$M$167</c:f>
              <c:numCache>
                <c:formatCode>General</c:formatCode>
                <c:ptCount val="8"/>
                <c:pt idx="0">
                  <c:v>0.82701999999999987</c:v>
                </c:pt>
                <c:pt idx="1">
                  <c:v>0.78954000000000002</c:v>
                </c:pt>
                <c:pt idx="2">
                  <c:v>0.78244000000000002</c:v>
                </c:pt>
                <c:pt idx="3">
                  <c:v>0.80559999999999987</c:v>
                </c:pt>
                <c:pt idx="4">
                  <c:v>0.78045999999999993</c:v>
                </c:pt>
                <c:pt idx="5">
                  <c:v>0.76355999999999991</c:v>
                </c:pt>
                <c:pt idx="6">
                  <c:v>0.76437999999999995</c:v>
                </c:pt>
                <c:pt idx="7">
                  <c:v>0.74801999999999991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11-4EF2-8FD7-755ACCB17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859792"/>
        <c:axId val="850851888"/>
      </c:scatterChart>
      <c:valAx>
        <c:axId val="85085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51888"/>
        <c:crosses val="autoZero"/>
        <c:crossBetween val="midCat"/>
      </c:valAx>
      <c:valAx>
        <c:axId val="8508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of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5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10 Healthcare</a:t>
            </a:r>
            <a:r>
              <a:rPr lang="en-SG" baseline="0"/>
              <a:t> Workers (Rest are Default Vals)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'Healthcare Workers'!$B$4:$B$11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Workers'!$C$4:$C$11</c:f>
              <c:numCache>
                <c:formatCode>General</c:formatCode>
                <c:ptCount val="8"/>
                <c:pt idx="0">
                  <c:v>0.98699999999999999</c:v>
                </c:pt>
                <c:pt idx="1">
                  <c:v>0.94320000000000004</c:v>
                </c:pt>
                <c:pt idx="2">
                  <c:v>0.92859999999999998</c:v>
                </c:pt>
                <c:pt idx="3">
                  <c:v>0.91139999999999999</c:v>
                </c:pt>
                <c:pt idx="4">
                  <c:v>0.92220000000000002</c:v>
                </c:pt>
                <c:pt idx="5">
                  <c:v>0.9012</c:v>
                </c:pt>
                <c:pt idx="6">
                  <c:v>0.95</c:v>
                </c:pt>
                <c:pt idx="7">
                  <c:v>0.92859999999999998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CE-419A-9ADC-31BA89865B1E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'Healthcare Workers'!$B$4:$B$11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Workers'!$E$4:$E$11</c:f>
              <c:numCache>
                <c:formatCode>General</c:formatCode>
                <c:ptCount val="8"/>
                <c:pt idx="0">
                  <c:v>0.89610000000000001</c:v>
                </c:pt>
                <c:pt idx="1">
                  <c:v>0.93259999999999998</c:v>
                </c:pt>
                <c:pt idx="2">
                  <c:v>0.91459999999999997</c:v>
                </c:pt>
                <c:pt idx="3">
                  <c:v>0.93940000000000001</c:v>
                </c:pt>
                <c:pt idx="4">
                  <c:v>0.95789999999999997</c:v>
                </c:pt>
                <c:pt idx="5">
                  <c:v>0.90480000000000005</c:v>
                </c:pt>
                <c:pt idx="6">
                  <c:v>0.9</c:v>
                </c:pt>
                <c:pt idx="7">
                  <c:v>0.93979999999999997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CE-419A-9ADC-31BA89865B1E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'Healthcare Workers'!$B$4:$B$11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Workers'!$G$4:$G$11</c:f>
              <c:numCache>
                <c:formatCode>General</c:formatCode>
                <c:ptCount val="8"/>
                <c:pt idx="0">
                  <c:v>0.92110000000000003</c:v>
                </c:pt>
                <c:pt idx="1">
                  <c:v>0.96040000000000003</c:v>
                </c:pt>
                <c:pt idx="2">
                  <c:v>0.92220000000000002</c:v>
                </c:pt>
                <c:pt idx="3">
                  <c:v>0.90239999999999998</c:v>
                </c:pt>
                <c:pt idx="4">
                  <c:v>0.90480000000000005</c:v>
                </c:pt>
                <c:pt idx="5">
                  <c:v>0.90910000000000002</c:v>
                </c:pt>
                <c:pt idx="6">
                  <c:v>0.96589999999999998</c:v>
                </c:pt>
                <c:pt idx="7">
                  <c:v>0.9032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CE-419A-9ADC-31BA89865B1E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'Healthcare Workers'!$B$4:$B$11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Workers'!$I$4:$I$11</c:f>
              <c:numCache>
                <c:formatCode>General</c:formatCode>
                <c:ptCount val="8"/>
                <c:pt idx="0">
                  <c:v>0.91139999999999999</c:v>
                </c:pt>
                <c:pt idx="1">
                  <c:v>0.90239999999999998</c:v>
                </c:pt>
                <c:pt idx="2">
                  <c:v>0.90910000000000002</c:v>
                </c:pt>
                <c:pt idx="3">
                  <c:v>0.92049999999999998</c:v>
                </c:pt>
                <c:pt idx="4">
                  <c:v>0.90280000000000005</c:v>
                </c:pt>
                <c:pt idx="5">
                  <c:v>0.95179999999999998</c:v>
                </c:pt>
                <c:pt idx="6">
                  <c:v>0.91010000000000002</c:v>
                </c:pt>
                <c:pt idx="7">
                  <c:v>0.90790000000000004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CE-419A-9ADC-31BA89865B1E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'Healthcare Workers'!$B$4:$B$11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Workers'!$K$4:$K$11</c:f>
              <c:numCache>
                <c:formatCode>General</c:formatCode>
                <c:ptCount val="8"/>
                <c:pt idx="0">
                  <c:v>0.95289999999999997</c:v>
                </c:pt>
                <c:pt idx="1">
                  <c:v>0.873</c:v>
                </c:pt>
                <c:pt idx="2">
                  <c:v>0.92049999999999998</c:v>
                </c:pt>
                <c:pt idx="3">
                  <c:v>0.86109999999999998</c:v>
                </c:pt>
                <c:pt idx="4">
                  <c:v>0.93020000000000003</c:v>
                </c:pt>
                <c:pt idx="5">
                  <c:v>0.94669999999999999</c:v>
                </c:pt>
                <c:pt idx="6">
                  <c:v>0.93259999999999998</c:v>
                </c:pt>
                <c:pt idx="7">
                  <c:v>0.93979999999999997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CE-419A-9ADC-31BA89865B1E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'Healthcare Workers'!$B$4:$B$11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Workers'!$M$4:$M$11</c:f>
              <c:numCache>
                <c:formatCode>General</c:formatCode>
                <c:ptCount val="8"/>
                <c:pt idx="0">
                  <c:v>0.93369999999999997</c:v>
                </c:pt>
                <c:pt idx="1">
                  <c:v>0.92232000000000003</c:v>
                </c:pt>
                <c:pt idx="2">
                  <c:v>0.91899999999999993</c:v>
                </c:pt>
                <c:pt idx="3">
                  <c:v>0.9069600000000001</c:v>
                </c:pt>
                <c:pt idx="4">
                  <c:v>0.92358000000000007</c:v>
                </c:pt>
                <c:pt idx="5">
                  <c:v>0.92271999999999998</c:v>
                </c:pt>
                <c:pt idx="6">
                  <c:v>0.93171999999999999</c:v>
                </c:pt>
                <c:pt idx="7">
                  <c:v>0.92386000000000001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CE-419A-9ADC-31BA89865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267392"/>
        <c:axId val="1036253248"/>
      </c:scatterChart>
      <c:valAx>
        <c:axId val="103626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53248"/>
        <c:crosses val="autoZero"/>
        <c:crossBetween val="midCat"/>
      </c:valAx>
      <c:valAx>
        <c:axId val="1036253248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of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6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10 Healthcare</a:t>
            </a:r>
            <a:r>
              <a:rPr lang="en-SG" baseline="0"/>
              <a:t> Workers (Rest are Default Vals)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'Healthcare Workers'!$B$4:$B$11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Workers'!$D$4:$D$11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7.7970000000000001E-3</c:v>
                </c:pt>
                <c:pt idx="5">
                  <c:v>1.9480000000000001E-2</c:v>
                </c:pt>
                <c:pt idx="6">
                  <c:v>3.8670000000000003E-2</c:v>
                </c:pt>
                <c:pt idx="7">
                  <c:v>3.3689999999999998E-2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F-4CAF-84EE-A724C6B58AAC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'Healthcare Workers'!$B$4:$B$11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Workers'!$F$4:$F$11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1.6289999999999999E-2</c:v>
                </c:pt>
                <c:pt idx="3">
                  <c:v>1.1990000000000001E-2</c:v>
                </c:pt>
                <c:pt idx="4">
                  <c:v>9.4520000000000003E-3</c:v>
                </c:pt>
                <c:pt idx="5">
                  <c:v>7.9869999999999993E-3</c:v>
                </c:pt>
                <c:pt idx="6">
                  <c:v>6.8869999999999999E-3</c:v>
                </c:pt>
                <c:pt idx="7">
                  <c:v>6.1190000000000003E-3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F-4CAF-84EE-A724C6B58AAC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'Healthcare Workers'!$B$4:$B$11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Workers'!$H$4:$H$11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3.0870000000000002E-2</c:v>
                </c:pt>
                <c:pt idx="4">
                  <c:v>3.8390000000000001E-2</c:v>
                </c:pt>
                <c:pt idx="5">
                  <c:v>3.252E-2</c:v>
                </c:pt>
                <c:pt idx="6">
                  <c:v>2.8289999999999999E-2</c:v>
                </c:pt>
                <c:pt idx="7">
                  <c:v>3.5889999999999998E-2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FF-4CAF-84EE-A724C6B58AAC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'Healthcare Workers'!$B$4:$B$11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Workers'!$J$4:$J$11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9.7199999999999995E-2</c:v>
                </c:pt>
                <c:pt idx="4">
                  <c:v>0.1469</c:v>
                </c:pt>
                <c:pt idx="5">
                  <c:v>0.13819999999999999</c:v>
                </c:pt>
                <c:pt idx="6">
                  <c:v>0.1154</c:v>
                </c:pt>
                <c:pt idx="7">
                  <c:v>0.1009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FF-4CAF-84EE-A724C6B58AAC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'Healthcare Workers'!$B$4:$B$11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Workers'!$L$4:$L$11</c:f>
              <c:numCache>
                <c:formatCode>General</c:formatCode>
                <c:ptCount val="8"/>
                <c:pt idx="0">
                  <c:v>0</c:v>
                </c:pt>
                <c:pt idx="1">
                  <c:v>0.1971</c:v>
                </c:pt>
                <c:pt idx="2">
                  <c:v>0.1043</c:v>
                </c:pt>
                <c:pt idx="3">
                  <c:v>8.3500000000000005E-2</c:v>
                </c:pt>
                <c:pt idx="4">
                  <c:v>6.9129999999999997E-2</c:v>
                </c:pt>
                <c:pt idx="5">
                  <c:v>5.985E-2</c:v>
                </c:pt>
                <c:pt idx="6">
                  <c:v>5.2290000000000003E-2</c:v>
                </c:pt>
                <c:pt idx="7">
                  <c:v>4.5150000000000003E-2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FF-4CAF-84EE-A724C6B58AAC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'Healthcare Workers'!$B$4:$B$11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Workers'!$N$4:$N$11</c:f>
              <c:numCache>
                <c:formatCode>General</c:formatCode>
                <c:ptCount val="8"/>
                <c:pt idx="0">
                  <c:v>0</c:v>
                </c:pt>
                <c:pt idx="1">
                  <c:v>3.9419999999999997E-2</c:v>
                </c:pt>
                <c:pt idx="2">
                  <c:v>3.4118000000000002E-2</c:v>
                </c:pt>
                <c:pt idx="3">
                  <c:v>4.4711999999999995E-2</c:v>
                </c:pt>
                <c:pt idx="4">
                  <c:v>5.4333800000000002E-2</c:v>
                </c:pt>
                <c:pt idx="5">
                  <c:v>5.1607400000000005E-2</c:v>
                </c:pt>
                <c:pt idx="6">
                  <c:v>4.83074E-2</c:v>
                </c:pt>
                <c:pt idx="7">
                  <c:v>4.4349800000000002E-2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FF-4CAF-84EE-A724C6B58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41536"/>
        <c:axId val="508140288"/>
      </c:scatterChart>
      <c:valAx>
        <c:axId val="50814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40288"/>
        <c:crosses val="autoZero"/>
        <c:crossBetween val="midCat"/>
      </c:valAx>
      <c:valAx>
        <c:axId val="5081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Truned</a:t>
                </a:r>
                <a:r>
                  <a:rPr lang="en-SG" baseline="0"/>
                  <a:t> Away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4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30 Healthcare</a:t>
            </a:r>
            <a:r>
              <a:rPr lang="en-SG" baseline="0"/>
              <a:t> Workers (Rest are Default Vals)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Beds!$C$98:$C$105</c:f>
              <c:numCache>
                <c:formatCode>General</c:formatCode>
                <c:ptCount val="8"/>
                <c:pt idx="0">
                  <c:v>0.86</c:v>
                </c:pt>
                <c:pt idx="1">
                  <c:v>0.7722</c:v>
                </c:pt>
                <c:pt idx="2">
                  <c:v>0.8246</c:v>
                </c:pt>
                <c:pt idx="3">
                  <c:v>0.82520000000000004</c:v>
                </c:pt>
                <c:pt idx="4">
                  <c:v>0.76</c:v>
                </c:pt>
                <c:pt idx="5">
                  <c:v>0.84540000000000004</c:v>
                </c:pt>
                <c:pt idx="6">
                  <c:v>0.78569999999999995</c:v>
                </c:pt>
                <c:pt idx="7">
                  <c:v>0.79120000000000001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A-4E44-BF13-DD13E2BFE4E7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Beds!$E$98:$E$105</c:f>
              <c:numCache>
                <c:formatCode>General</c:formatCode>
                <c:ptCount val="8"/>
                <c:pt idx="0">
                  <c:v>0.82289999999999996</c:v>
                </c:pt>
                <c:pt idx="1">
                  <c:v>0.85589999999999999</c:v>
                </c:pt>
                <c:pt idx="2">
                  <c:v>0.8468</c:v>
                </c:pt>
                <c:pt idx="3">
                  <c:v>0.82650000000000001</c:v>
                </c:pt>
                <c:pt idx="4">
                  <c:v>0.76239999999999997</c:v>
                </c:pt>
                <c:pt idx="5">
                  <c:v>0.8</c:v>
                </c:pt>
                <c:pt idx="6">
                  <c:v>0.77110000000000001</c:v>
                </c:pt>
                <c:pt idx="7">
                  <c:v>0.84309999999999996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A-4E44-BF13-DD13E2BFE4E7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Beds!$G$98:$G$105</c:f>
              <c:numCache>
                <c:formatCode>General</c:formatCode>
                <c:ptCount val="8"/>
                <c:pt idx="0">
                  <c:v>0.80220000000000002</c:v>
                </c:pt>
                <c:pt idx="1">
                  <c:v>0.8387</c:v>
                </c:pt>
                <c:pt idx="2">
                  <c:v>0.82350000000000001</c:v>
                </c:pt>
                <c:pt idx="3">
                  <c:v>0.86</c:v>
                </c:pt>
                <c:pt idx="4">
                  <c:v>0.76739999999999997</c:v>
                </c:pt>
                <c:pt idx="5">
                  <c:v>0.7742</c:v>
                </c:pt>
                <c:pt idx="6">
                  <c:v>0.78939999999999999</c:v>
                </c:pt>
                <c:pt idx="7">
                  <c:v>0.86240000000000006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EA-4E44-BF13-DD13E2BFE4E7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Beds!$I$98:$I$105</c:f>
              <c:numCache>
                <c:formatCode>General</c:formatCode>
                <c:ptCount val="8"/>
                <c:pt idx="0">
                  <c:v>0.85709999999999997</c:v>
                </c:pt>
                <c:pt idx="1">
                  <c:v>0.79610000000000003</c:v>
                </c:pt>
                <c:pt idx="2">
                  <c:v>0.82289999999999996</c:v>
                </c:pt>
                <c:pt idx="3">
                  <c:v>0.83</c:v>
                </c:pt>
                <c:pt idx="4">
                  <c:v>0.85709999999999997</c:v>
                </c:pt>
                <c:pt idx="5">
                  <c:v>0.8125</c:v>
                </c:pt>
                <c:pt idx="6">
                  <c:v>0.87380000000000002</c:v>
                </c:pt>
                <c:pt idx="7">
                  <c:v>0.85050000000000003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EA-4E44-BF13-DD13E2BFE4E7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Beds!$K$98:$K$105</c:f>
              <c:numCache>
                <c:formatCode>General</c:formatCode>
                <c:ptCount val="8"/>
                <c:pt idx="0">
                  <c:v>0.7732</c:v>
                </c:pt>
                <c:pt idx="1">
                  <c:v>0.8286</c:v>
                </c:pt>
                <c:pt idx="2">
                  <c:v>0.75790000000000002</c:v>
                </c:pt>
                <c:pt idx="3">
                  <c:v>0.78720000000000001</c:v>
                </c:pt>
                <c:pt idx="4">
                  <c:v>0.82410000000000005</c:v>
                </c:pt>
                <c:pt idx="5">
                  <c:v>0.81479999999999997</c:v>
                </c:pt>
                <c:pt idx="6">
                  <c:v>0.78129999999999999</c:v>
                </c:pt>
                <c:pt idx="7">
                  <c:v>0.76919999999999999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EA-4E44-BF13-DD13E2BFE4E7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Beds!$M$98:$M$105</c:f>
              <c:numCache>
                <c:formatCode>General</c:formatCode>
                <c:ptCount val="8"/>
                <c:pt idx="0">
                  <c:v>0.82308000000000003</c:v>
                </c:pt>
                <c:pt idx="1">
                  <c:v>0.81830000000000003</c:v>
                </c:pt>
                <c:pt idx="2">
                  <c:v>0.81514000000000009</c:v>
                </c:pt>
                <c:pt idx="3">
                  <c:v>0.82577999999999996</c:v>
                </c:pt>
                <c:pt idx="4">
                  <c:v>0.79420000000000002</c:v>
                </c:pt>
                <c:pt idx="5">
                  <c:v>0.80937999999999999</c:v>
                </c:pt>
                <c:pt idx="6">
                  <c:v>0.80026000000000008</c:v>
                </c:pt>
                <c:pt idx="7">
                  <c:v>0.8232799999999999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EA-4E44-BF13-DD13E2BF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130416"/>
        <c:axId val="735131664"/>
      </c:scatterChart>
      <c:valAx>
        <c:axId val="7351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31664"/>
        <c:crosses val="autoZero"/>
        <c:crossBetween val="midCat"/>
      </c:valAx>
      <c:valAx>
        <c:axId val="7351316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of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3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30 Healthcare Workers</a:t>
            </a:r>
            <a:r>
              <a:rPr lang="en-SG" baseline="0"/>
              <a:t> (Rest are Default Vals)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Beds!$D$98:$D$105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3-405F-8C47-6F707B52725E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Beds!$F$98:$F$105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E3-405F-8C47-6F707B52725E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Beds!$H$98:$H$105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E3-405F-8C47-6F707B52725E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Beds!$J$98:$J$105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E3-405F-8C47-6F707B52725E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Beds!$L$98:$L$105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E3-405F-8C47-6F707B52725E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Beds!$N$98:$N$105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E3-405F-8C47-6F707B527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56160"/>
        <c:axId val="724757408"/>
      </c:scatterChart>
      <c:valAx>
        <c:axId val="7247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57408"/>
        <c:crosses val="autoZero"/>
        <c:crossBetween val="midCat"/>
      </c:valAx>
      <c:valAx>
        <c:axId val="7247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Turned</a:t>
                </a:r>
                <a:r>
                  <a:rPr lang="en-SG" baseline="0"/>
                  <a:t> Away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5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20 Heathcare</a:t>
            </a:r>
            <a:r>
              <a:rPr lang="en-SG" baseline="0"/>
              <a:t> Workers (Rest are Default Vals)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'Healthcare Workers'!$B$34:$B$41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Workers'!$C$34:$C$41</c:f>
              <c:numCache>
                <c:formatCode>General</c:formatCode>
                <c:ptCount val="8"/>
                <c:pt idx="0">
                  <c:v>0.875</c:v>
                </c:pt>
                <c:pt idx="1">
                  <c:v>0.87639999999999996</c:v>
                </c:pt>
                <c:pt idx="2">
                  <c:v>0.85560000000000003</c:v>
                </c:pt>
                <c:pt idx="3">
                  <c:v>0.82979999999999998</c:v>
                </c:pt>
                <c:pt idx="4">
                  <c:v>0.88419999999999999</c:v>
                </c:pt>
                <c:pt idx="5">
                  <c:v>0.86460000000000004</c:v>
                </c:pt>
                <c:pt idx="6">
                  <c:v>0.87380000000000002</c:v>
                </c:pt>
                <c:pt idx="7">
                  <c:v>0.8478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8-4494-9F28-D5FAB7737E7E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'Healthcare Workers'!$B$34:$B$41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Workers'!$E$34:$E$41</c:f>
              <c:numCache>
                <c:formatCode>General</c:formatCode>
                <c:ptCount val="8"/>
                <c:pt idx="0">
                  <c:v>0.88039999999999996</c:v>
                </c:pt>
                <c:pt idx="1">
                  <c:v>0.88890000000000002</c:v>
                </c:pt>
                <c:pt idx="2">
                  <c:v>0.8851</c:v>
                </c:pt>
                <c:pt idx="3">
                  <c:v>0.8427</c:v>
                </c:pt>
                <c:pt idx="4">
                  <c:v>0.79549999999999998</c:v>
                </c:pt>
                <c:pt idx="5">
                  <c:v>0.86529999999999996</c:v>
                </c:pt>
                <c:pt idx="6">
                  <c:v>0.87880000000000003</c:v>
                </c:pt>
                <c:pt idx="7">
                  <c:v>0.88660000000000005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8-4494-9F28-D5FAB7737E7E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'Healthcare Workers'!$B$34:$B$41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Workers'!$G$34:$G$41</c:f>
              <c:numCache>
                <c:formatCode>General</c:formatCode>
                <c:ptCount val="8"/>
                <c:pt idx="0">
                  <c:v>0.88460000000000005</c:v>
                </c:pt>
                <c:pt idx="1">
                  <c:v>0.8256</c:v>
                </c:pt>
                <c:pt idx="2">
                  <c:v>0.85050000000000003</c:v>
                </c:pt>
                <c:pt idx="3">
                  <c:v>0.83689999999999998</c:v>
                </c:pt>
                <c:pt idx="4">
                  <c:v>0.91859999999999997</c:v>
                </c:pt>
                <c:pt idx="5">
                  <c:v>0.86670000000000003</c:v>
                </c:pt>
                <c:pt idx="6">
                  <c:v>0.85709999999999997</c:v>
                </c:pt>
                <c:pt idx="7">
                  <c:v>0.83750000000000002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8-4494-9F28-D5FAB7737E7E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'Healthcare Workers'!$B$34:$B$41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Workers'!$I$34:$I$41</c:f>
              <c:numCache>
                <c:formatCode>General</c:formatCode>
                <c:ptCount val="8"/>
                <c:pt idx="0">
                  <c:v>0.88660000000000005</c:v>
                </c:pt>
                <c:pt idx="1">
                  <c:v>0.85109999999999997</c:v>
                </c:pt>
                <c:pt idx="2">
                  <c:v>0.87370000000000003</c:v>
                </c:pt>
                <c:pt idx="3">
                  <c:v>0.81179999999999997</c:v>
                </c:pt>
                <c:pt idx="4">
                  <c:v>0.83</c:v>
                </c:pt>
                <c:pt idx="5">
                  <c:v>0.84850000000000003</c:v>
                </c:pt>
                <c:pt idx="6">
                  <c:v>0.91349999999999998</c:v>
                </c:pt>
                <c:pt idx="7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8-4494-9F28-D5FAB7737E7E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'Healthcare Workers'!$B$34:$B$41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Workers'!$K$34:$K$41</c:f>
              <c:numCache>
                <c:formatCode>General</c:formatCode>
                <c:ptCount val="8"/>
                <c:pt idx="0">
                  <c:v>0.91110000000000002</c:v>
                </c:pt>
                <c:pt idx="1">
                  <c:v>0.8427</c:v>
                </c:pt>
                <c:pt idx="2">
                  <c:v>0.86809999999999998</c:v>
                </c:pt>
                <c:pt idx="3">
                  <c:v>0.86870000000000003</c:v>
                </c:pt>
                <c:pt idx="4">
                  <c:v>0.87250000000000005</c:v>
                </c:pt>
                <c:pt idx="5">
                  <c:v>0.84689999999999999</c:v>
                </c:pt>
                <c:pt idx="6">
                  <c:v>0.8911</c:v>
                </c:pt>
                <c:pt idx="7">
                  <c:v>0.85109999999999997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8-4494-9F28-D5FAB7737E7E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'Healthcare Workers'!$B$34:$B$41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Workers'!$M$34:$M$41</c:f>
              <c:numCache>
                <c:formatCode>General</c:formatCode>
                <c:ptCount val="8"/>
                <c:pt idx="0">
                  <c:v>0.88753999999999988</c:v>
                </c:pt>
                <c:pt idx="1">
                  <c:v>0.85694000000000004</c:v>
                </c:pt>
                <c:pt idx="2">
                  <c:v>0.86659999999999981</c:v>
                </c:pt>
                <c:pt idx="3">
                  <c:v>0.83797999999999995</c:v>
                </c:pt>
                <c:pt idx="4">
                  <c:v>0.86016000000000015</c:v>
                </c:pt>
                <c:pt idx="5">
                  <c:v>0.85839999999999994</c:v>
                </c:pt>
                <c:pt idx="6">
                  <c:v>0.88285999999999998</c:v>
                </c:pt>
                <c:pt idx="7">
                  <c:v>0.86060000000000003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8-4494-9F28-D5FAB773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516272"/>
        <c:axId val="887514608"/>
      </c:scatterChart>
      <c:valAx>
        <c:axId val="8875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14608"/>
        <c:crosses val="autoZero"/>
        <c:crossBetween val="midCat"/>
      </c:valAx>
      <c:valAx>
        <c:axId val="88751460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of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1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20 Healthcare</a:t>
            </a:r>
            <a:r>
              <a:rPr lang="en-SG" baseline="0"/>
              <a:t> Workers (Rest are Default Vals)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'Healthcare Workers'!$B$34:$B$41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Workers'!$D$34:$D$41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3.2710000000000003E-2</c:v>
                </c:pt>
                <c:pt idx="5">
                  <c:v>2.6929999999999999E-2</c:v>
                </c:pt>
                <c:pt idx="6">
                  <c:v>2.282E-2</c:v>
                </c:pt>
                <c:pt idx="7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4E-4FD7-8032-6C087E09A476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'Healthcare Workers'!$B$34:$B$41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Workers'!$F$34:$F$41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4E-4FD7-8032-6C087E09A476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'Healthcare Workers'!$B$34:$B$41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Workers'!$H$34:$H$41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4E-4FD7-8032-6C087E09A476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'Healthcare Workers'!$B$34:$B$41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Workers'!$J$34:$J$41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3.8679999999999999E-3</c:v>
                </c:pt>
                <c:pt idx="5">
                  <c:v>3.8159999999999999E-2</c:v>
                </c:pt>
                <c:pt idx="6">
                  <c:v>3.288E-2</c:v>
                </c:pt>
                <c:pt idx="7">
                  <c:v>2.8670000000000001E-2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4E-4FD7-8032-6C087E09A476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'Healthcare Workers'!$B$34:$B$41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Workers'!$L$34:$L$41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4E-4FD7-8032-6C087E09A476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'Healthcare Workers'!$B$34:$B$41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Workers'!$N$34:$N$41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7.3156000000000002E-3</c:v>
                </c:pt>
                <c:pt idx="5">
                  <c:v>1.3017999999999998E-2</c:v>
                </c:pt>
                <c:pt idx="6">
                  <c:v>1.1140000000000001E-2</c:v>
                </c:pt>
                <c:pt idx="7">
                  <c:v>9.7340000000000013E-3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4E-4FD7-8032-6C087E09A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453824"/>
        <c:axId val="1004439680"/>
      </c:scatterChart>
      <c:valAx>
        <c:axId val="10044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39680"/>
        <c:crosses val="autoZero"/>
        <c:crossBetween val="midCat"/>
      </c:valAx>
      <c:valAx>
        <c:axId val="10044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of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5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baseline="0">
                <a:effectLst/>
              </a:rPr>
              <a:t>2 Beds Per Ward (Rest are Default Values)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Beds!$N$5:$N$12</c:f>
              <c:numCache>
                <c:formatCode>General</c:formatCode>
                <c:ptCount val="8"/>
                <c:pt idx="0">
                  <c:v>0.76408000000000009</c:v>
                </c:pt>
                <c:pt idx="1">
                  <c:v>0.8236420000000001</c:v>
                </c:pt>
                <c:pt idx="2">
                  <c:v>0.84970000000000001</c:v>
                </c:pt>
                <c:pt idx="3">
                  <c:v>0.86942000000000008</c:v>
                </c:pt>
                <c:pt idx="4">
                  <c:v>0.88410000000000011</c:v>
                </c:pt>
                <c:pt idx="5">
                  <c:v>0.88990000000000014</c:v>
                </c:pt>
                <c:pt idx="6">
                  <c:v>0.89800000000000002</c:v>
                </c:pt>
                <c:pt idx="7">
                  <c:v>0.90139999999999998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F2-499B-A666-526852B67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48336"/>
        <c:axId val="2139047920"/>
      </c:scatterChart>
      <c:valAx>
        <c:axId val="21390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47920"/>
        <c:crosses val="autoZero"/>
        <c:crossBetween val="midCat"/>
      </c:valAx>
      <c:valAx>
        <c:axId val="21390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Avg % Turned Away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50 Healthcare Workers</a:t>
            </a:r>
            <a:r>
              <a:rPr lang="en-SG" baseline="0"/>
              <a:t> (Rest are Default Vals)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'Healthcare Workers'!$B$94:$B$101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Workers'!$C$94:$C$101</c:f>
              <c:numCache>
                <c:formatCode>General</c:formatCode>
                <c:ptCount val="8"/>
                <c:pt idx="0">
                  <c:v>0.85489999999999999</c:v>
                </c:pt>
                <c:pt idx="1">
                  <c:v>0.83330000000000004</c:v>
                </c:pt>
                <c:pt idx="2">
                  <c:v>0.73529999999999995</c:v>
                </c:pt>
                <c:pt idx="3">
                  <c:v>0.69169999999999998</c:v>
                </c:pt>
                <c:pt idx="4">
                  <c:v>0.8</c:v>
                </c:pt>
                <c:pt idx="5">
                  <c:v>0.67789999999999995</c:v>
                </c:pt>
                <c:pt idx="6">
                  <c:v>0.67859999999999998</c:v>
                </c:pt>
                <c:pt idx="7">
                  <c:v>0.83460000000000001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F-437E-9922-BB401857E84C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'Healthcare Workers'!$B$94:$B$101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Workers'!$E$94:$E$101</c:f>
              <c:numCache>
                <c:formatCode>General</c:formatCode>
                <c:ptCount val="8"/>
                <c:pt idx="0">
                  <c:v>0.86270000000000002</c:v>
                </c:pt>
                <c:pt idx="1">
                  <c:v>0.78720000000000001</c:v>
                </c:pt>
                <c:pt idx="2">
                  <c:v>0.86109999999999998</c:v>
                </c:pt>
                <c:pt idx="3">
                  <c:v>0.77890000000000004</c:v>
                </c:pt>
                <c:pt idx="4">
                  <c:v>0.80189999999999995</c:v>
                </c:pt>
                <c:pt idx="5">
                  <c:v>0.8286</c:v>
                </c:pt>
                <c:pt idx="6">
                  <c:v>0.80810000000000004</c:v>
                </c:pt>
                <c:pt idx="7">
                  <c:v>0.83479999999999999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0F-437E-9922-BB401857E84C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'Healthcare Workers'!$B$94:$B$101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Workers'!$G$94:$G$101</c:f>
              <c:numCache>
                <c:formatCode>General</c:formatCode>
                <c:ptCount val="8"/>
                <c:pt idx="0">
                  <c:v>0.8095</c:v>
                </c:pt>
                <c:pt idx="1">
                  <c:v>0.82840000000000003</c:v>
                </c:pt>
                <c:pt idx="2">
                  <c:v>0.80769999999999997</c:v>
                </c:pt>
                <c:pt idx="3">
                  <c:v>0.77270000000000005</c:v>
                </c:pt>
                <c:pt idx="4">
                  <c:v>0.78859999999999997</c:v>
                </c:pt>
                <c:pt idx="5">
                  <c:v>0.70269999999999999</c:v>
                </c:pt>
                <c:pt idx="6">
                  <c:v>0.72970000000000002</c:v>
                </c:pt>
                <c:pt idx="7">
                  <c:v>0.72729999999999995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0F-437E-9922-BB401857E84C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'Healthcare Workers'!$B$94:$B$101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Workers'!$I$94:$I$101</c:f>
              <c:numCache>
                <c:formatCode>General</c:formatCode>
                <c:ptCount val="8"/>
                <c:pt idx="0">
                  <c:v>0.77190000000000003</c:v>
                </c:pt>
                <c:pt idx="1">
                  <c:v>0.75439999999999996</c:v>
                </c:pt>
                <c:pt idx="2">
                  <c:v>0.81059999999999999</c:v>
                </c:pt>
                <c:pt idx="3">
                  <c:v>0.75629999999999997</c:v>
                </c:pt>
                <c:pt idx="4">
                  <c:v>0.73499999999999999</c:v>
                </c:pt>
                <c:pt idx="5">
                  <c:v>0.74380000000000002</c:v>
                </c:pt>
                <c:pt idx="6">
                  <c:v>0.73599999999999999</c:v>
                </c:pt>
                <c:pt idx="7">
                  <c:v>0.69750000000000001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0F-437E-9922-BB401857E84C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'Healthcare Workers'!$B$94:$B$101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Workers'!$K$94:$K$101</c:f>
              <c:numCache>
                <c:formatCode>General</c:formatCode>
                <c:ptCount val="8"/>
                <c:pt idx="0">
                  <c:v>0.76319999999999999</c:v>
                </c:pt>
                <c:pt idx="1">
                  <c:v>0.84919999999999995</c:v>
                </c:pt>
                <c:pt idx="2">
                  <c:v>0.7</c:v>
                </c:pt>
                <c:pt idx="3">
                  <c:v>0.8125</c:v>
                </c:pt>
                <c:pt idx="4">
                  <c:v>0.83699999999999997</c:v>
                </c:pt>
                <c:pt idx="5">
                  <c:v>0.80769999999999997</c:v>
                </c:pt>
                <c:pt idx="6">
                  <c:v>0.69230000000000003</c:v>
                </c:pt>
                <c:pt idx="7">
                  <c:v>0.746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0F-437E-9922-BB401857E84C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'Healthcare Workers'!$B$94:$B$101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Workers'!$M$94:$M$101</c:f>
              <c:numCache>
                <c:formatCode>General</c:formatCode>
                <c:ptCount val="8"/>
                <c:pt idx="0">
                  <c:v>0.81243999999999994</c:v>
                </c:pt>
                <c:pt idx="1">
                  <c:v>0.8105</c:v>
                </c:pt>
                <c:pt idx="2">
                  <c:v>0.78293999999999997</c:v>
                </c:pt>
                <c:pt idx="3">
                  <c:v>0.76241999999999999</c:v>
                </c:pt>
                <c:pt idx="4">
                  <c:v>0.79250000000000009</c:v>
                </c:pt>
                <c:pt idx="5">
                  <c:v>0.75214000000000003</c:v>
                </c:pt>
                <c:pt idx="6">
                  <c:v>0.72893999999999992</c:v>
                </c:pt>
                <c:pt idx="7">
                  <c:v>0.76803999999999994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0F-437E-9922-BB401857E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443424"/>
        <c:axId val="1004448832"/>
      </c:scatterChart>
      <c:valAx>
        <c:axId val="10044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48832"/>
        <c:crosses val="autoZero"/>
        <c:crossBetween val="midCat"/>
      </c:valAx>
      <c:valAx>
        <c:axId val="100444883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of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50 Health</a:t>
            </a:r>
            <a:r>
              <a:rPr lang="en-SG" baseline="0"/>
              <a:t>care Workers (Rest are Default Vals)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'Healthcare Workers'!$B$94:$B$101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Workers'!$D$94:$D$101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92-4E34-9BFD-0D799B4B9B17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'Healthcare Workers'!$B$94:$B$101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Workers'!$F$94:$F$101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92-4E34-9BFD-0D799B4B9B17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'Healthcare Workers'!$B$94:$B$101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Workers'!$H$94:$H$101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92-4E34-9BFD-0D799B4B9B17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'Healthcare Workers'!$B$94:$B$101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Workers'!$J$94:$J$101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92-4E34-9BFD-0D799B4B9B17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'Healthcare Workers'!$B$94:$B$101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Workers'!$L$94:$L$101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92-4E34-9BFD-0D799B4B9B17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'Healthcare Workers'!$B$94:$B$101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Workers'!$N$94:$N$101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92-4E34-9BFD-0D799B4B9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34432"/>
        <c:axId val="838646496"/>
      </c:scatterChart>
      <c:valAx>
        <c:axId val="83863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646496"/>
        <c:crosses val="autoZero"/>
        <c:crossBetween val="midCat"/>
      </c:valAx>
      <c:valAx>
        <c:axId val="8386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of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63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100 Healthcare</a:t>
            </a:r>
            <a:r>
              <a:rPr lang="en-SG" baseline="0"/>
              <a:t> Workers (Rest are Default Vals)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'Healthcare Workers'!$B$124:$B$131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Workers'!$C$124:$C$131</c:f>
              <c:numCache>
                <c:formatCode>General</c:formatCode>
                <c:ptCount val="8"/>
                <c:pt idx="0">
                  <c:v>0.83040000000000003</c:v>
                </c:pt>
                <c:pt idx="1">
                  <c:v>0.78280000000000005</c:v>
                </c:pt>
                <c:pt idx="2">
                  <c:v>0.78569999999999995</c:v>
                </c:pt>
                <c:pt idx="3">
                  <c:v>0.83330000000000004</c:v>
                </c:pt>
                <c:pt idx="4">
                  <c:v>0.81730000000000003</c:v>
                </c:pt>
                <c:pt idx="5">
                  <c:v>0.79</c:v>
                </c:pt>
                <c:pt idx="6">
                  <c:v>0.82869999999999999</c:v>
                </c:pt>
                <c:pt idx="7">
                  <c:v>0.85840000000000005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7-49CE-8627-CBFFFFAAEF75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'Healthcare Workers'!$B$124:$B$131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Workers'!$E$124:$E$131</c:f>
              <c:numCache>
                <c:formatCode>General</c:formatCode>
                <c:ptCount val="8"/>
                <c:pt idx="0">
                  <c:v>0.77139999999999997</c:v>
                </c:pt>
                <c:pt idx="1">
                  <c:v>0.78220000000000001</c:v>
                </c:pt>
                <c:pt idx="2">
                  <c:v>0.77549999999999997</c:v>
                </c:pt>
                <c:pt idx="3">
                  <c:v>0.84919999999999995</c:v>
                </c:pt>
                <c:pt idx="4">
                  <c:v>0.82269999999999999</c:v>
                </c:pt>
                <c:pt idx="5">
                  <c:v>0.80989999999999995</c:v>
                </c:pt>
                <c:pt idx="6">
                  <c:v>0.80089999999999995</c:v>
                </c:pt>
                <c:pt idx="7">
                  <c:v>0.81189999999999996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37-49CE-8627-CBFFFFAAEF75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'Healthcare Workers'!$B$124:$B$131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Workers'!$G$124:$G$131</c:f>
              <c:numCache>
                <c:formatCode>General</c:formatCode>
                <c:ptCount val="8"/>
                <c:pt idx="0">
                  <c:v>0.74550000000000005</c:v>
                </c:pt>
                <c:pt idx="1">
                  <c:v>0.83330000000000004</c:v>
                </c:pt>
                <c:pt idx="2">
                  <c:v>0.78610000000000002</c:v>
                </c:pt>
                <c:pt idx="3">
                  <c:v>0.83079999999999998</c:v>
                </c:pt>
                <c:pt idx="4">
                  <c:v>0.81340000000000001</c:v>
                </c:pt>
                <c:pt idx="5">
                  <c:v>0.84750000000000003</c:v>
                </c:pt>
                <c:pt idx="6">
                  <c:v>0.84909999999999997</c:v>
                </c:pt>
                <c:pt idx="7">
                  <c:v>0.79100000000000004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37-49CE-8627-CBFFFFAAEF75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'Healthcare Workers'!$B$124:$B$131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Workers'!$I$124:$I$131</c:f>
              <c:numCache>
                <c:formatCode>General</c:formatCode>
                <c:ptCount val="8"/>
                <c:pt idx="0">
                  <c:v>0.84389999999999998</c:v>
                </c:pt>
                <c:pt idx="1">
                  <c:v>0.80179999999999996</c:v>
                </c:pt>
                <c:pt idx="2">
                  <c:v>0.82650000000000001</c:v>
                </c:pt>
                <c:pt idx="3">
                  <c:v>0.82969999999999999</c:v>
                </c:pt>
                <c:pt idx="4">
                  <c:v>0.86729999999999996</c:v>
                </c:pt>
                <c:pt idx="5">
                  <c:v>0.86180000000000001</c:v>
                </c:pt>
                <c:pt idx="6">
                  <c:v>0.87960000000000005</c:v>
                </c:pt>
                <c:pt idx="7">
                  <c:v>0.81689999999999996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37-49CE-8627-CBFFFFAAEF75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'Healthcare Workers'!$B$124:$B$131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Workers'!$K$124:$K$131</c:f>
              <c:numCache>
                <c:formatCode>General</c:formatCode>
                <c:ptCount val="8"/>
                <c:pt idx="0">
                  <c:v>0.80789999999999995</c:v>
                </c:pt>
                <c:pt idx="1">
                  <c:v>0.8095</c:v>
                </c:pt>
                <c:pt idx="2">
                  <c:v>0.84799999999999998</c:v>
                </c:pt>
                <c:pt idx="3">
                  <c:v>0.78869999999999996</c:v>
                </c:pt>
                <c:pt idx="4">
                  <c:v>0.82779999999999998</c:v>
                </c:pt>
                <c:pt idx="5">
                  <c:v>0.82569999999999999</c:v>
                </c:pt>
                <c:pt idx="6">
                  <c:v>0.85329999999999995</c:v>
                </c:pt>
                <c:pt idx="7">
                  <c:v>0.83789999999999998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37-49CE-8627-CBFFFFAAEF75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'Healthcare Workers'!$B$124:$B$131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Workers'!$M$124:$M$131</c:f>
              <c:numCache>
                <c:formatCode>General</c:formatCode>
                <c:ptCount val="8"/>
                <c:pt idx="0">
                  <c:v>0.79981999999999998</c:v>
                </c:pt>
                <c:pt idx="1">
                  <c:v>0.80191999999999997</c:v>
                </c:pt>
                <c:pt idx="2">
                  <c:v>0.80435999999999996</c:v>
                </c:pt>
                <c:pt idx="3">
                  <c:v>0.82634000000000007</c:v>
                </c:pt>
                <c:pt idx="4">
                  <c:v>0.8297000000000001</c:v>
                </c:pt>
                <c:pt idx="5">
                  <c:v>0.82698000000000005</c:v>
                </c:pt>
                <c:pt idx="6">
                  <c:v>0.84231999999999996</c:v>
                </c:pt>
                <c:pt idx="7">
                  <c:v>0.82322000000000006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37-49CE-8627-CBFFFFAAE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75936"/>
        <c:axId val="517173440"/>
      </c:scatterChart>
      <c:valAx>
        <c:axId val="51717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73440"/>
        <c:crosses val="autoZero"/>
        <c:crossBetween val="midCat"/>
      </c:valAx>
      <c:valAx>
        <c:axId val="51717344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of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7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100 Healthcare</a:t>
            </a:r>
            <a:r>
              <a:rPr lang="en-SG" baseline="0"/>
              <a:t> Workers (Rest are Default Vals)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'Healthcare Workers'!$B$124:$B$131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Workers'!$D$124:$D$131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05-4825-A66D-ABCFE1B4E592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'Healthcare Workers'!$B$124:$B$131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Workers'!$F$124:$F$131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05-4825-A66D-ABCFE1B4E592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'Healthcare Workers'!$B$124:$B$131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Workers'!$H$124:$H$131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05-4825-A66D-ABCFE1B4E592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'Healthcare Workers'!$B$124:$B$131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Workers'!$J$124:$J$131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05-4825-A66D-ABCFE1B4E592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'Healthcare Workers'!$B$124:$B$131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Workers'!$L$124:$L$131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05-4825-A66D-ABCFE1B4E592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'Healthcare Workers'!$B$124:$B$131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Workers'!$N$124:$N$131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05-4825-A66D-ABCFE1B4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54496"/>
        <c:axId val="724739104"/>
      </c:scatterChart>
      <c:valAx>
        <c:axId val="72475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39104"/>
        <c:crosses val="autoZero"/>
        <c:crossBetween val="midCat"/>
      </c:valAx>
      <c:valAx>
        <c:axId val="7247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5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Comparison</a:t>
            </a:r>
            <a:r>
              <a:rPr lang="en-SG" baseline="0"/>
              <a:t> Across Number of Healthcare Workers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 Healthcare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'Healthcare Workers'!$B$4:$B$11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Workers'!$M$4:$M$11</c:f>
              <c:numCache>
                <c:formatCode>General</c:formatCode>
                <c:ptCount val="8"/>
                <c:pt idx="0">
                  <c:v>0.93369999999999997</c:v>
                </c:pt>
                <c:pt idx="1">
                  <c:v>0.92232000000000003</c:v>
                </c:pt>
                <c:pt idx="2">
                  <c:v>0.91899999999999993</c:v>
                </c:pt>
                <c:pt idx="3">
                  <c:v>0.9069600000000001</c:v>
                </c:pt>
                <c:pt idx="4">
                  <c:v>0.92358000000000007</c:v>
                </c:pt>
                <c:pt idx="5">
                  <c:v>0.92271999999999998</c:v>
                </c:pt>
                <c:pt idx="6">
                  <c:v>0.93171999999999999</c:v>
                </c:pt>
                <c:pt idx="7">
                  <c:v>0.92386000000000001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E7-49A4-A9A3-71252B497887}"/>
            </c:ext>
          </c:extLst>
        </c:ser>
        <c:ser>
          <c:idx val="1"/>
          <c:order val="1"/>
          <c:tx>
            <c:v>20 Healthcare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'Healthcare Workers'!$B$4:$B$11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Workers'!$M$34:$M$41</c:f>
              <c:numCache>
                <c:formatCode>General</c:formatCode>
                <c:ptCount val="8"/>
                <c:pt idx="0">
                  <c:v>0.88753999999999988</c:v>
                </c:pt>
                <c:pt idx="1">
                  <c:v>0.85694000000000004</c:v>
                </c:pt>
                <c:pt idx="2">
                  <c:v>0.86659999999999981</c:v>
                </c:pt>
                <c:pt idx="3">
                  <c:v>0.83797999999999995</c:v>
                </c:pt>
                <c:pt idx="4">
                  <c:v>0.86016000000000015</c:v>
                </c:pt>
                <c:pt idx="5">
                  <c:v>0.85839999999999994</c:v>
                </c:pt>
                <c:pt idx="6">
                  <c:v>0.88285999999999998</c:v>
                </c:pt>
                <c:pt idx="7">
                  <c:v>0.86060000000000003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E7-49A4-A9A3-71252B497887}"/>
            </c:ext>
          </c:extLst>
        </c:ser>
        <c:ser>
          <c:idx val="2"/>
          <c:order val="2"/>
          <c:tx>
            <c:v>30 Healthcare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'Healthcare Workers'!$B$4:$B$11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Workers'!$M$64:$M$71</c:f>
              <c:numCache>
                <c:formatCode>General</c:formatCode>
                <c:ptCount val="8"/>
                <c:pt idx="0">
                  <c:v>0.82308000000000003</c:v>
                </c:pt>
                <c:pt idx="1">
                  <c:v>0.81830000000000003</c:v>
                </c:pt>
                <c:pt idx="2">
                  <c:v>0.81514000000000009</c:v>
                </c:pt>
                <c:pt idx="3">
                  <c:v>0.82577999999999996</c:v>
                </c:pt>
                <c:pt idx="4">
                  <c:v>0.79420000000000002</c:v>
                </c:pt>
                <c:pt idx="5">
                  <c:v>0.80937999999999999</c:v>
                </c:pt>
                <c:pt idx="6">
                  <c:v>0.80026000000000008</c:v>
                </c:pt>
                <c:pt idx="7">
                  <c:v>0.8232799999999999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E7-49A4-A9A3-71252B497887}"/>
            </c:ext>
          </c:extLst>
        </c:ser>
        <c:ser>
          <c:idx val="3"/>
          <c:order val="3"/>
          <c:tx>
            <c:v>50 Healthcare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'Healthcare Workers'!$B$4:$B$11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Workers'!$M$94:$M$101</c:f>
              <c:numCache>
                <c:formatCode>General</c:formatCode>
                <c:ptCount val="8"/>
                <c:pt idx="0">
                  <c:v>0.81243999999999994</c:v>
                </c:pt>
                <c:pt idx="1">
                  <c:v>0.8105</c:v>
                </c:pt>
                <c:pt idx="2">
                  <c:v>0.78293999999999997</c:v>
                </c:pt>
                <c:pt idx="3">
                  <c:v>0.76241999999999999</c:v>
                </c:pt>
                <c:pt idx="4">
                  <c:v>0.79250000000000009</c:v>
                </c:pt>
                <c:pt idx="5">
                  <c:v>0.75214000000000003</c:v>
                </c:pt>
                <c:pt idx="6">
                  <c:v>0.72893999999999992</c:v>
                </c:pt>
                <c:pt idx="7">
                  <c:v>0.76803999999999994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E7-49A4-A9A3-71252B497887}"/>
            </c:ext>
          </c:extLst>
        </c:ser>
        <c:ser>
          <c:idx val="4"/>
          <c:order val="4"/>
          <c:tx>
            <c:v>100 Healthcare Workers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'Healthcare Workers'!$B$4:$B$11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Workers'!$M$124:$M$131</c:f>
              <c:numCache>
                <c:formatCode>General</c:formatCode>
                <c:ptCount val="8"/>
                <c:pt idx="0">
                  <c:v>0.79981999999999998</c:v>
                </c:pt>
                <c:pt idx="1">
                  <c:v>0.80191999999999997</c:v>
                </c:pt>
                <c:pt idx="2">
                  <c:v>0.80435999999999996</c:v>
                </c:pt>
                <c:pt idx="3">
                  <c:v>0.82634000000000007</c:v>
                </c:pt>
                <c:pt idx="4">
                  <c:v>0.8297000000000001</c:v>
                </c:pt>
                <c:pt idx="5">
                  <c:v>0.82698000000000005</c:v>
                </c:pt>
                <c:pt idx="6">
                  <c:v>0.84231999999999996</c:v>
                </c:pt>
                <c:pt idx="7">
                  <c:v>0.82322000000000006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E7-49A4-A9A3-71252B497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45824"/>
        <c:axId val="693056224"/>
      </c:scatterChart>
      <c:valAx>
        <c:axId val="69304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56224"/>
        <c:crosses val="autoZero"/>
        <c:crossBetween val="midCat"/>
      </c:valAx>
      <c:valAx>
        <c:axId val="69305622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</a:t>
                </a:r>
                <a:r>
                  <a:rPr lang="en-SG" baseline="0"/>
                  <a:t> of Infected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4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Comparison Across</a:t>
            </a:r>
            <a:r>
              <a:rPr lang="en-SG" baseline="0"/>
              <a:t> Number of Healthcare Workers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 Healthcare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'Healthcare Workers'!$B$4:$B$11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Workers'!$N$4:$N$11</c:f>
              <c:numCache>
                <c:formatCode>General</c:formatCode>
                <c:ptCount val="8"/>
                <c:pt idx="0">
                  <c:v>0</c:v>
                </c:pt>
                <c:pt idx="1">
                  <c:v>3.9419999999999997E-2</c:v>
                </c:pt>
                <c:pt idx="2">
                  <c:v>3.4118000000000002E-2</c:v>
                </c:pt>
                <c:pt idx="3">
                  <c:v>4.4711999999999995E-2</c:v>
                </c:pt>
                <c:pt idx="4">
                  <c:v>5.4333800000000002E-2</c:v>
                </c:pt>
                <c:pt idx="5">
                  <c:v>5.1607400000000005E-2</c:v>
                </c:pt>
                <c:pt idx="6">
                  <c:v>4.83074E-2</c:v>
                </c:pt>
                <c:pt idx="7">
                  <c:v>4.4349800000000002E-2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1-461D-A65C-4F96948963F1}"/>
            </c:ext>
          </c:extLst>
        </c:ser>
        <c:ser>
          <c:idx val="1"/>
          <c:order val="1"/>
          <c:tx>
            <c:v>20 Healthcare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'Healthcare Workers'!$B$4:$B$11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Workers'!$N$34:$N$41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7.3156000000000002E-3</c:v>
                </c:pt>
                <c:pt idx="5">
                  <c:v>1.3017999999999998E-2</c:v>
                </c:pt>
                <c:pt idx="6">
                  <c:v>1.1140000000000001E-2</c:v>
                </c:pt>
                <c:pt idx="7">
                  <c:v>9.7340000000000013E-3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1-461D-A65C-4F96948963F1}"/>
            </c:ext>
          </c:extLst>
        </c:ser>
        <c:ser>
          <c:idx val="2"/>
          <c:order val="2"/>
          <c:tx>
            <c:v>30 Healthcare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'Healthcare Workers'!$B$4:$B$11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Workers'!$N$64:$N$71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1-461D-A65C-4F96948963F1}"/>
            </c:ext>
          </c:extLst>
        </c:ser>
        <c:ser>
          <c:idx val="3"/>
          <c:order val="3"/>
          <c:tx>
            <c:v>50 Healthcare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'Healthcare Workers'!$B$4:$B$11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Workers'!$N$94:$N$101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A1-461D-A65C-4F96948963F1}"/>
            </c:ext>
          </c:extLst>
        </c:ser>
        <c:ser>
          <c:idx val="4"/>
          <c:order val="4"/>
          <c:tx>
            <c:v>100 Healthcare Workers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'Healthcare Workers'!$B$4:$B$11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'Healthcare Workers'!$N$124:$N$131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A1-461D-A65C-4F9694896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164448"/>
        <c:axId val="683178176"/>
      </c:scatterChart>
      <c:valAx>
        <c:axId val="683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78176"/>
        <c:crosses val="autoZero"/>
        <c:crossBetween val="midCat"/>
      </c:valAx>
      <c:valAx>
        <c:axId val="6831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Turned</a:t>
                </a:r>
                <a:r>
                  <a:rPr lang="en-SG" baseline="0"/>
                  <a:t> Away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6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total acquired infections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'Healthcare Workers'!$B$172</c:f>
              <c:strCache>
                <c:ptCount val="1"/>
                <c:pt idx="0">
                  <c:v>Avg total acquired infections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'Healthcare Workers'!$C$171:$G$171</c:f>
              <c:strCache>
                <c:ptCount val="5"/>
                <c:pt idx="0">
                  <c:v>10 Healthcare Workers</c:v>
                </c:pt>
                <c:pt idx="1">
                  <c:v>20 Healthcare Workers</c:v>
                </c:pt>
                <c:pt idx="2">
                  <c:v>30 Healthcare Workers</c:v>
                </c:pt>
                <c:pt idx="3">
                  <c:v>50 Healthcare Workers</c:v>
                </c:pt>
                <c:pt idx="4">
                  <c:v>100 Healthcare Workers</c:v>
                </c:pt>
              </c:strCache>
            </c:strRef>
          </c:cat>
          <c:val>
            <c:numRef>
              <c:f>'Healthcare Workers'!$C$172:$G$172</c:f>
              <c:numCache>
                <c:formatCode>General</c:formatCode>
                <c:ptCount val="5"/>
                <c:pt idx="0">
                  <c:v>568.4</c:v>
                </c:pt>
                <c:pt idx="1">
                  <c:v>677.6</c:v>
                </c:pt>
                <c:pt idx="2">
                  <c:v>734.4</c:v>
                </c:pt>
                <c:pt idx="3">
                  <c:v>887.4</c:v>
                </c:pt>
                <c:pt idx="4">
                  <c:v>1094.4000000000001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B-491E-9778-5015A5BA0C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87482160"/>
        <c:axId val="887502544"/>
        <c:axId val="0"/>
      </c:bar3DChart>
      <c:catAx>
        <c:axId val="8874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02544"/>
        <c:crosses val="autoZero"/>
        <c:auto val="1"/>
        <c:lblAlgn val="ctr"/>
        <c:lblOffset val="100"/>
        <c:noMultiLvlLbl val="0"/>
      </c:catAx>
      <c:valAx>
        <c:axId val="8875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8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'Healthcare Workers'!$B$174</c:f>
              <c:strCache>
                <c:ptCount val="1"/>
                <c:pt idx="0">
                  <c:v>Avg # of patients turned away from standard 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'Healthcare Workers'!$C$173:$G$173</c:f>
              <c:strCache>
                <c:ptCount val="5"/>
                <c:pt idx="0">
                  <c:v>10 Healthcare Workers</c:v>
                </c:pt>
                <c:pt idx="1">
                  <c:v>20 Healthcare Workers</c:v>
                </c:pt>
                <c:pt idx="2">
                  <c:v>30 Healthcare Workers</c:v>
                </c:pt>
                <c:pt idx="3">
                  <c:v>50 Healthcare Workers</c:v>
                </c:pt>
                <c:pt idx="4">
                  <c:v>100 Healthcare Workers</c:v>
                </c:pt>
              </c:strCache>
            </c:strRef>
          </c:cat>
          <c:val>
            <c:numRef>
              <c:f>'Healthcare Workers'!$C$174:$G$174</c:f>
              <c:numCache>
                <c:formatCode>General</c:formatCode>
                <c:ptCount val="5"/>
                <c:pt idx="0">
                  <c:v>35.799999999999997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9-4522-A109-EF45EA05C5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80760272"/>
        <c:axId val="880771504"/>
        <c:axId val="0"/>
      </c:bar3DChart>
      <c:catAx>
        <c:axId val="88076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71504"/>
        <c:crosses val="autoZero"/>
        <c:auto val="1"/>
        <c:lblAlgn val="ctr"/>
        <c:lblOffset val="100"/>
        <c:noMultiLvlLbl val="0"/>
      </c:catAx>
      <c:valAx>
        <c:axId val="8807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6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'Healthcare Workers'!$B$176</c:f>
              <c:strCache>
                <c:ptCount val="1"/>
                <c:pt idx="0">
                  <c:v>Avg # of patients turned away from isolation 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'Healthcare Workers'!$C$175:$G$175</c:f>
              <c:strCache>
                <c:ptCount val="5"/>
                <c:pt idx="0">
                  <c:v>10 Healthcare Workers</c:v>
                </c:pt>
                <c:pt idx="1">
                  <c:v>20 Healthcare Workers</c:v>
                </c:pt>
                <c:pt idx="2">
                  <c:v>30 Healthcare Workers</c:v>
                </c:pt>
                <c:pt idx="3">
                  <c:v>50 Healthcare Workers</c:v>
                </c:pt>
                <c:pt idx="4">
                  <c:v>100 Healthcare Workers</c:v>
                </c:pt>
              </c:strCache>
            </c:strRef>
          </c:cat>
          <c:val>
            <c:numRef>
              <c:f>'Healthcare Workers'!$C$176:$G$176</c:f>
              <c:numCache>
                <c:formatCode>General</c:formatCode>
                <c:ptCount val="5"/>
                <c:pt idx="0">
                  <c:v>115</c:v>
                </c:pt>
                <c:pt idx="1">
                  <c:v>165.2</c:v>
                </c:pt>
                <c:pt idx="2">
                  <c:v>192.4</c:v>
                </c:pt>
                <c:pt idx="3">
                  <c:v>348.4</c:v>
                </c:pt>
                <c:pt idx="4">
                  <c:v>525.4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2-4EEE-889D-F70936B35B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88937440"/>
        <c:axId val="588934528"/>
        <c:axId val="0"/>
      </c:bar3DChart>
      <c:catAx>
        <c:axId val="5889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34528"/>
        <c:crosses val="autoZero"/>
        <c:auto val="1"/>
        <c:lblAlgn val="ctr"/>
        <c:lblOffset val="100"/>
        <c:noMultiLvlLbl val="0"/>
      </c:catAx>
      <c:valAx>
        <c:axId val="5889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3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'Healthcare Workers'!$B$178</c:f>
              <c:strCache>
                <c:ptCount val="1"/>
                <c:pt idx="0">
                  <c:v>Avg # of deaths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'Healthcare Workers'!$C$177:$G$177</c:f>
              <c:strCache>
                <c:ptCount val="5"/>
                <c:pt idx="0">
                  <c:v>10 Healthcare Workers</c:v>
                </c:pt>
                <c:pt idx="1">
                  <c:v>20 Healthcare Workers</c:v>
                </c:pt>
                <c:pt idx="2">
                  <c:v>30 Healthcare Workers</c:v>
                </c:pt>
                <c:pt idx="3">
                  <c:v>50 Healthcare Workers</c:v>
                </c:pt>
                <c:pt idx="4">
                  <c:v>100 Healthcare Workers</c:v>
                </c:pt>
              </c:strCache>
            </c:strRef>
          </c:cat>
          <c:val>
            <c:numRef>
              <c:f>'Healthcare Workers'!$C$178:$G$178</c:f>
              <c:numCache>
                <c:formatCode>General</c:formatCode>
                <c:ptCount val="5"/>
                <c:pt idx="0">
                  <c:v>94.2</c:v>
                </c:pt>
                <c:pt idx="1">
                  <c:v>100.2</c:v>
                </c:pt>
                <c:pt idx="2">
                  <c:v>95.8</c:v>
                </c:pt>
                <c:pt idx="3">
                  <c:v>106.4</c:v>
                </c:pt>
                <c:pt idx="4">
                  <c:v>92.2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9-445A-97BF-7FB1886B1E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87124640"/>
        <c:axId val="687111744"/>
        <c:axId val="0"/>
      </c:bar3DChart>
      <c:catAx>
        <c:axId val="68712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11744"/>
        <c:crosses val="autoZero"/>
        <c:auto val="1"/>
        <c:lblAlgn val="ctr"/>
        <c:lblOffset val="100"/>
        <c:noMultiLvlLbl val="0"/>
      </c:catAx>
      <c:valAx>
        <c:axId val="6871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2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baseline="0">
                <a:effectLst/>
              </a:rPr>
              <a:t>2 Beds Per Ward (Rest are Default Values)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Beds!$B$5:$B$12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Beds!$M$5:$M$12</c:f>
              <c:numCache>
                <c:formatCode>General</c:formatCode>
                <c:ptCount val="8"/>
                <c:pt idx="0">
                  <c:v>0.62682000000000004</c:v>
                </c:pt>
                <c:pt idx="1">
                  <c:v>0.72682000000000002</c:v>
                </c:pt>
                <c:pt idx="2">
                  <c:v>0.76685999999999999</c:v>
                </c:pt>
                <c:pt idx="3">
                  <c:v>0.69384000000000001</c:v>
                </c:pt>
                <c:pt idx="4">
                  <c:v>0.68833999999999995</c:v>
                </c:pt>
                <c:pt idx="5">
                  <c:v>0.64968000000000004</c:v>
                </c:pt>
                <c:pt idx="6">
                  <c:v>0.65286</c:v>
                </c:pt>
                <c:pt idx="7">
                  <c:v>0.60608000000000006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6D-4CC5-809A-94579AACE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183056"/>
        <c:axId val="592184304"/>
      </c:scatterChart>
      <c:valAx>
        <c:axId val="5921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84304"/>
        <c:crosses val="autoZero"/>
        <c:crossBetween val="midCat"/>
      </c:valAx>
      <c:valAx>
        <c:axId val="5921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Avg %</a:t>
                </a:r>
                <a:r>
                  <a:rPr lang="en-SG" baseline="0"/>
                  <a:t> of Infected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8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Expected % of Infected Across Number of Healthcare Workers</a:t>
            </a:r>
          </a:p>
          <a:p>
            <a:pPr>
              <a:defRPr/>
            </a:pP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'Healthcare Workers'!$P$3</c:f>
              <c:strCache>
                <c:ptCount val="1"/>
                <c:pt idx="0">
                  <c:v>Expected % of Infected (16 Beds, 10 Workers)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'Healthcare Workers'!$Q$3</c:f>
              <c:numCache>
                <c:formatCode>0.000</c:formatCode>
                <c:ptCount val="1"/>
                <c:pt idx="0">
                  <c:v>0.92298250000000015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F-4F26-807C-226443B4CB37}"/>
            </c:ext>
          </c:extLst>
        </c:ser>
        <c:ser>
          <c:idx val="1"/>
          <c:order val="1"/>
          <c:tx>
            <c:strRef>
              <c:f>'Healthcare Workers'!$P$33</c:f>
              <c:strCache>
                <c:ptCount val="1"/>
                <c:pt idx="0">
                  <c:v>Expected % of Infected (16 Beds, 20 Workers)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'Healthcare Workers'!$Q$33</c:f>
              <c:numCache>
                <c:formatCode>0.000</c:formatCode>
                <c:ptCount val="1"/>
                <c:pt idx="0">
                  <c:v>0.8638849999999999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F-4F26-807C-226443B4CB37}"/>
            </c:ext>
          </c:extLst>
        </c:ser>
        <c:ser>
          <c:idx val="2"/>
          <c:order val="2"/>
          <c:tx>
            <c:strRef>
              <c:f>'Healthcare Workers'!$P$63</c:f>
              <c:strCache>
                <c:ptCount val="1"/>
                <c:pt idx="0">
                  <c:v>Expected % of Infected (16 Beds, 30 Workers)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'Healthcare Workers'!$Q$63</c:f>
              <c:numCache>
                <c:formatCode>0.000</c:formatCode>
                <c:ptCount val="1"/>
                <c:pt idx="0">
                  <c:v>0.81367749999999994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1F-4F26-807C-226443B4CB37}"/>
            </c:ext>
          </c:extLst>
        </c:ser>
        <c:ser>
          <c:idx val="3"/>
          <c:order val="3"/>
          <c:tx>
            <c:strRef>
              <c:f>'Healthcare Workers'!$P$93</c:f>
              <c:strCache>
                <c:ptCount val="1"/>
                <c:pt idx="0">
                  <c:v>Expected % of Infected (16 Beds, 50 Workers)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'Healthcare Workers'!$Q$93</c:f>
              <c:numCache>
                <c:formatCode>0.000</c:formatCode>
                <c:ptCount val="1"/>
                <c:pt idx="0">
                  <c:v>0.77623999999999993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1F-4F26-807C-226443B4CB37}"/>
            </c:ext>
          </c:extLst>
        </c:ser>
        <c:ser>
          <c:idx val="4"/>
          <c:order val="4"/>
          <c:tx>
            <c:strRef>
              <c:f>'Healthcare Workers'!$P$123</c:f>
              <c:strCache>
                <c:ptCount val="1"/>
                <c:pt idx="0">
                  <c:v>Expected % of Infected (16 Beds, 100 Workers)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'Healthcare Workers'!$Q$123</c:f>
              <c:numCache>
                <c:formatCode>0.000</c:formatCode>
                <c:ptCount val="1"/>
                <c:pt idx="0">
                  <c:v>0.81933250000000002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1F-4F26-807C-226443B4CB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690796144"/>
        <c:axId val="690793648"/>
        <c:axId val="0"/>
      </c:bar3DChart>
      <c:catAx>
        <c:axId val="69079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93648"/>
        <c:crosses val="autoZero"/>
        <c:auto val="1"/>
        <c:lblAlgn val="ctr"/>
        <c:lblOffset val="100"/>
        <c:noMultiLvlLbl val="0"/>
      </c:catAx>
      <c:valAx>
        <c:axId val="690793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Expected % of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Expected % Turned Away Across Number of Healthcare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'Healthcare Workers'!$P$5</c:f>
              <c:strCache>
                <c:ptCount val="1"/>
                <c:pt idx="0">
                  <c:v>Expected % Turned Away  (16 Beds, 10 Workers)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'Healthcare Workers'!$Q$5</c:f>
              <c:numCache>
                <c:formatCode>0.000</c:formatCode>
                <c:ptCount val="1"/>
                <c:pt idx="0">
                  <c:v>3.9606050000000004E-2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A-43A9-860E-065B598B1E31}"/>
            </c:ext>
          </c:extLst>
        </c:ser>
        <c:ser>
          <c:idx val="1"/>
          <c:order val="1"/>
          <c:tx>
            <c:strRef>
              <c:f>'Healthcare Workers'!$P$35</c:f>
              <c:strCache>
                <c:ptCount val="1"/>
                <c:pt idx="0">
                  <c:v>Expected % Turned Away  (16 Beds, 20 Workers)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'Healthcare Workers'!$Q$35</c:f>
              <c:numCache>
                <c:formatCode>0.000</c:formatCode>
                <c:ptCount val="1"/>
                <c:pt idx="0">
                  <c:v>5.1509500000000005E-3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A-43A9-860E-065B598B1E31}"/>
            </c:ext>
          </c:extLst>
        </c:ser>
        <c:ser>
          <c:idx val="2"/>
          <c:order val="2"/>
          <c:tx>
            <c:strRef>
              <c:f>'Healthcare Workers'!$P$65</c:f>
              <c:strCache>
                <c:ptCount val="1"/>
                <c:pt idx="0">
                  <c:v>Expected % Turned Away  (16 Beds, 30 Workers)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'Healthcare Workers'!$Q$65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3A-43A9-860E-065B598B1E31}"/>
            </c:ext>
          </c:extLst>
        </c:ser>
        <c:ser>
          <c:idx val="3"/>
          <c:order val="3"/>
          <c:tx>
            <c:strRef>
              <c:f>'Healthcare Workers'!$P$95</c:f>
              <c:strCache>
                <c:ptCount val="1"/>
                <c:pt idx="0">
                  <c:v>Expected % Turned Away  (16 Beds, 50 Workers)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'Healthcare Workers'!$Q$95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3A-43A9-860E-065B598B1E31}"/>
            </c:ext>
          </c:extLst>
        </c:ser>
        <c:ser>
          <c:idx val="4"/>
          <c:order val="4"/>
          <c:tx>
            <c:strRef>
              <c:f>'Healthcare Workers'!$P$125</c:f>
              <c:strCache>
                <c:ptCount val="1"/>
                <c:pt idx="0">
                  <c:v>Expected % Turned Away  (16 Beds, 100 Workers)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'Healthcare Workers'!$Q$125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3A-43A9-860E-065B598B1E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131719680"/>
        <c:axId val="1131721344"/>
        <c:axId val="0"/>
      </c:bar3DChart>
      <c:catAx>
        <c:axId val="113171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21344"/>
        <c:crosses val="autoZero"/>
        <c:auto val="1"/>
        <c:lblAlgn val="ctr"/>
        <c:lblOffset val="100"/>
        <c:noMultiLvlLbl val="0"/>
      </c:catAx>
      <c:valAx>
        <c:axId val="1131721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Expected % Turned Away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24 Beds,</a:t>
            </a:r>
            <a:r>
              <a:rPr lang="en-SG" baseline="0"/>
              <a:t> 20 Healthcare Workers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Runs'!$B$3:$B$10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Runs'!$C$3:$C$10</c:f>
              <c:numCache>
                <c:formatCode>General</c:formatCode>
                <c:ptCount val="8"/>
                <c:pt idx="0">
                  <c:v>0.86809999999999998</c:v>
                </c:pt>
                <c:pt idx="1">
                  <c:v>0.81610000000000005</c:v>
                </c:pt>
                <c:pt idx="2">
                  <c:v>0.81479999999999997</c:v>
                </c:pt>
                <c:pt idx="3">
                  <c:v>0.83950000000000002</c:v>
                </c:pt>
                <c:pt idx="4">
                  <c:v>0.86750000000000005</c:v>
                </c:pt>
                <c:pt idx="5">
                  <c:v>0.8427</c:v>
                </c:pt>
                <c:pt idx="6">
                  <c:v>0.83130000000000004</c:v>
                </c:pt>
                <c:pt idx="7">
                  <c:v>0.83950000000000002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E-40B1-A236-67FA3103A231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Runs'!$B$3:$B$10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Runs'!$E$3:$E$10</c:f>
              <c:numCache>
                <c:formatCode>General</c:formatCode>
                <c:ptCount val="8"/>
                <c:pt idx="0">
                  <c:v>0.81479999999999997</c:v>
                </c:pt>
                <c:pt idx="1">
                  <c:v>0.83909999999999996</c:v>
                </c:pt>
                <c:pt idx="2">
                  <c:v>0.81710000000000005</c:v>
                </c:pt>
                <c:pt idx="3">
                  <c:v>0.78749999999999998</c:v>
                </c:pt>
                <c:pt idx="4">
                  <c:v>0.84089999999999998</c:v>
                </c:pt>
                <c:pt idx="5">
                  <c:v>0.85419999999999996</c:v>
                </c:pt>
                <c:pt idx="6">
                  <c:v>0.85389999999999999</c:v>
                </c:pt>
                <c:pt idx="7">
                  <c:v>0.78310000000000002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EE-40B1-A236-67FA3103A231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'Trial Runs'!$B$3:$B$10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Runs'!$G$3:$G$10</c:f>
              <c:numCache>
                <c:formatCode>General</c:formatCode>
                <c:ptCount val="8"/>
                <c:pt idx="0">
                  <c:v>0.85060000000000002</c:v>
                </c:pt>
                <c:pt idx="1">
                  <c:v>0.89790000000000003</c:v>
                </c:pt>
                <c:pt idx="2">
                  <c:v>0.87</c:v>
                </c:pt>
                <c:pt idx="3">
                  <c:v>0.84150000000000003</c:v>
                </c:pt>
                <c:pt idx="4">
                  <c:v>0.8851</c:v>
                </c:pt>
                <c:pt idx="5">
                  <c:v>0.875</c:v>
                </c:pt>
                <c:pt idx="6">
                  <c:v>0.8427</c:v>
                </c:pt>
                <c:pt idx="7">
                  <c:v>0.83720000000000006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EE-40B1-A236-67FA3103A231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'Trial Runs'!$B$3:$B$10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Runs'!$I$3:$I$10</c:f>
              <c:numCache>
                <c:formatCode>General</c:formatCode>
                <c:ptCount val="8"/>
                <c:pt idx="0">
                  <c:v>0.82979999999999998</c:v>
                </c:pt>
                <c:pt idx="1">
                  <c:v>0.81630000000000003</c:v>
                </c:pt>
                <c:pt idx="2">
                  <c:v>0.79469999999999996</c:v>
                </c:pt>
                <c:pt idx="3">
                  <c:v>0.79169999999999996</c:v>
                </c:pt>
                <c:pt idx="4">
                  <c:v>0.7732</c:v>
                </c:pt>
                <c:pt idx="5">
                  <c:v>0.85289999999999999</c:v>
                </c:pt>
                <c:pt idx="6">
                  <c:v>0.82410000000000005</c:v>
                </c:pt>
                <c:pt idx="7">
                  <c:v>0.76839999999999997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EE-40B1-A236-67FA3103A231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'Trial Runs'!$B$3:$B$10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Runs'!$K$3:$K$10</c:f>
              <c:numCache>
                <c:formatCode>General</c:formatCode>
                <c:ptCount val="8"/>
                <c:pt idx="0">
                  <c:v>0.88419999999999999</c:v>
                </c:pt>
                <c:pt idx="1">
                  <c:v>0.87209999999999999</c:v>
                </c:pt>
                <c:pt idx="2">
                  <c:v>0.87760000000000005</c:v>
                </c:pt>
                <c:pt idx="3">
                  <c:v>0.87160000000000004</c:v>
                </c:pt>
                <c:pt idx="4">
                  <c:v>0.83520000000000005</c:v>
                </c:pt>
                <c:pt idx="5">
                  <c:v>0.87029999999999996</c:v>
                </c:pt>
                <c:pt idx="6">
                  <c:v>0.83520000000000005</c:v>
                </c:pt>
                <c:pt idx="7">
                  <c:v>0.81930000000000003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EE-40B1-A236-67FA3103A231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'Trial Runs'!$B$3:$B$10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Runs'!$M$3:$M$10</c:f>
              <c:numCache>
                <c:formatCode>General</c:formatCode>
                <c:ptCount val="8"/>
                <c:pt idx="0">
                  <c:v>0.84950000000000014</c:v>
                </c:pt>
                <c:pt idx="1">
                  <c:v>0.84830000000000005</c:v>
                </c:pt>
                <c:pt idx="2">
                  <c:v>0.83484000000000003</c:v>
                </c:pt>
                <c:pt idx="3">
                  <c:v>0.82635999999999998</c:v>
                </c:pt>
                <c:pt idx="4">
                  <c:v>0.84038000000000002</c:v>
                </c:pt>
                <c:pt idx="5">
                  <c:v>0.85901999999999989</c:v>
                </c:pt>
                <c:pt idx="6">
                  <c:v>0.83743999999999996</c:v>
                </c:pt>
                <c:pt idx="7">
                  <c:v>0.80950000000000011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EE-40B1-A236-67FA3103A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02335"/>
        <c:axId val="519302751"/>
      </c:scatterChart>
      <c:valAx>
        <c:axId val="51930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02751"/>
        <c:crosses val="autoZero"/>
        <c:crossBetween val="midCat"/>
      </c:valAx>
      <c:valAx>
        <c:axId val="5193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of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02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24 Beds,</a:t>
            </a:r>
            <a:r>
              <a:rPr lang="en-SG" baseline="0"/>
              <a:t> 20 Healthcare Workers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Runs'!$B$3:$B$10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6-45F1-B139-D84930CD2609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Runs'!$B$3:$B$10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Runs'!$F$3:$F$10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36-45F1-B139-D84930CD2609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'Trial Runs'!$B$3:$B$10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Runs'!$H$3:$H$10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36-45F1-B139-D84930CD2609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'Trial Runs'!$B$3:$B$10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Runs'!$J$3:$J$10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36-45F1-B139-D84930CD2609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'Trial Runs'!$B$3:$B$10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Runs'!$L$3:$L$10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36-45F1-B139-D84930CD2609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'Trial Runs'!$B$3:$B$10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Runs'!$N$3:$N$10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36-45F1-B139-D84930CD2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52159"/>
        <c:axId val="553697471"/>
      </c:scatterChart>
      <c:valAx>
        <c:axId val="56065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97471"/>
        <c:crosses val="autoZero"/>
        <c:crossBetween val="midCat"/>
      </c:valAx>
      <c:valAx>
        <c:axId val="5536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of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2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14 Beds, 20</a:t>
            </a:r>
            <a:r>
              <a:rPr lang="en-SG" baseline="0"/>
              <a:t> Healthcare Workers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Runs'!$B$34:$B$41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Runs'!$C$34:$C$41</c:f>
              <c:numCache>
                <c:formatCode>General</c:formatCode>
                <c:ptCount val="8"/>
                <c:pt idx="0">
                  <c:v>0.84419999999999995</c:v>
                </c:pt>
                <c:pt idx="1">
                  <c:v>0.91139999999999999</c:v>
                </c:pt>
                <c:pt idx="2">
                  <c:v>0.85389999999999999</c:v>
                </c:pt>
                <c:pt idx="3">
                  <c:v>0.86809999999999998</c:v>
                </c:pt>
                <c:pt idx="4">
                  <c:v>0.90380000000000005</c:v>
                </c:pt>
                <c:pt idx="5">
                  <c:v>0.86409999999999998</c:v>
                </c:pt>
                <c:pt idx="6">
                  <c:v>0.81910000000000005</c:v>
                </c:pt>
                <c:pt idx="7">
                  <c:v>0.82979999999999998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D5-4B84-926A-9E0B3FB0F4FD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Runs'!$B$34:$B$41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Runs'!$E$34:$E$41</c:f>
              <c:numCache>
                <c:formatCode>General</c:formatCode>
                <c:ptCount val="8"/>
                <c:pt idx="0">
                  <c:v>0.86360000000000003</c:v>
                </c:pt>
                <c:pt idx="1">
                  <c:v>0.86960000000000004</c:v>
                </c:pt>
                <c:pt idx="2">
                  <c:v>0.84150000000000003</c:v>
                </c:pt>
                <c:pt idx="3">
                  <c:v>0.82950000000000002</c:v>
                </c:pt>
                <c:pt idx="4">
                  <c:v>0.86</c:v>
                </c:pt>
                <c:pt idx="5">
                  <c:v>0.86670000000000003</c:v>
                </c:pt>
                <c:pt idx="6">
                  <c:v>0.84619999999999995</c:v>
                </c:pt>
                <c:pt idx="7">
                  <c:v>0.91669999999999996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5-4B84-926A-9E0B3FB0F4FD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'Trial Runs'!$B$34:$B$41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Runs'!$G$34:$G$41</c:f>
              <c:numCache>
                <c:formatCode>General</c:formatCode>
                <c:ptCount val="8"/>
                <c:pt idx="0">
                  <c:v>0.85880000000000001</c:v>
                </c:pt>
                <c:pt idx="1">
                  <c:v>0.85709999999999997</c:v>
                </c:pt>
                <c:pt idx="2">
                  <c:v>0.86539999999999995</c:v>
                </c:pt>
                <c:pt idx="3">
                  <c:v>0.85709999999999997</c:v>
                </c:pt>
                <c:pt idx="4">
                  <c:v>0.85560000000000003</c:v>
                </c:pt>
                <c:pt idx="5">
                  <c:v>0.83130000000000004</c:v>
                </c:pt>
                <c:pt idx="6">
                  <c:v>0.8911</c:v>
                </c:pt>
                <c:pt idx="7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D5-4B84-926A-9E0B3FB0F4FD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'Trial Runs'!$B$34:$B$41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Runs'!$I$34:$I$41</c:f>
              <c:numCache>
                <c:formatCode>General</c:formatCode>
                <c:ptCount val="8"/>
                <c:pt idx="0">
                  <c:v>0.87209999999999999</c:v>
                </c:pt>
                <c:pt idx="1">
                  <c:v>0.86170000000000002</c:v>
                </c:pt>
                <c:pt idx="2">
                  <c:v>0.84340000000000004</c:v>
                </c:pt>
                <c:pt idx="3">
                  <c:v>0.83330000000000004</c:v>
                </c:pt>
                <c:pt idx="4">
                  <c:v>0.85260000000000002</c:v>
                </c:pt>
                <c:pt idx="5">
                  <c:v>0.84540000000000004</c:v>
                </c:pt>
                <c:pt idx="6">
                  <c:v>0.88349999999999995</c:v>
                </c:pt>
                <c:pt idx="7">
                  <c:v>0.87270000000000003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5-4B84-926A-9E0B3FB0F4FD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'Trial Runs'!$B$34:$B$41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Runs'!$K$34:$K$41</c:f>
              <c:numCache>
                <c:formatCode>General</c:formatCode>
                <c:ptCount val="8"/>
                <c:pt idx="0">
                  <c:v>0.87090000000000001</c:v>
                </c:pt>
                <c:pt idx="1">
                  <c:v>0.85150000000000003</c:v>
                </c:pt>
                <c:pt idx="2">
                  <c:v>0.89470000000000005</c:v>
                </c:pt>
                <c:pt idx="3">
                  <c:v>0.89890000000000003</c:v>
                </c:pt>
                <c:pt idx="4">
                  <c:v>0.90429999999999999</c:v>
                </c:pt>
                <c:pt idx="5">
                  <c:v>0.85389999999999999</c:v>
                </c:pt>
                <c:pt idx="6">
                  <c:v>0.79269999999999996</c:v>
                </c:pt>
                <c:pt idx="7">
                  <c:v>0.91090000000000004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D5-4B84-926A-9E0B3FB0F4FD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'Trial Runs'!$B$34:$B$41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Runs'!$M$34:$M$41</c:f>
              <c:numCache>
                <c:formatCode>General</c:formatCode>
                <c:ptCount val="8"/>
                <c:pt idx="0">
                  <c:v>0.86192000000000013</c:v>
                </c:pt>
                <c:pt idx="1">
                  <c:v>0.87026000000000003</c:v>
                </c:pt>
                <c:pt idx="2">
                  <c:v>0.85977999999999999</c:v>
                </c:pt>
                <c:pt idx="3">
                  <c:v>0.85738000000000003</c:v>
                </c:pt>
                <c:pt idx="4">
                  <c:v>0.87526000000000015</c:v>
                </c:pt>
                <c:pt idx="5">
                  <c:v>0.85228000000000004</c:v>
                </c:pt>
                <c:pt idx="6">
                  <c:v>0.84651999999999994</c:v>
                </c:pt>
                <c:pt idx="7">
                  <c:v>0.88202000000000003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D5-4B84-926A-9E0B3FB0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700799"/>
        <c:axId val="553702463"/>
      </c:scatterChart>
      <c:valAx>
        <c:axId val="55370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02463"/>
        <c:crosses val="autoZero"/>
        <c:crossBetween val="midCat"/>
      </c:valAx>
      <c:valAx>
        <c:axId val="55370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of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0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14 Beds, 20 Healthcare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Runs'!$B$34:$B$41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Runs'!$D$34:$D$41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2.8089999999999999E-3</c:v>
                </c:pt>
                <c:pt idx="7">
                  <c:v>3.6900000000000001E-3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1-4F30-9EAE-C2DBD55921A8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Runs'!$B$34:$B$41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Runs'!$F$34:$F$41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5.8939999999999999E-3</c:v>
                </c:pt>
                <c:pt idx="5">
                  <c:v>4.8939999999999999E-3</c:v>
                </c:pt>
                <c:pt idx="6">
                  <c:v>5.6020000000000002E-3</c:v>
                </c:pt>
                <c:pt idx="7">
                  <c:v>2.445E-2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B1-4F30-9EAE-C2DBD55921A8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'Trial Runs'!$B$34:$B$41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Runs'!$H$34:$H$41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3.2360000000000002E-3</c:v>
                </c:pt>
                <c:pt idx="3">
                  <c:v>3.125E-2</c:v>
                </c:pt>
                <c:pt idx="4">
                  <c:v>3.7039999999999997E-2</c:v>
                </c:pt>
                <c:pt idx="5">
                  <c:v>3.125E-2</c:v>
                </c:pt>
                <c:pt idx="6">
                  <c:v>3.9489999999999997E-2</c:v>
                </c:pt>
                <c:pt idx="7">
                  <c:v>5.9549999999999999E-2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B1-4F30-9EAE-C2DBD55921A8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'Trial Runs'!$B$34:$B$41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Runs'!$J$34:$J$41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5.7349999999999998E-2</c:v>
                </c:pt>
                <c:pt idx="3">
                  <c:v>4.1029999999999997E-2</c:v>
                </c:pt>
                <c:pt idx="4">
                  <c:v>3.2000000000000001E-2</c:v>
                </c:pt>
                <c:pt idx="5">
                  <c:v>3.3500000000000002E-2</c:v>
                </c:pt>
                <c:pt idx="6">
                  <c:v>2.8570000000000002E-2</c:v>
                </c:pt>
                <c:pt idx="7">
                  <c:v>2.4809999999999999E-2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B1-4F30-9EAE-C2DBD55921A8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'Trial Runs'!$B$34:$B$41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Runs'!$L$34:$L$41</c:f>
              <c:numCache>
                <c:formatCode>General</c:formatCode>
                <c:ptCount val="8"/>
                <c:pt idx="0">
                  <c:v>0</c:v>
                </c:pt>
                <c:pt idx="1">
                  <c:v>1.4489999999999999E-2</c:v>
                </c:pt>
                <c:pt idx="2">
                  <c:v>3.1850000000000003E-2</c:v>
                </c:pt>
                <c:pt idx="3">
                  <c:v>2.4330000000000001E-2</c:v>
                </c:pt>
                <c:pt idx="4">
                  <c:v>1.9230000000000001E-2</c:v>
                </c:pt>
                <c:pt idx="5">
                  <c:v>3.3000000000000002E-2</c:v>
                </c:pt>
                <c:pt idx="6">
                  <c:v>2.8819999999999998E-2</c:v>
                </c:pt>
                <c:pt idx="7">
                  <c:v>2.528E-2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B1-4F30-9EAE-C2DBD55921A8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'Trial Runs'!$B$34:$B$41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'Trial Runs'!$N$34:$N$41</c:f>
              <c:numCache>
                <c:formatCode>General</c:formatCode>
                <c:ptCount val="8"/>
                <c:pt idx="0">
                  <c:v>2.898E-3</c:v>
                </c:pt>
                <c:pt idx="1">
                  <c:v>2.898E-3</c:v>
                </c:pt>
                <c:pt idx="2">
                  <c:v>1.69832E-2</c:v>
                </c:pt>
                <c:pt idx="3">
                  <c:v>1.9321999999999999E-2</c:v>
                </c:pt>
                <c:pt idx="4">
                  <c:v>2.15868E-2</c:v>
                </c:pt>
                <c:pt idx="5">
                  <c:v>1.9692800000000003E-2</c:v>
                </c:pt>
                <c:pt idx="6">
                  <c:v>2.1058199999999999E-2</c:v>
                </c:pt>
                <c:pt idx="7">
                  <c:v>2.7555999999999997E-2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B1-4F30-9EAE-C2DBD559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17247"/>
        <c:axId val="657513919"/>
      </c:scatterChart>
      <c:valAx>
        <c:axId val="65751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13919"/>
        <c:crosses val="autoZero"/>
        <c:crossBetween val="midCat"/>
      </c:valAx>
      <c:valAx>
        <c:axId val="6575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Turned</a:t>
                </a:r>
                <a:r>
                  <a:rPr lang="en-SG" baseline="0"/>
                  <a:t> Away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1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4 Beds Per Ward</a:t>
            </a:r>
            <a:r>
              <a:rPr lang="en-SG" baseline="0"/>
              <a:t> (Rest are Default Values)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Beds!$B$36:$B$43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Beds!$C$36:$C$43</c:f>
              <c:numCache>
                <c:formatCode>General</c:formatCode>
                <c:ptCount val="8"/>
                <c:pt idx="0">
                  <c:v>0.8</c:v>
                </c:pt>
                <c:pt idx="1">
                  <c:v>0.74239999999999995</c:v>
                </c:pt>
                <c:pt idx="2">
                  <c:v>0.69689999999999996</c:v>
                </c:pt>
                <c:pt idx="3">
                  <c:v>0.69089999999999996</c:v>
                </c:pt>
                <c:pt idx="4">
                  <c:v>0.9113</c:v>
                </c:pt>
                <c:pt idx="5">
                  <c:v>0.76919999999999999</c:v>
                </c:pt>
                <c:pt idx="6">
                  <c:v>0.6875</c:v>
                </c:pt>
                <c:pt idx="7">
                  <c:v>0.88570000000000004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D-42CA-AA26-ABFFCFB6981E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Beds!$B$36:$B$43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Beds!$E$36:$E$43</c:f>
              <c:numCache>
                <c:formatCode>General</c:formatCode>
                <c:ptCount val="8"/>
                <c:pt idx="0">
                  <c:v>0.86570000000000003</c:v>
                </c:pt>
                <c:pt idx="1">
                  <c:v>0.83330000000000004</c:v>
                </c:pt>
                <c:pt idx="2">
                  <c:v>0.88</c:v>
                </c:pt>
                <c:pt idx="3">
                  <c:v>0.79369999999999996</c:v>
                </c:pt>
                <c:pt idx="4">
                  <c:v>0.75</c:v>
                </c:pt>
                <c:pt idx="5">
                  <c:v>0.81430000000000002</c:v>
                </c:pt>
                <c:pt idx="6">
                  <c:v>0.84419999999999995</c:v>
                </c:pt>
                <c:pt idx="7">
                  <c:v>0.58330000000000004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ED-42CA-AA26-ABFFCFB6981E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Beds!$B$36:$B$43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Beds!$G$36:$G$43</c:f>
              <c:numCache>
                <c:formatCode>General</c:formatCode>
                <c:ptCount val="8"/>
                <c:pt idx="0">
                  <c:v>0.82540000000000002</c:v>
                </c:pt>
                <c:pt idx="1">
                  <c:v>0.69640000000000002</c:v>
                </c:pt>
                <c:pt idx="2">
                  <c:v>0.46150000000000002</c:v>
                </c:pt>
                <c:pt idx="3">
                  <c:v>0.54549999999999998</c:v>
                </c:pt>
                <c:pt idx="4">
                  <c:v>0.8286</c:v>
                </c:pt>
                <c:pt idx="5">
                  <c:v>0.82430000000000003</c:v>
                </c:pt>
                <c:pt idx="6">
                  <c:v>0.73680000000000001</c:v>
                </c:pt>
                <c:pt idx="7">
                  <c:v>0.71879999999999999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ED-42CA-AA26-ABFFCFB6981E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Beds!$B$36:$B$43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Beds!$I$36:$I$43</c:f>
              <c:numCache>
                <c:formatCode>General</c:formatCode>
                <c:ptCount val="8"/>
                <c:pt idx="0">
                  <c:v>0.78459999999999996</c:v>
                </c:pt>
                <c:pt idx="1">
                  <c:v>0.59650000000000003</c:v>
                </c:pt>
                <c:pt idx="2">
                  <c:v>0.75439999999999996</c:v>
                </c:pt>
                <c:pt idx="3">
                  <c:v>0.64290000000000003</c:v>
                </c:pt>
                <c:pt idx="4">
                  <c:v>0.76919999999999999</c:v>
                </c:pt>
                <c:pt idx="5">
                  <c:v>0.83750000000000002</c:v>
                </c:pt>
                <c:pt idx="6">
                  <c:v>0.87649999999999995</c:v>
                </c:pt>
                <c:pt idx="7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ED-42CA-AA26-ABFFCFB6981E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Beds!$B$36:$B$43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Beds!$K$36:$K$43</c:f>
              <c:numCache>
                <c:formatCode>General</c:formatCode>
                <c:ptCount val="8"/>
                <c:pt idx="0">
                  <c:v>0.86150000000000004</c:v>
                </c:pt>
                <c:pt idx="1">
                  <c:v>0.77939999999999998</c:v>
                </c:pt>
                <c:pt idx="2">
                  <c:v>0.75</c:v>
                </c:pt>
                <c:pt idx="3">
                  <c:v>0.72409999999999997</c:v>
                </c:pt>
                <c:pt idx="4">
                  <c:v>0.7167</c:v>
                </c:pt>
                <c:pt idx="5">
                  <c:v>0.81930000000000003</c:v>
                </c:pt>
                <c:pt idx="6">
                  <c:v>0.78459999999999996</c:v>
                </c:pt>
                <c:pt idx="7">
                  <c:v>0.80820000000000003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ED-42CA-AA26-ABFFCFB6981E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Beds!$B$36:$B$43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Beds!$M$36:$M$43</c:f>
              <c:numCache>
                <c:formatCode>General</c:formatCode>
                <c:ptCount val="8"/>
                <c:pt idx="0">
                  <c:v>0.82744000000000018</c:v>
                </c:pt>
                <c:pt idx="1">
                  <c:v>0.72959999999999992</c:v>
                </c:pt>
                <c:pt idx="2">
                  <c:v>0.70856000000000008</c:v>
                </c:pt>
                <c:pt idx="3">
                  <c:v>0.67942000000000002</c:v>
                </c:pt>
                <c:pt idx="4">
                  <c:v>0.79515999999999998</c:v>
                </c:pt>
                <c:pt idx="5">
                  <c:v>0.81291999999999986</c:v>
                </c:pt>
                <c:pt idx="6">
                  <c:v>0.78591999999999995</c:v>
                </c:pt>
                <c:pt idx="7">
                  <c:v>0.74920000000000009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ED-42CA-AA26-ABFFCFB6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54896"/>
        <c:axId val="2138755312"/>
      </c:scatterChart>
      <c:valAx>
        <c:axId val="213875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55312"/>
        <c:crosses val="autoZero"/>
        <c:crossBetween val="midCat"/>
      </c:valAx>
      <c:valAx>
        <c:axId val="21387553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of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5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4 Beds Per Ward (Rest are Default Values)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Beds!$B$36:$B$43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Beds!$D$36:$D$43</c:f>
              <c:numCache>
                <c:formatCode>General</c:formatCode>
                <c:ptCount val="8"/>
                <c:pt idx="0">
                  <c:v>0.51060000000000005</c:v>
                </c:pt>
                <c:pt idx="1">
                  <c:v>0.62690000000000001</c:v>
                </c:pt>
                <c:pt idx="2">
                  <c:v>0.62929999999999997</c:v>
                </c:pt>
                <c:pt idx="3">
                  <c:v>0.6734</c:v>
                </c:pt>
                <c:pt idx="4">
                  <c:v>0.64659999999999995</c:v>
                </c:pt>
                <c:pt idx="5">
                  <c:v>0.69189999999999996</c:v>
                </c:pt>
                <c:pt idx="6">
                  <c:v>0.70240000000000002</c:v>
                </c:pt>
                <c:pt idx="7">
                  <c:v>0.70450000000000002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0-4607-83C7-AA31F7137377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Beds!$B$36:$B$43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Beds!$F$36:$F$43</c:f>
              <c:numCache>
                <c:formatCode>General</c:formatCode>
                <c:ptCount val="8"/>
                <c:pt idx="0">
                  <c:v>0.47370000000000001</c:v>
                </c:pt>
                <c:pt idx="1">
                  <c:v>0.5837</c:v>
                </c:pt>
                <c:pt idx="2">
                  <c:v>0.62939999999999996</c:v>
                </c:pt>
                <c:pt idx="3">
                  <c:v>0.69899999999999995</c:v>
                </c:pt>
                <c:pt idx="4">
                  <c:v>0.72870000000000001</c:v>
                </c:pt>
                <c:pt idx="5">
                  <c:v>0.70440000000000003</c:v>
                </c:pt>
                <c:pt idx="6">
                  <c:v>0.69410000000000005</c:v>
                </c:pt>
                <c:pt idx="7">
                  <c:v>0.73270000000000002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C0-4607-83C7-AA31F7137377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Beds!$B$36:$B$43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Beds!$H$36:$H$43</c:f>
              <c:numCache>
                <c:formatCode>General</c:formatCode>
                <c:ptCount val="8"/>
                <c:pt idx="0">
                  <c:v>0.38269999999999998</c:v>
                </c:pt>
                <c:pt idx="1">
                  <c:v>0.64059999999999995</c:v>
                </c:pt>
                <c:pt idx="2">
                  <c:v>0.72050000000000003</c:v>
                </c:pt>
                <c:pt idx="3">
                  <c:v>0.73619999999999997</c:v>
                </c:pt>
                <c:pt idx="4">
                  <c:v>0.71689999999999998</c:v>
                </c:pt>
                <c:pt idx="5">
                  <c:v>0.71360000000000001</c:v>
                </c:pt>
                <c:pt idx="6">
                  <c:v>0.73129999999999995</c:v>
                </c:pt>
                <c:pt idx="7">
                  <c:v>0.73909999999999998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C0-4607-83C7-AA31F7137377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Beds!$B$36:$B$43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Beds!$J$36:$J$43</c:f>
              <c:numCache>
                <c:formatCode>General</c:formatCode>
                <c:ptCount val="8"/>
                <c:pt idx="0">
                  <c:v>0.55100000000000005</c:v>
                </c:pt>
                <c:pt idx="1">
                  <c:v>0.70709999999999995</c:v>
                </c:pt>
                <c:pt idx="2">
                  <c:v>0.73419999999999996</c:v>
                </c:pt>
                <c:pt idx="3">
                  <c:v>0.73750000000000004</c:v>
                </c:pt>
                <c:pt idx="4">
                  <c:v>0.7137</c:v>
                </c:pt>
                <c:pt idx="5">
                  <c:v>0.68810000000000004</c:v>
                </c:pt>
                <c:pt idx="6">
                  <c:v>0.69579999999999997</c:v>
                </c:pt>
                <c:pt idx="7">
                  <c:v>0.72789999999999999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C0-4607-83C7-AA31F7137377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Beds!$B$36:$B$43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Beds!$L$36:$L$43</c:f>
              <c:numCache>
                <c:formatCode>General</c:formatCode>
                <c:ptCount val="8"/>
                <c:pt idx="0">
                  <c:v>0.4592</c:v>
                </c:pt>
                <c:pt idx="1">
                  <c:v>0.59</c:v>
                </c:pt>
                <c:pt idx="2">
                  <c:v>0.63929999999999998</c:v>
                </c:pt>
                <c:pt idx="3">
                  <c:v>0.68220000000000003</c:v>
                </c:pt>
                <c:pt idx="4">
                  <c:v>0.68840000000000001</c:v>
                </c:pt>
                <c:pt idx="5">
                  <c:v>0.65069999999999995</c:v>
                </c:pt>
                <c:pt idx="6">
                  <c:v>0.69089999999999996</c:v>
                </c:pt>
                <c:pt idx="7">
                  <c:v>0.68600000000000005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C0-4607-83C7-AA31F7137377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Beds!$B$36:$B$43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Beds!$N$36:$N$43</c:f>
              <c:numCache>
                <c:formatCode>General</c:formatCode>
                <c:ptCount val="8"/>
                <c:pt idx="0">
                  <c:v>0.47544000000000003</c:v>
                </c:pt>
                <c:pt idx="1">
                  <c:v>0.62966</c:v>
                </c:pt>
                <c:pt idx="2">
                  <c:v>0.67054000000000002</c:v>
                </c:pt>
                <c:pt idx="3">
                  <c:v>0.70565999999999995</c:v>
                </c:pt>
                <c:pt idx="4">
                  <c:v>0.69886000000000004</c:v>
                </c:pt>
                <c:pt idx="5">
                  <c:v>0.68974000000000002</c:v>
                </c:pt>
                <c:pt idx="6">
                  <c:v>0.70289999999999997</c:v>
                </c:pt>
                <c:pt idx="7">
                  <c:v>0.71804000000000001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C0-4607-83C7-AA31F713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66096"/>
        <c:axId val="681370672"/>
      </c:scatterChart>
      <c:valAx>
        <c:axId val="6813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70672"/>
        <c:crosses val="autoZero"/>
        <c:crossBetween val="midCat"/>
      </c:valAx>
      <c:valAx>
        <c:axId val="6813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Turned Away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6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30 Beds Per Ward</a:t>
            </a:r>
            <a:r>
              <a:rPr lang="en-SG" baseline="0"/>
              <a:t> (Rest are Default Values)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Beds!$B$67:$B$74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Beds!$C$67:$C$74</c:f>
              <c:numCache>
                <c:formatCode>General</c:formatCode>
                <c:ptCount val="8"/>
                <c:pt idx="0">
                  <c:v>0.70930000000000004</c:v>
                </c:pt>
                <c:pt idx="1">
                  <c:v>0.82979999999999998</c:v>
                </c:pt>
                <c:pt idx="2">
                  <c:v>0.78949999999999998</c:v>
                </c:pt>
                <c:pt idx="3">
                  <c:v>0.71260000000000001</c:v>
                </c:pt>
                <c:pt idx="4">
                  <c:v>0.78090000000000004</c:v>
                </c:pt>
                <c:pt idx="5">
                  <c:v>0.80679999999999996</c:v>
                </c:pt>
                <c:pt idx="6">
                  <c:v>0.76</c:v>
                </c:pt>
                <c:pt idx="7">
                  <c:v>0.76529999999999998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8-4A62-8615-A9874E5054A5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Beds!$B$67:$B$74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Beds!$E$67:$E$74</c:f>
              <c:numCache>
                <c:formatCode>General</c:formatCode>
                <c:ptCount val="8"/>
                <c:pt idx="0">
                  <c:v>0.81179999999999997</c:v>
                </c:pt>
                <c:pt idx="1">
                  <c:v>0.81440000000000001</c:v>
                </c:pt>
                <c:pt idx="2">
                  <c:v>0.77139999999999997</c:v>
                </c:pt>
                <c:pt idx="3">
                  <c:v>0.76470000000000005</c:v>
                </c:pt>
                <c:pt idx="4">
                  <c:v>0.7732</c:v>
                </c:pt>
                <c:pt idx="5">
                  <c:v>0.81899999999999995</c:v>
                </c:pt>
                <c:pt idx="6">
                  <c:v>0.7046</c:v>
                </c:pt>
                <c:pt idx="7">
                  <c:v>0.71419999999999995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B8-4A62-8615-A9874E5054A5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Beds!$B$67:$B$74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Beds!$G$67:$G$74</c:f>
              <c:numCache>
                <c:formatCode>General</c:formatCode>
                <c:ptCount val="8"/>
                <c:pt idx="0">
                  <c:v>0.78490000000000004</c:v>
                </c:pt>
                <c:pt idx="1">
                  <c:v>0.80389999999999995</c:v>
                </c:pt>
                <c:pt idx="2">
                  <c:v>0.80610000000000004</c:v>
                </c:pt>
                <c:pt idx="3">
                  <c:v>0.80410000000000004</c:v>
                </c:pt>
                <c:pt idx="4">
                  <c:v>0.75819999999999999</c:v>
                </c:pt>
                <c:pt idx="5">
                  <c:v>0.79379999999999995</c:v>
                </c:pt>
                <c:pt idx="6">
                  <c:v>0.79</c:v>
                </c:pt>
                <c:pt idx="7">
                  <c:v>0.82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B8-4A62-8615-A9874E5054A5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Beds!$B$67:$B$74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Beds!$I$67:$I$74</c:f>
              <c:numCache>
                <c:formatCode>General</c:formatCode>
                <c:ptCount val="8"/>
                <c:pt idx="0">
                  <c:v>0.79210000000000003</c:v>
                </c:pt>
                <c:pt idx="1">
                  <c:v>0.78890000000000005</c:v>
                </c:pt>
                <c:pt idx="2">
                  <c:v>0.78820000000000001</c:v>
                </c:pt>
                <c:pt idx="3">
                  <c:v>0.71599999999999997</c:v>
                </c:pt>
                <c:pt idx="4">
                  <c:v>0.81720000000000004</c:v>
                </c:pt>
                <c:pt idx="5">
                  <c:v>0.80579999999999996</c:v>
                </c:pt>
                <c:pt idx="6">
                  <c:v>0.78949999999999998</c:v>
                </c:pt>
                <c:pt idx="7">
                  <c:v>0.76339999999999997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B8-4A62-8615-A9874E5054A5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Beds!$B$67:$B$74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Beds!$K$67:$K$74</c:f>
              <c:numCache>
                <c:formatCode>General</c:formatCode>
                <c:ptCount val="8"/>
                <c:pt idx="0">
                  <c:v>0.80679999999999996</c:v>
                </c:pt>
                <c:pt idx="1">
                  <c:v>0.71950000000000003</c:v>
                </c:pt>
                <c:pt idx="2">
                  <c:v>0.79379999999999995</c:v>
                </c:pt>
                <c:pt idx="3">
                  <c:v>0.82179999999999997</c:v>
                </c:pt>
                <c:pt idx="4">
                  <c:v>0.73860000000000003</c:v>
                </c:pt>
                <c:pt idx="5">
                  <c:v>0.82220000000000004</c:v>
                </c:pt>
                <c:pt idx="6">
                  <c:v>0.79379999999999995</c:v>
                </c:pt>
                <c:pt idx="7">
                  <c:v>0.81730000000000003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B8-4A62-8615-A9874E5054A5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Beds!$B$67:$B$74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Beds!$M$67:$M$74</c:f>
              <c:numCache>
                <c:formatCode>General</c:formatCode>
                <c:ptCount val="8"/>
                <c:pt idx="0">
                  <c:v>0.78098000000000001</c:v>
                </c:pt>
                <c:pt idx="1">
                  <c:v>0.7913</c:v>
                </c:pt>
                <c:pt idx="2">
                  <c:v>0.78979999999999995</c:v>
                </c:pt>
                <c:pt idx="3">
                  <c:v>0.76383999999999996</c:v>
                </c:pt>
                <c:pt idx="4">
                  <c:v>0.77361999999999997</c:v>
                </c:pt>
                <c:pt idx="5">
                  <c:v>0.80952000000000002</c:v>
                </c:pt>
                <c:pt idx="6">
                  <c:v>0.76757999999999993</c:v>
                </c:pt>
                <c:pt idx="7">
                  <c:v>0.77603999999999984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B8-4A62-8615-A9874E50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35712"/>
        <c:axId val="508141120"/>
      </c:scatterChart>
      <c:valAx>
        <c:axId val="5081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41120"/>
        <c:crosses val="autoZero"/>
        <c:crossBetween val="midCat"/>
      </c:valAx>
      <c:valAx>
        <c:axId val="50814112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of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3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30 Beds Per Ward</a:t>
            </a:r>
            <a:r>
              <a:rPr lang="en-SG" baseline="0"/>
              <a:t> (Rest are Default Values)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Beds!$B$67:$B$74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Beds!$D$67:$D$74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62-4252-8134-F4273997D43C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Beds!$B$67:$B$74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Beds!$F$67:$F$74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62-4252-8134-F4273997D43C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Beds!$B$67:$B$74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Beds!$H$67:$H$74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62-4252-8134-F4273997D43C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Beds!$B$67:$B$74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Beds!$J$67:$J$74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62-4252-8134-F4273997D43C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Beds!$B$67:$B$74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Beds!$L$67:$L$74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62-4252-8134-F4273997D43C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Beds!$B$67:$B$74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Beds!$N$67:$N$74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62-4252-8134-F4273997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03824"/>
        <c:axId val="736602992"/>
      </c:scatterChart>
      <c:valAx>
        <c:axId val="73660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02992"/>
        <c:crosses val="autoZero"/>
        <c:crossBetween val="midCat"/>
      </c:valAx>
      <c:valAx>
        <c:axId val="7366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Turned Away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0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16 Beds Per Ward (Rest</a:t>
            </a:r>
            <a:r>
              <a:rPr lang="en-SG" baseline="0"/>
              <a:t> are Default Values)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Beds!$C$98:$C$105</c:f>
              <c:numCache>
                <c:formatCode>General</c:formatCode>
                <c:ptCount val="8"/>
                <c:pt idx="0">
                  <c:v>0.86</c:v>
                </c:pt>
                <c:pt idx="1">
                  <c:v>0.7722</c:v>
                </c:pt>
                <c:pt idx="2">
                  <c:v>0.8246</c:v>
                </c:pt>
                <c:pt idx="3">
                  <c:v>0.82520000000000004</c:v>
                </c:pt>
                <c:pt idx="4">
                  <c:v>0.76</c:v>
                </c:pt>
                <c:pt idx="5">
                  <c:v>0.84540000000000004</c:v>
                </c:pt>
                <c:pt idx="6">
                  <c:v>0.78569999999999995</c:v>
                </c:pt>
                <c:pt idx="7">
                  <c:v>0.79120000000000001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38-46D6-8988-8A1AE6A85891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Beds!$E$98:$E$105</c:f>
              <c:numCache>
                <c:formatCode>General</c:formatCode>
                <c:ptCount val="8"/>
                <c:pt idx="0">
                  <c:v>0.82289999999999996</c:v>
                </c:pt>
                <c:pt idx="1">
                  <c:v>0.85589999999999999</c:v>
                </c:pt>
                <c:pt idx="2">
                  <c:v>0.8468</c:v>
                </c:pt>
                <c:pt idx="3">
                  <c:v>0.82650000000000001</c:v>
                </c:pt>
                <c:pt idx="4">
                  <c:v>0.76239999999999997</c:v>
                </c:pt>
                <c:pt idx="5">
                  <c:v>0.8</c:v>
                </c:pt>
                <c:pt idx="6">
                  <c:v>0.77110000000000001</c:v>
                </c:pt>
                <c:pt idx="7">
                  <c:v>0.84309999999999996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38-46D6-8988-8A1AE6A85891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Beds!$G$98:$G$105</c:f>
              <c:numCache>
                <c:formatCode>General</c:formatCode>
                <c:ptCount val="8"/>
                <c:pt idx="0">
                  <c:v>0.80220000000000002</c:v>
                </c:pt>
                <c:pt idx="1">
                  <c:v>0.8387</c:v>
                </c:pt>
                <c:pt idx="2">
                  <c:v>0.82350000000000001</c:v>
                </c:pt>
                <c:pt idx="3">
                  <c:v>0.86</c:v>
                </c:pt>
                <c:pt idx="4">
                  <c:v>0.76739999999999997</c:v>
                </c:pt>
                <c:pt idx="5">
                  <c:v>0.7742</c:v>
                </c:pt>
                <c:pt idx="6">
                  <c:v>0.78939999999999999</c:v>
                </c:pt>
                <c:pt idx="7">
                  <c:v>0.86240000000000006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38-46D6-8988-8A1AE6A85891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Beds!$I$98:$I$105</c:f>
              <c:numCache>
                <c:formatCode>General</c:formatCode>
                <c:ptCount val="8"/>
                <c:pt idx="0">
                  <c:v>0.85709999999999997</c:v>
                </c:pt>
                <c:pt idx="1">
                  <c:v>0.79610000000000003</c:v>
                </c:pt>
                <c:pt idx="2">
                  <c:v>0.82289999999999996</c:v>
                </c:pt>
                <c:pt idx="3">
                  <c:v>0.83</c:v>
                </c:pt>
                <c:pt idx="4">
                  <c:v>0.85709999999999997</c:v>
                </c:pt>
                <c:pt idx="5">
                  <c:v>0.8125</c:v>
                </c:pt>
                <c:pt idx="6">
                  <c:v>0.87380000000000002</c:v>
                </c:pt>
                <c:pt idx="7">
                  <c:v>0.85050000000000003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38-46D6-8988-8A1AE6A85891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Beds!$K$98:$K$105</c:f>
              <c:numCache>
                <c:formatCode>General</c:formatCode>
                <c:ptCount val="8"/>
                <c:pt idx="0">
                  <c:v>0.7732</c:v>
                </c:pt>
                <c:pt idx="1">
                  <c:v>0.8286</c:v>
                </c:pt>
                <c:pt idx="2">
                  <c:v>0.75790000000000002</c:v>
                </c:pt>
                <c:pt idx="3">
                  <c:v>0.78720000000000001</c:v>
                </c:pt>
                <c:pt idx="4">
                  <c:v>0.82410000000000005</c:v>
                </c:pt>
                <c:pt idx="5">
                  <c:v>0.81479999999999997</c:v>
                </c:pt>
                <c:pt idx="6">
                  <c:v>0.78129999999999999</c:v>
                </c:pt>
                <c:pt idx="7">
                  <c:v>0.76919999999999999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38-46D6-8988-8A1AE6A85891}"/>
            </c:ext>
          </c:extLst>
        </c:ser>
        <c:ser>
          <c:idx val="5"/>
          <c:order val="5"/>
          <c:tx>
            <c:v>Avg of Runs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Beds!$B$98:$B$105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Beds!$M$98:$M$105</c:f>
              <c:numCache>
                <c:formatCode>General</c:formatCode>
                <c:ptCount val="8"/>
                <c:pt idx="0">
                  <c:v>0.82308000000000003</c:v>
                </c:pt>
                <c:pt idx="1">
                  <c:v>0.81830000000000003</c:v>
                </c:pt>
                <c:pt idx="2">
                  <c:v>0.81514000000000009</c:v>
                </c:pt>
                <c:pt idx="3">
                  <c:v>0.82577999999999996</c:v>
                </c:pt>
                <c:pt idx="4">
                  <c:v>0.79420000000000002</c:v>
                </c:pt>
                <c:pt idx="5">
                  <c:v>0.80937999999999999</c:v>
                </c:pt>
                <c:pt idx="6">
                  <c:v>0.80026000000000008</c:v>
                </c:pt>
                <c:pt idx="7">
                  <c:v>0.8232799999999999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38-46D6-8988-8A1AE6A85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130416"/>
        <c:axId val="735131664"/>
      </c:scatterChart>
      <c:valAx>
        <c:axId val="7351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31664"/>
        <c:crosses val="autoZero"/>
        <c:crossBetween val="midCat"/>
      </c:valAx>
      <c:valAx>
        <c:axId val="73513166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of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3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18" Type="http://schemas.openxmlformats.org/officeDocument/2006/relationships/chart" Target="../charts/chart4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17" Type="http://schemas.openxmlformats.org/officeDocument/2006/relationships/chart" Target="../charts/chart40.xml"/><Relationship Id="rId2" Type="http://schemas.openxmlformats.org/officeDocument/2006/relationships/chart" Target="../charts/chart25.xml"/><Relationship Id="rId16" Type="http://schemas.openxmlformats.org/officeDocument/2006/relationships/chart" Target="../charts/chart39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5" Type="http://schemas.openxmlformats.org/officeDocument/2006/relationships/chart" Target="../charts/chart3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1464768</xdr:colOff>
      <xdr:row>17</xdr:row>
      <xdr:rowOff>22733</xdr:rowOff>
    </xdr:from>
    <xdr:to>
      <xdr:col>3</xdr:col>
      <xdr:colOff>1164611</xdr:colOff>
      <xdr:row>31</xdr:row>
      <xdr:rowOff>98933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3B49C6-B66F-4A39-B90C-6A2F077CC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1393531</xdr:colOff>
      <xdr:row>17</xdr:row>
      <xdr:rowOff>4322</xdr:rowOff>
    </xdr:from>
    <xdr:to>
      <xdr:col>7</xdr:col>
      <xdr:colOff>320166</xdr:colOff>
      <xdr:row>31</xdr:row>
      <xdr:rowOff>80522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13113C-E1F7-4D68-8DF3-E56EE6F52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1088572</xdr:colOff>
      <xdr:row>16</xdr:row>
      <xdr:rowOff>179614</xdr:rowOff>
    </xdr:from>
    <xdr:to>
      <xdr:col>14</xdr:col>
      <xdr:colOff>598715</xdr:colOff>
      <xdr:row>31</xdr:row>
      <xdr:rowOff>65314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AD96CE-6C20-4C7B-9472-DDA8F43A0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530678</xdr:colOff>
      <xdr:row>16</xdr:row>
      <xdr:rowOff>179614</xdr:rowOff>
    </xdr:from>
    <xdr:to>
      <xdr:col>10</xdr:col>
      <xdr:colOff>966107</xdr:colOff>
      <xdr:row>31</xdr:row>
      <xdr:rowOff>65314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124F5A-24D0-45CF-870B-F6231DF02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1596837</xdr:colOff>
      <xdr:row>48</xdr:row>
      <xdr:rowOff>12326</xdr:rowOff>
    </xdr:from>
    <xdr:to>
      <xdr:col>3</xdr:col>
      <xdr:colOff>1271866</xdr:colOff>
      <xdr:row>62</xdr:row>
      <xdr:rowOff>88526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E96F3A-F322-4D32-AA58-FD42C89EF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44822</xdr:colOff>
      <xdr:row>47</xdr:row>
      <xdr:rowOff>180415</xdr:rowOff>
    </xdr:from>
    <xdr:to>
      <xdr:col>7</xdr:col>
      <xdr:colOff>380999</xdr:colOff>
      <xdr:row>62</xdr:row>
      <xdr:rowOff>66115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F7DF80-5BDA-46FE-BFBB-4E395B7B6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33618</xdr:colOff>
      <xdr:row>79</xdr:row>
      <xdr:rowOff>23531</xdr:rowOff>
    </xdr:from>
    <xdr:to>
      <xdr:col>4</xdr:col>
      <xdr:colOff>33618</xdr:colOff>
      <xdr:row>93</xdr:row>
      <xdr:rowOff>99731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036D4B-C81F-4A39-9AE0-FCDC5A4BD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526676</xdr:colOff>
      <xdr:row>79</xdr:row>
      <xdr:rowOff>34738</xdr:rowOff>
    </xdr:from>
    <xdr:to>
      <xdr:col>7</xdr:col>
      <xdr:colOff>862853</xdr:colOff>
      <xdr:row>93</xdr:row>
      <xdr:rowOff>110938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9F5F5B-FFB5-43D8-A082-62FE1437F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61632</xdr:colOff>
      <xdr:row>110</xdr:row>
      <xdr:rowOff>1120</xdr:rowOff>
    </xdr:from>
    <xdr:to>
      <xdr:col>4</xdr:col>
      <xdr:colOff>61632</xdr:colOff>
      <xdr:row>124</xdr:row>
      <xdr:rowOff>77320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29305F5-2A7D-4163-8A9F-9F533D78F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778808</xdr:colOff>
      <xdr:row>110</xdr:row>
      <xdr:rowOff>34738</xdr:rowOff>
    </xdr:from>
    <xdr:to>
      <xdr:col>7</xdr:col>
      <xdr:colOff>1114985</xdr:colOff>
      <xdr:row>124</xdr:row>
      <xdr:rowOff>110938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DD4C121-0402-4C79-B440-424E5E13B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20410</xdr:colOff>
      <xdr:row>140</xdr:row>
      <xdr:rowOff>166007</xdr:rowOff>
    </xdr:from>
    <xdr:to>
      <xdr:col>4</xdr:col>
      <xdr:colOff>20410</xdr:colOff>
      <xdr:row>155</xdr:row>
      <xdr:rowOff>51707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4B418DB-9519-4D55-B924-EF393FDD1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619124</xdr:colOff>
      <xdr:row>140</xdr:row>
      <xdr:rowOff>152400</xdr:rowOff>
    </xdr:from>
    <xdr:to>
      <xdr:col>7</xdr:col>
      <xdr:colOff>945695</xdr:colOff>
      <xdr:row>155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394753C-6D26-4A52-8B88-E437E05CB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20409</xdr:colOff>
      <xdr:row>171</xdr:row>
      <xdr:rowOff>70756</xdr:rowOff>
    </xdr:from>
    <xdr:to>
      <xdr:col>4</xdr:col>
      <xdr:colOff>20409</xdr:colOff>
      <xdr:row>185</xdr:row>
      <xdr:rowOff>146956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A52F5A8-5475-4161-A861-99E1D5E79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496659</xdr:colOff>
      <xdr:row>171</xdr:row>
      <xdr:rowOff>84364</xdr:rowOff>
    </xdr:from>
    <xdr:to>
      <xdr:col>7</xdr:col>
      <xdr:colOff>823230</xdr:colOff>
      <xdr:row>185</xdr:row>
      <xdr:rowOff>160564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CD10C96-A493-426A-AE29-0DF1D2064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34638</xdr:colOff>
      <xdr:row>188</xdr:row>
      <xdr:rowOff>13854</xdr:rowOff>
    </xdr:from>
    <xdr:to>
      <xdr:col>4</xdr:col>
      <xdr:colOff>51956</xdr:colOff>
      <xdr:row>202</xdr:row>
      <xdr:rowOff>90054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01F2F82-1BEB-4FEC-8450-892796AE2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484909</xdr:colOff>
      <xdr:row>188</xdr:row>
      <xdr:rowOff>31173</xdr:rowOff>
    </xdr:from>
    <xdr:to>
      <xdr:col>7</xdr:col>
      <xdr:colOff>848591</xdr:colOff>
      <xdr:row>202</xdr:row>
      <xdr:rowOff>107373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554EEA8-CAA5-4913-8CE7-604301BE4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13607</xdr:colOff>
      <xdr:row>216</xdr:row>
      <xdr:rowOff>111578</xdr:rowOff>
    </xdr:from>
    <xdr:to>
      <xdr:col>4</xdr:col>
      <xdr:colOff>13607</xdr:colOff>
      <xdr:row>230</xdr:row>
      <xdr:rowOff>187778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E7A2ECF-0834-43EE-859E-3EF67A877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231322</xdr:colOff>
      <xdr:row>216</xdr:row>
      <xdr:rowOff>97972</xdr:rowOff>
    </xdr:from>
    <xdr:to>
      <xdr:col>7</xdr:col>
      <xdr:colOff>557893</xdr:colOff>
      <xdr:row>230</xdr:row>
      <xdr:rowOff>174172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4016D0F-E8E3-4A5A-87E9-740C41D52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231</xdr:row>
      <xdr:rowOff>152400</xdr:rowOff>
    </xdr:from>
    <xdr:to>
      <xdr:col>4</xdr:col>
      <xdr:colOff>0</xdr:colOff>
      <xdr:row>246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EEDF586-25D1-4493-827B-E74282BC9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231321</xdr:colOff>
      <xdr:row>231</xdr:row>
      <xdr:rowOff>166007</xdr:rowOff>
    </xdr:from>
    <xdr:to>
      <xdr:col>7</xdr:col>
      <xdr:colOff>557892</xdr:colOff>
      <xdr:row>246</xdr:row>
      <xdr:rowOff>51707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9806D1B-208E-4719-9680-5331BE699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481853</xdr:colOff>
      <xdr:row>172</xdr:row>
      <xdr:rowOff>1121</xdr:rowOff>
    </xdr:from>
    <xdr:to>
      <xdr:col>12</xdr:col>
      <xdr:colOff>728384</xdr:colOff>
      <xdr:row>190</xdr:row>
      <xdr:rowOff>89648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22EA19A-4102-402D-9C40-0984D278E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1098175</xdr:colOff>
      <xdr:row>172</xdr:row>
      <xdr:rowOff>1119</xdr:rowOff>
    </xdr:from>
    <xdr:to>
      <xdr:col>16</xdr:col>
      <xdr:colOff>941294</xdr:colOff>
      <xdr:row>190</xdr:row>
      <xdr:rowOff>89646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652920D-15B9-4B26-88AA-12B61A607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306160</xdr:colOff>
      <xdr:row>110</xdr:row>
      <xdr:rowOff>2721</xdr:rowOff>
    </xdr:from>
    <xdr:to>
      <xdr:col>12</xdr:col>
      <xdr:colOff>455839</xdr:colOff>
      <xdr:row>124</xdr:row>
      <xdr:rowOff>78921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A7B8F-4EBB-467E-BFDC-8F352675F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</xdr:colOff>
      <xdr:row>15</xdr:row>
      <xdr:rowOff>84363</xdr:rowOff>
    </xdr:from>
    <xdr:to>
      <xdr:col>3</xdr:col>
      <xdr:colOff>1027339</xdr:colOff>
      <xdr:row>29</xdr:row>
      <xdr:rowOff>160563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94270-BA73-4C74-A4C0-C71C7E3EB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1197429</xdr:colOff>
      <xdr:row>15</xdr:row>
      <xdr:rowOff>84364</xdr:rowOff>
    </xdr:from>
    <xdr:to>
      <xdr:col>7</xdr:col>
      <xdr:colOff>326571</xdr:colOff>
      <xdr:row>29</xdr:row>
      <xdr:rowOff>160564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C5C55-3B45-4F0C-924F-511D53A9D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7422</xdr:colOff>
      <xdr:row>75</xdr:row>
      <xdr:rowOff>94013</xdr:rowOff>
    </xdr:from>
    <xdr:to>
      <xdr:col>3</xdr:col>
      <xdr:colOff>1046513</xdr:colOff>
      <xdr:row>89</xdr:row>
      <xdr:rowOff>170213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341DA4-3B6B-4006-9DB3-69162227D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1211036</xdr:colOff>
      <xdr:row>75</xdr:row>
      <xdr:rowOff>81642</xdr:rowOff>
    </xdr:from>
    <xdr:to>
      <xdr:col>7</xdr:col>
      <xdr:colOff>349784</xdr:colOff>
      <xdr:row>89</xdr:row>
      <xdr:rowOff>157842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EA5254-FCFB-4BE6-BE50-3E443EFC6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8659</xdr:colOff>
      <xdr:row>45</xdr:row>
      <xdr:rowOff>83128</xdr:rowOff>
    </xdr:from>
    <xdr:to>
      <xdr:col>3</xdr:col>
      <xdr:colOff>1047750</xdr:colOff>
      <xdr:row>59</xdr:row>
      <xdr:rowOff>159328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6652CD-0B0C-4419-9F44-852F9BAD1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77931</xdr:colOff>
      <xdr:row>45</xdr:row>
      <xdr:rowOff>100445</xdr:rowOff>
    </xdr:from>
    <xdr:to>
      <xdr:col>7</xdr:col>
      <xdr:colOff>614795</xdr:colOff>
      <xdr:row>59</xdr:row>
      <xdr:rowOff>176645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F8EAE4-216A-4267-B60A-B5CC63C1E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16808</xdr:colOff>
      <xdr:row>105</xdr:row>
      <xdr:rowOff>57149</xdr:rowOff>
    </xdr:from>
    <xdr:to>
      <xdr:col>3</xdr:col>
      <xdr:colOff>1047749</xdr:colOff>
      <xdr:row>119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7F8DE9-84B1-4D14-BFB3-085899EA1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1221441</xdr:colOff>
      <xdr:row>105</xdr:row>
      <xdr:rowOff>68355</xdr:rowOff>
    </xdr:from>
    <xdr:to>
      <xdr:col>7</xdr:col>
      <xdr:colOff>369794</xdr:colOff>
      <xdr:row>119</xdr:row>
      <xdr:rowOff>144555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2ADCA5-7296-4A8F-8639-BFF677D4C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20410</xdr:colOff>
      <xdr:row>135</xdr:row>
      <xdr:rowOff>84364</xdr:rowOff>
    </xdr:from>
    <xdr:to>
      <xdr:col>3</xdr:col>
      <xdr:colOff>1040946</xdr:colOff>
      <xdr:row>149</xdr:row>
      <xdr:rowOff>160564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F73A81-3768-4ED5-AE52-92AF3AD10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1285874</xdr:colOff>
      <xdr:row>135</xdr:row>
      <xdr:rowOff>84364</xdr:rowOff>
    </xdr:from>
    <xdr:to>
      <xdr:col>7</xdr:col>
      <xdr:colOff>415016</xdr:colOff>
      <xdr:row>149</xdr:row>
      <xdr:rowOff>160564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501974-8994-46DD-BF97-DA1937AFD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29250</xdr:colOff>
      <xdr:row>151</xdr:row>
      <xdr:rowOff>43542</xdr:rowOff>
    </xdr:from>
    <xdr:to>
      <xdr:col>3</xdr:col>
      <xdr:colOff>1049786</xdr:colOff>
      <xdr:row>168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FA63B8-D195-4F75-93C1-51BF24FB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1290204</xdr:colOff>
      <xdr:row>151</xdr:row>
      <xdr:rowOff>48490</xdr:rowOff>
    </xdr:from>
    <xdr:to>
      <xdr:col>7</xdr:col>
      <xdr:colOff>424295</xdr:colOff>
      <xdr:row>168</xdr:row>
      <xdr:rowOff>171449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CF47008-7D93-4883-B37B-19CF9194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13607</xdr:colOff>
      <xdr:row>179</xdr:row>
      <xdr:rowOff>2721</xdr:rowOff>
    </xdr:from>
    <xdr:to>
      <xdr:col>3</xdr:col>
      <xdr:colOff>762000</xdr:colOff>
      <xdr:row>193</xdr:row>
      <xdr:rowOff>78921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F70C02D-CEDB-4356-BFF0-13E616917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1176617</xdr:colOff>
      <xdr:row>179</xdr:row>
      <xdr:rowOff>1120</xdr:rowOff>
    </xdr:from>
    <xdr:to>
      <xdr:col>6</xdr:col>
      <xdr:colOff>1143000</xdr:colOff>
      <xdr:row>193</xdr:row>
      <xdr:rowOff>77320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5A5F5AC-0B48-4C2E-ABFB-E7E2C3057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194</xdr:row>
      <xdr:rowOff>90767</xdr:rowOff>
    </xdr:from>
    <xdr:to>
      <xdr:col>3</xdr:col>
      <xdr:colOff>762000</xdr:colOff>
      <xdr:row>208</xdr:row>
      <xdr:rowOff>166967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513545B-A64B-4F41-9567-F9AD61314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1165411</xdr:colOff>
      <xdr:row>194</xdr:row>
      <xdr:rowOff>113179</xdr:rowOff>
    </xdr:from>
    <xdr:to>
      <xdr:col>6</xdr:col>
      <xdr:colOff>1131794</xdr:colOff>
      <xdr:row>208</xdr:row>
      <xdr:rowOff>189379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CB8188C-624B-4825-A95E-8A3118FEC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100853</xdr:colOff>
      <xdr:row>135</xdr:row>
      <xdr:rowOff>124385</xdr:rowOff>
    </xdr:from>
    <xdr:to>
      <xdr:col>12</xdr:col>
      <xdr:colOff>201706</xdr:colOff>
      <xdr:row>152</xdr:row>
      <xdr:rowOff>89647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9FB72A4-187F-46E9-83D5-5C36AA800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425824</xdr:colOff>
      <xdr:row>135</xdr:row>
      <xdr:rowOff>124385</xdr:rowOff>
    </xdr:from>
    <xdr:to>
      <xdr:col>16</xdr:col>
      <xdr:colOff>212912</xdr:colOff>
      <xdr:row>152</xdr:row>
      <xdr:rowOff>89647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DB9BFE3-3667-41D3-8610-6CEF8E73B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39220</xdr:colOff>
      <xdr:row>15</xdr:row>
      <xdr:rowOff>1120</xdr:rowOff>
    </xdr:from>
    <xdr:to>
      <xdr:col>3</xdr:col>
      <xdr:colOff>1081367</xdr:colOff>
      <xdr:row>29</xdr:row>
      <xdr:rowOff>77320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64894-9A87-44BC-BB4D-A89CEA546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1395132</xdr:colOff>
      <xdr:row>15</xdr:row>
      <xdr:rowOff>23531</xdr:rowOff>
    </xdr:from>
    <xdr:to>
      <xdr:col>7</xdr:col>
      <xdr:colOff>184896</xdr:colOff>
      <xdr:row>29</xdr:row>
      <xdr:rowOff>99731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42D085-4CA5-4BDB-842F-A57EC3AF6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28014</xdr:colOff>
      <xdr:row>45</xdr:row>
      <xdr:rowOff>180414</xdr:rowOff>
    </xdr:from>
    <xdr:to>
      <xdr:col>3</xdr:col>
      <xdr:colOff>1070161</xdr:colOff>
      <xdr:row>60</xdr:row>
      <xdr:rowOff>66114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665A52-33C5-40C0-8083-98A13BAFE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1344707</xdr:colOff>
      <xdr:row>46</xdr:row>
      <xdr:rowOff>1120</xdr:rowOff>
    </xdr:from>
    <xdr:to>
      <xdr:col>7</xdr:col>
      <xdr:colOff>134471</xdr:colOff>
      <xdr:row>60</xdr:row>
      <xdr:rowOff>77320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184D4B-9306-446D-ACDA-23D71E11C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90762-0D5E-44FF-A7CC-095092B61823}">
  <dimension ref="A2:S215"/>
  <sheetViews>
    <sheetView tabSelected="1" zoomScale="70" zoomScaleNormal="70" workbookViewId="0">
      <selection activeCell="I149" sqref="I149"/>
    </sheetView>
  </sheetViews>
  <sheetFormatPr baseColWidth="10" defaultColWidth="8.83203125" defaultRowHeight="15" x14ac:dyDescent="0.2"/>
  <cols>
    <col min="1" max="1" width="26" bestFit="1" customWidth="1"/>
    <col min="2" max="2" width="28.5" bestFit="1" customWidth="1"/>
    <col min="3" max="3" width="20.5" bestFit="1" customWidth="1"/>
    <col min="4" max="4" width="22.1640625" bestFit="1" customWidth="1"/>
    <col min="5" max="5" width="21" bestFit="1" customWidth="1"/>
    <col min="6" max="6" width="22.5" bestFit="1" customWidth="1"/>
    <col min="7" max="7" width="21" bestFit="1" customWidth="1"/>
    <col min="8" max="8" width="22.5" bestFit="1" customWidth="1"/>
    <col min="9" max="9" width="21" bestFit="1" customWidth="1"/>
    <col min="10" max="10" width="22.5" bestFit="1" customWidth="1"/>
    <col min="11" max="11" width="21" bestFit="1" customWidth="1"/>
    <col min="12" max="12" width="22.5" bestFit="1" customWidth="1"/>
    <col min="13" max="13" width="17.83203125" bestFit="1" customWidth="1"/>
    <col min="14" max="14" width="19.33203125" bestFit="1" customWidth="1"/>
    <col min="16" max="16" width="57.5" bestFit="1" customWidth="1"/>
    <col min="17" max="17" width="21" style="13" bestFit="1" customWidth="1"/>
  </cols>
  <sheetData>
    <row r="2" spans="1:19" x14ac:dyDescent="0.2">
      <c r="A2" s="3" t="s">
        <v>15</v>
      </c>
      <c r="B2" s="6" t="s">
        <v>0</v>
      </c>
      <c r="C2" s="6" t="s">
        <v>1</v>
      </c>
    </row>
    <row r="3" spans="1:19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1"/>
      <c r="N3" s="1"/>
      <c r="O3" s="1"/>
      <c r="P3" s="1"/>
      <c r="Q3" s="14"/>
      <c r="R3" s="1"/>
      <c r="S3" s="1"/>
    </row>
    <row r="4" spans="1:19" x14ac:dyDescent="0.2">
      <c r="B4" s="4" t="s">
        <v>2</v>
      </c>
      <c r="C4" s="4" t="s">
        <v>3</v>
      </c>
      <c r="D4" s="4" t="s">
        <v>11</v>
      </c>
      <c r="E4" s="4" t="s">
        <v>4</v>
      </c>
      <c r="F4" s="4" t="s">
        <v>12</v>
      </c>
      <c r="G4" s="4" t="s">
        <v>5</v>
      </c>
      <c r="H4" s="4" t="s">
        <v>13</v>
      </c>
      <c r="I4" s="4" t="s">
        <v>10</v>
      </c>
      <c r="J4" s="4" t="s">
        <v>14</v>
      </c>
      <c r="K4" s="4" t="s">
        <v>16</v>
      </c>
      <c r="L4" s="4" t="s">
        <v>17</v>
      </c>
      <c r="M4" s="8" t="s">
        <v>18</v>
      </c>
      <c r="N4" s="8" t="s">
        <v>19</v>
      </c>
      <c r="P4" s="4" t="s">
        <v>75</v>
      </c>
      <c r="Q4" s="15">
        <f>AVERAGE(M5:M12)</f>
        <v>0.67641250000000008</v>
      </c>
    </row>
    <row r="5" spans="1:19" x14ac:dyDescent="0.2">
      <c r="B5" s="9">
        <v>500</v>
      </c>
      <c r="C5" s="9">
        <v>0.72</v>
      </c>
      <c r="D5" s="9">
        <v>0.7228</v>
      </c>
      <c r="E5" s="9">
        <v>0.57779999999999998</v>
      </c>
      <c r="F5" s="9">
        <v>0.83489999999999998</v>
      </c>
      <c r="G5" s="9">
        <v>0.59619999999999995</v>
      </c>
      <c r="H5" s="9">
        <v>0.72829999999999995</v>
      </c>
      <c r="I5" s="9">
        <v>0.61219999999999997</v>
      </c>
      <c r="J5" s="9">
        <v>0.73029999999999995</v>
      </c>
      <c r="K5" s="9">
        <v>0.62790000000000001</v>
      </c>
      <c r="L5" s="9">
        <v>0.80410000000000004</v>
      </c>
      <c r="M5" s="9">
        <f>(SUM(C5,E5,G5,I5,K5))/5</f>
        <v>0.62682000000000004</v>
      </c>
      <c r="N5" s="9">
        <f>(SUM(D5,F5,H5,J5,L5))/5</f>
        <v>0.76408000000000009</v>
      </c>
      <c r="P5" s="8" t="s">
        <v>76</v>
      </c>
      <c r="Q5" s="15">
        <f>_xlfn.VAR.S(M5:M12)</f>
        <v>2.8347246785714259E-3</v>
      </c>
    </row>
    <row r="6" spans="1:19" x14ac:dyDescent="0.2">
      <c r="B6" s="9">
        <v>1000</v>
      </c>
      <c r="C6" s="9">
        <v>0.83050000000000002</v>
      </c>
      <c r="D6" s="9">
        <v>0.76039999999999996</v>
      </c>
      <c r="E6" s="9">
        <v>0.55100000000000005</v>
      </c>
      <c r="F6" s="9">
        <v>0.86050000000000004</v>
      </c>
      <c r="G6" s="9">
        <v>0.8085</v>
      </c>
      <c r="H6" s="9">
        <v>0.88221000000000005</v>
      </c>
      <c r="I6" s="9">
        <v>0.70830000000000004</v>
      </c>
      <c r="J6" s="9">
        <v>0.81910000000000005</v>
      </c>
      <c r="K6" s="9">
        <v>0.73580000000000001</v>
      </c>
      <c r="L6" s="9">
        <v>0.79600000000000004</v>
      </c>
      <c r="M6" s="9">
        <f t="shared" ref="M6:M12" si="0">(SUM(C6,E6,G6,I6,K6))/5</f>
        <v>0.72682000000000002</v>
      </c>
      <c r="N6" s="9">
        <f t="shared" ref="N6:N12" si="1">(SUM(D6,F6,H6,J6,L6))/5</f>
        <v>0.8236420000000001</v>
      </c>
      <c r="P6" s="4" t="s">
        <v>77</v>
      </c>
      <c r="Q6" s="15">
        <f xml:space="preserve"> AVERAGE(N5:N12)</f>
        <v>0.86003025</v>
      </c>
    </row>
    <row r="7" spans="1:19" x14ac:dyDescent="0.2">
      <c r="B7" s="9">
        <v>1500</v>
      </c>
      <c r="C7" s="9">
        <v>0.8</v>
      </c>
      <c r="D7" s="9">
        <v>0.82089999999999996</v>
      </c>
      <c r="E7" s="9">
        <v>0.65959999999999996</v>
      </c>
      <c r="F7" s="9">
        <v>0.87539999999999996</v>
      </c>
      <c r="G7" s="9">
        <v>0.73470000000000002</v>
      </c>
      <c r="H7" s="9">
        <v>0.84789999999999999</v>
      </c>
      <c r="I7" s="9">
        <v>0.8</v>
      </c>
      <c r="J7" s="9">
        <v>0.87209999999999999</v>
      </c>
      <c r="K7" s="9">
        <v>0.84</v>
      </c>
      <c r="L7" s="9">
        <v>0.83220000000000005</v>
      </c>
      <c r="M7" s="9">
        <f t="shared" si="0"/>
        <v>0.76685999999999999</v>
      </c>
      <c r="N7" s="9">
        <f t="shared" si="1"/>
        <v>0.84970000000000001</v>
      </c>
      <c r="P7" s="4" t="s">
        <v>78</v>
      </c>
      <c r="Q7" s="15">
        <f>_xlfn.VAR.S(N5:N12)</f>
        <v>2.1928785204999987E-3</v>
      </c>
    </row>
    <row r="8" spans="1:19" ht="16" x14ac:dyDescent="0.2">
      <c r="B8" s="9">
        <v>2000</v>
      </c>
      <c r="C8" s="9">
        <v>0.6522</v>
      </c>
      <c r="D8" s="9">
        <v>0.86539999999999995</v>
      </c>
      <c r="E8" s="9">
        <v>0.68</v>
      </c>
      <c r="F8" s="9">
        <v>0.87790000000000001</v>
      </c>
      <c r="G8" s="9">
        <v>0.68179999999999996</v>
      </c>
      <c r="H8" s="9">
        <v>0.88090000000000002</v>
      </c>
      <c r="I8" s="9">
        <v>0.66669999999999996</v>
      </c>
      <c r="J8" s="9">
        <v>0.87719999999999998</v>
      </c>
      <c r="K8" s="9">
        <v>0.78849999999999998</v>
      </c>
      <c r="L8" s="9">
        <v>0.84570000000000001</v>
      </c>
      <c r="M8" s="9">
        <f t="shared" si="0"/>
        <v>0.69384000000000001</v>
      </c>
      <c r="N8" s="9">
        <f t="shared" si="1"/>
        <v>0.86942000000000008</v>
      </c>
      <c r="P8" s="5" t="s">
        <v>9</v>
      </c>
      <c r="Q8" s="17">
        <v>156.19999999999999</v>
      </c>
    </row>
    <row r="9" spans="1:19" ht="16" x14ac:dyDescent="0.2">
      <c r="B9" s="9">
        <v>2500</v>
      </c>
      <c r="C9" s="9">
        <v>0.63929999999999998</v>
      </c>
      <c r="D9" s="9">
        <v>0.87549999999999994</v>
      </c>
      <c r="E9" s="9">
        <v>0.68179999999999996</v>
      </c>
      <c r="F9" s="9">
        <v>0.9002</v>
      </c>
      <c r="G9" s="9">
        <v>0.60419999999999996</v>
      </c>
      <c r="H9" s="9">
        <v>0.88380000000000003</v>
      </c>
      <c r="I9" s="9">
        <v>0.72919999999999996</v>
      </c>
      <c r="J9" s="9">
        <v>0.89380000000000004</v>
      </c>
      <c r="K9" s="9">
        <v>0.78720000000000001</v>
      </c>
      <c r="L9" s="9">
        <v>0.86719999999999997</v>
      </c>
      <c r="M9" s="9">
        <f t="shared" si="0"/>
        <v>0.68833999999999995</v>
      </c>
      <c r="N9" s="9">
        <f t="shared" si="1"/>
        <v>0.88410000000000011</v>
      </c>
      <c r="P9" s="5" t="s">
        <v>6</v>
      </c>
      <c r="Q9" s="17">
        <v>749.6</v>
      </c>
    </row>
    <row r="10" spans="1:19" ht="16" x14ac:dyDescent="0.2">
      <c r="B10" s="9">
        <v>3000</v>
      </c>
      <c r="C10" s="9">
        <v>0.60470000000000002</v>
      </c>
      <c r="D10" s="9">
        <v>0.88339999999999996</v>
      </c>
      <c r="E10" s="9">
        <v>0.67390000000000005</v>
      </c>
      <c r="F10" s="9">
        <v>0.90210000000000001</v>
      </c>
      <c r="G10" s="9">
        <v>0.53490000000000004</v>
      </c>
      <c r="H10" s="9">
        <v>0.89839999999999998</v>
      </c>
      <c r="I10" s="9">
        <v>0.72340000000000004</v>
      </c>
      <c r="J10" s="9">
        <v>0.90090000000000003</v>
      </c>
      <c r="K10" s="9">
        <v>0.71150000000000002</v>
      </c>
      <c r="L10" s="9">
        <v>0.86470000000000002</v>
      </c>
      <c r="M10" s="9">
        <f t="shared" si="0"/>
        <v>0.64968000000000004</v>
      </c>
      <c r="N10" s="9">
        <f t="shared" si="1"/>
        <v>0.88990000000000014</v>
      </c>
      <c r="P10" s="5" t="s">
        <v>7</v>
      </c>
      <c r="Q10" s="17">
        <v>129</v>
      </c>
    </row>
    <row r="11" spans="1:19" ht="16" x14ac:dyDescent="0.2">
      <c r="B11" s="9">
        <v>3500</v>
      </c>
      <c r="C11" s="9">
        <v>0.4</v>
      </c>
      <c r="D11" s="9">
        <v>0.89970000000000006</v>
      </c>
      <c r="E11" s="9">
        <v>0.56520000000000004</v>
      </c>
      <c r="F11" s="9">
        <v>0.90590000000000004</v>
      </c>
      <c r="G11" s="9">
        <v>0.58689999999999998</v>
      </c>
      <c r="H11" s="9">
        <v>0.89829999999999999</v>
      </c>
      <c r="I11" s="9">
        <v>0.82979999999999998</v>
      </c>
      <c r="J11" s="9">
        <v>0.90580000000000005</v>
      </c>
      <c r="K11" s="9">
        <v>0.88239999999999996</v>
      </c>
      <c r="L11" s="9">
        <v>0.88029999999999997</v>
      </c>
      <c r="M11" s="9">
        <f t="shared" si="0"/>
        <v>0.65286</v>
      </c>
      <c r="N11" s="9">
        <f t="shared" si="1"/>
        <v>0.89800000000000002</v>
      </c>
      <c r="P11" s="5" t="s">
        <v>8</v>
      </c>
      <c r="Q11" s="17">
        <v>9.4</v>
      </c>
    </row>
    <row r="12" spans="1:19" x14ac:dyDescent="0.2">
      <c r="B12" s="9">
        <v>4000</v>
      </c>
      <c r="C12" s="9">
        <v>0.5111</v>
      </c>
      <c r="D12" s="9">
        <v>0.89349999999999996</v>
      </c>
      <c r="E12" s="9">
        <v>0.66039999999999999</v>
      </c>
      <c r="F12" s="9">
        <v>0.90129999999999999</v>
      </c>
      <c r="G12" s="9">
        <v>0.52500000000000002</v>
      </c>
      <c r="H12" s="9">
        <v>0.90659999999999996</v>
      </c>
      <c r="I12" s="9">
        <v>0.72919999999999996</v>
      </c>
      <c r="J12" s="9">
        <v>0.91049999999999998</v>
      </c>
      <c r="K12" s="9">
        <v>0.60470000000000002</v>
      </c>
      <c r="L12" s="9">
        <v>0.89510000000000001</v>
      </c>
      <c r="M12" s="9">
        <f t="shared" si="0"/>
        <v>0.60608000000000006</v>
      </c>
      <c r="N12" s="9">
        <f t="shared" si="1"/>
        <v>0.90139999999999998</v>
      </c>
    </row>
    <row r="13" spans="1:19" x14ac:dyDescent="0.2">
      <c r="B13" s="4" t="s">
        <v>9</v>
      </c>
      <c r="C13" s="18">
        <v>155</v>
      </c>
      <c r="D13" s="18"/>
      <c r="E13" s="18">
        <v>157</v>
      </c>
      <c r="F13" s="18"/>
      <c r="G13" s="18">
        <v>152</v>
      </c>
      <c r="H13" s="18"/>
      <c r="I13" s="18">
        <v>161</v>
      </c>
      <c r="J13" s="18"/>
      <c r="K13" s="18">
        <v>156</v>
      </c>
      <c r="L13" s="18"/>
      <c r="M13" s="18">
        <f>AVERAGE(C13:L13)</f>
        <v>156.19999999999999</v>
      </c>
      <c r="N13" s="18"/>
    </row>
    <row r="14" spans="1:19" ht="32" x14ac:dyDescent="0.2">
      <c r="B14" s="5" t="s">
        <v>6</v>
      </c>
      <c r="C14" s="18">
        <v>724</v>
      </c>
      <c r="D14" s="18"/>
      <c r="E14" s="18">
        <v>771</v>
      </c>
      <c r="F14" s="18"/>
      <c r="G14" s="18">
        <v>756</v>
      </c>
      <c r="H14" s="18"/>
      <c r="I14" s="18">
        <v>743</v>
      </c>
      <c r="J14" s="18"/>
      <c r="K14" s="18">
        <v>754</v>
      </c>
      <c r="L14" s="18"/>
      <c r="M14" s="18">
        <f>AVERAGE(C14:L14)</f>
        <v>749.6</v>
      </c>
      <c r="N14" s="18"/>
    </row>
    <row r="15" spans="1:19" ht="32" x14ac:dyDescent="0.2">
      <c r="B15" s="5" t="s">
        <v>7</v>
      </c>
      <c r="C15" s="18">
        <v>120</v>
      </c>
      <c r="D15" s="18"/>
      <c r="E15" s="18">
        <v>134</v>
      </c>
      <c r="F15" s="18"/>
      <c r="G15" s="18">
        <v>126</v>
      </c>
      <c r="H15" s="18"/>
      <c r="I15" s="18">
        <v>132</v>
      </c>
      <c r="J15" s="18"/>
      <c r="K15" s="18">
        <v>133</v>
      </c>
      <c r="L15" s="18"/>
      <c r="M15" s="18">
        <f>AVERAGE(C15:L15)</f>
        <v>129</v>
      </c>
      <c r="N15" s="18"/>
    </row>
    <row r="16" spans="1:19" x14ac:dyDescent="0.2">
      <c r="B16" s="4" t="s">
        <v>8</v>
      </c>
      <c r="C16" s="18">
        <v>14</v>
      </c>
      <c r="D16" s="18"/>
      <c r="E16" s="18">
        <v>7</v>
      </c>
      <c r="F16" s="18"/>
      <c r="G16" s="18">
        <v>10</v>
      </c>
      <c r="H16" s="18"/>
      <c r="I16" s="18">
        <v>7</v>
      </c>
      <c r="J16" s="18"/>
      <c r="K16" s="18">
        <v>9</v>
      </c>
      <c r="L16" s="18"/>
      <c r="M16" s="18">
        <f>AVERAGE(C16:L16)</f>
        <v>9.4</v>
      </c>
      <c r="N16" s="18"/>
    </row>
    <row r="34" spans="1:17" x14ac:dyDescent="0.2">
      <c r="A34" s="3" t="s">
        <v>15</v>
      </c>
      <c r="B34" s="6" t="s">
        <v>0</v>
      </c>
      <c r="C34" s="6" t="s">
        <v>20</v>
      </c>
    </row>
    <row r="35" spans="1:17" x14ac:dyDescent="0.2">
      <c r="B35" s="4" t="s">
        <v>2</v>
      </c>
      <c r="C35" s="4" t="s">
        <v>3</v>
      </c>
      <c r="D35" s="4" t="s">
        <v>11</v>
      </c>
      <c r="E35" s="4" t="s">
        <v>4</v>
      </c>
      <c r="F35" s="4" t="s">
        <v>12</v>
      </c>
      <c r="G35" s="4" t="s">
        <v>5</v>
      </c>
      <c r="H35" s="4" t="s">
        <v>13</v>
      </c>
      <c r="I35" s="4" t="s">
        <v>10</v>
      </c>
      <c r="J35" s="4" t="s">
        <v>14</v>
      </c>
      <c r="K35" s="4" t="s">
        <v>16</v>
      </c>
      <c r="L35" s="4" t="s">
        <v>17</v>
      </c>
      <c r="M35" s="8" t="s">
        <v>18</v>
      </c>
      <c r="N35" s="8" t="s">
        <v>19</v>
      </c>
      <c r="P35" s="4" t="s">
        <v>79</v>
      </c>
      <c r="Q35" s="15">
        <f>AVERAGE(M36:M43)</f>
        <v>0.76102749999999997</v>
      </c>
    </row>
    <row r="36" spans="1:17" x14ac:dyDescent="0.2">
      <c r="B36" s="9">
        <v>500</v>
      </c>
      <c r="C36" s="9">
        <v>0.8</v>
      </c>
      <c r="D36" s="9">
        <v>0.51060000000000005</v>
      </c>
      <c r="E36" s="9">
        <v>0.86570000000000003</v>
      </c>
      <c r="F36" s="9">
        <v>0.47370000000000001</v>
      </c>
      <c r="G36" s="9">
        <v>0.82540000000000002</v>
      </c>
      <c r="H36" s="9">
        <v>0.38269999999999998</v>
      </c>
      <c r="I36" s="9">
        <v>0.78459999999999996</v>
      </c>
      <c r="J36" s="9">
        <v>0.55100000000000005</v>
      </c>
      <c r="K36" s="9">
        <v>0.86150000000000004</v>
      </c>
      <c r="L36" s="9">
        <v>0.4592</v>
      </c>
      <c r="M36" s="9">
        <f>(SUM(C36,E36,G36,I36,K36))/5</f>
        <v>0.82744000000000018</v>
      </c>
      <c r="N36" s="9">
        <f>(SUM(D36,F36,H36,J36,L36))/5</f>
        <v>0.47544000000000003</v>
      </c>
      <c r="P36" s="8" t="s">
        <v>80</v>
      </c>
      <c r="Q36" s="15">
        <f>_xlfn.VAR.S(M36:M43)</f>
        <v>2.7754737071428574E-3</v>
      </c>
    </row>
    <row r="37" spans="1:17" x14ac:dyDescent="0.2">
      <c r="B37" s="9">
        <v>1000</v>
      </c>
      <c r="C37" s="9">
        <v>0.74239999999999995</v>
      </c>
      <c r="D37" s="9">
        <v>0.62690000000000001</v>
      </c>
      <c r="E37" s="9">
        <v>0.83330000000000004</v>
      </c>
      <c r="F37" s="9">
        <v>0.5837</v>
      </c>
      <c r="G37" s="9">
        <v>0.69640000000000002</v>
      </c>
      <c r="H37" s="9">
        <v>0.64059999999999995</v>
      </c>
      <c r="I37" s="9">
        <v>0.59650000000000003</v>
      </c>
      <c r="J37" s="9">
        <v>0.70709999999999995</v>
      </c>
      <c r="K37" s="9">
        <v>0.77939999999999998</v>
      </c>
      <c r="L37" s="9">
        <v>0.59</v>
      </c>
      <c r="M37" s="9">
        <f t="shared" ref="M37:M43" si="2">(SUM(C37,E37,G37,I37,K37))/5</f>
        <v>0.72959999999999992</v>
      </c>
      <c r="N37" s="9">
        <f t="shared" ref="N37:N43" si="3">(SUM(D37,F37,H37,J37,L37))/5</f>
        <v>0.62966</v>
      </c>
      <c r="P37" s="4" t="s">
        <v>81</v>
      </c>
      <c r="Q37" s="15">
        <f xml:space="preserve"> AVERAGE(N36:N43)</f>
        <v>0.66135500000000003</v>
      </c>
    </row>
    <row r="38" spans="1:17" x14ac:dyDescent="0.2">
      <c r="B38" s="9">
        <v>1500</v>
      </c>
      <c r="C38" s="9">
        <v>0.69689999999999996</v>
      </c>
      <c r="D38" s="9">
        <v>0.62929999999999997</v>
      </c>
      <c r="E38" s="9">
        <v>0.88</v>
      </c>
      <c r="F38" s="9">
        <v>0.62939999999999996</v>
      </c>
      <c r="G38" s="9">
        <v>0.46150000000000002</v>
      </c>
      <c r="H38" s="9">
        <v>0.72050000000000003</v>
      </c>
      <c r="I38" s="9">
        <v>0.75439999999999996</v>
      </c>
      <c r="J38" s="9">
        <v>0.73419999999999996</v>
      </c>
      <c r="K38" s="9">
        <v>0.75</v>
      </c>
      <c r="L38" s="9">
        <v>0.63929999999999998</v>
      </c>
      <c r="M38" s="9">
        <f t="shared" si="2"/>
        <v>0.70856000000000008</v>
      </c>
      <c r="N38" s="9">
        <f t="shared" si="3"/>
        <v>0.67054000000000002</v>
      </c>
      <c r="P38" s="4" t="s">
        <v>82</v>
      </c>
      <c r="Q38" s="15">
        <f>_xlfn.VAR.S(N36:N43)</f>
        <v>6.3953952857142482E-3</v>
      </c>
    </row>
    <row r="39" spans="1:17" ht="16" x14ac:dyDescent="0.2">
      <c r="B39" s="9">
        <v>2000</v>
      </c>
      <c r="C39" s="9">
        <v>0.69089999999999996</v>
      </c>
      <c r="D39" s="9">
        <v>0.6734</v>
      </c>
      <c r="E39" s="9">
        <v>0.79369999999999996</v>
      </c>
      <c r="F39" s="9">
        <v>0.69899999999999995</v>
      </c>
      <c r="G39" s="9">
        <v>0.54549999999999998</v>
      </c>
      <c r="H39" s="9">
        <v>0.73619999999999997</v>
      </c>
      <c r="I39" s="9">
        <v>0.64290000000000003</v>
      </c>
      <c r="J39" s="9">
        <v>0.73750000000000004</v>
      </c>
      <c r="K39" s="9">
        <v>0.72409999999999997</v>
      </c>
      <c r="L39" s="9">
        <v>0.68220000000000003</v>
      </c>
      <c r="M39" s="9">
        <f t="shared" si="2"/>
        <v>0.67942000000000002</v>
      </c>
      <c r="N39" s="9">
        <f t="shared" si="3"/>
        <v>0.70565999999999995</v>
      </c>
      <c r="P39" s="5" t="s">
        <v>9</v>
      </c>
      <c r="Q39" s="17">
        <v>285.2</v>
      </c>
    </row>
    <row r="40" spans="1:17" ht="16" x14ac:dyDescent="0.2">
      <c r="B40" s="9">
        <v>2500</v>
      </c>
      <c r="C40" s="9">
        <v>0.9113</v>
      </c>
      <c r="D40" s="9">
        <v>0.64659999999999995</v>
      </c>
      <c r="E40" s="9">
        <v>0.75</v>
      </c>
      <c r="F40" s="9">
        <v>0.72870000000000001</v>
      </c>
      <c r="G40" s="9">
        <v>0.8286</v>
      </c>
      <c r="H40" s="9">
        <v>0.71689999999999998</v>
      </c>
      <c r="I40" s="9">
        <v>0.76919999999999999</v>
      </c>
      <c r="J40" s="9">
        <v>0.7137</v>
      </c>
      <c r="K40" s="9">
        <v>0.7167</v>
      </c>
      <c r="L40" s="9">
        <v>0.68840000000000001</v>
      </c>
      <c r="M40" s="9">
        <f t="shared" si="2"/>
        <v>0.79515999999999998</v>
      </c>
      <c r="N40" s="9">
        <f t="shared" si="3"/>
        <v>0.69886000000000004</v>
      </c>
      <c r="P40" s="5" t="s">
        <v>6</v>
      </c>
      <c r="Q40" s="17">
        <v>613.79999999999995</v>
      </c>
    </row>
    <row r="41" spans="1:17" ht="16" x14ac:dyDescent="0.2">
      <c r="B41" s="9">
        <v>3000</v>
      </c>
      <c r="C41" s="9">
        <v>0.76919999999999999</v>
      </c>
      <c r="D41" s="9">
        <v>0.69189999999999996</v>
      </c>
      <c r="E41" s="9">
        <v>0.81430000000000002</v>
      </c>
      <c r="F41" s="9">
        <v>0.70440000000000003</v>
      </c>
      <c r="G41" s="9">
        <v>0.82430000000000003</v>
      </c>
      <c r="H41" s="9">
        <v>0.71360000000000001</v>
      </c>
      <c r="I41" s="9">
        <v>0.83750000000000002</v>
      </c>
      <c r="J41" s="9">
        <v>0.68810000000000004</v>
      </c>
      <c r="K41" s="9">
        <v>0.81930000000000003</v>
      </c>
      <c r="L41" s="9">
        <v>0.65069999999999995</v>
      </c>
      <c r="M41" s="9">
        <f t="shared" si="2"/>
        <v>0.81291999999999986</v>
      </c>
      <c r="N41" s="9">
        <f t="shared" si="3"/>
        <v>0.68974000000000002</v>
      </c>
      <c r="P41" s="5" t="s">
        <v>7</v>
      </c>
      <c r="Q41" s="17">
        <v>185.6</v>
      </c>
    </row>
    <row r="42" spans="1:17" ht="16" x14ac:dyDescent="0.2">
      <c r="B42" s="9">
        <v>3500</v>
      </c>
      <c r="C42" s="9">
        <v>0.6875</v>
      </c>
      <c r="D42" s="9">
        <v>0.70240000000000002</v>
      </c>
      <c r="E42" s="9">
        <v>0.84419999999999995</v>
      </c>
      <c r="F42" s="9">
        <v>0.69410000000000005</v>
      </c>
      <c r="G42" s="9">
        <v>0.73680000000000001</v>
      </c>
      <c r="H42" s="9">
        <v>0.73129999999999995</v>
      </c>
      <c r="I42" s="9">
        <v>0.87649999999999995</v>
      </c>
      <c r="J42" s="9">
        <v>0.69579999999999997</v>
      </c>
      <c r="K42" s="9">
        <v>0.78459999999999996</v>
      </c>
      <c r="L42" s="9">
        <v>0.69089999999999996</v>
      </c>
      <c r="M42" s="9">
        <f t="shared" si="2"/>
        <v>0.78591999999999995</v>
      </c>
      <c r="N42" s="9">
        <f t="shared" si="3"/>
        <v>0.70289999999999997</v>
      </c>
      <c r="P42" s="5" t="s">
        <v>8</v>
      </c>
      <c r="Q42" s="17">
        <v>24</v>
      </c>
    </row>
    <row r="43" spans="1:17" x14ac:dyDescent="0.2">
      <c r="B43" s="9">
        <v>4000</v>
      </c>
      <c r="C43" s="9">
        <v>0.88570000000000004</v>
      </c>
      <c r="D43" s="9">
        <v>0.70450000000000002</v>
      </c>
      <c r="E43" s="9">
        <v>0.58330000000000004</v>
      </c>
      <c r="F43" s="9">
        <v>0.73270000000000002</v>
      </c>
      <c r="G43" s="9">
        <v>0.71879999999999999</v>
      </c>
      <c r="H43" s="9">
        <v>0.73909999999999998</v>
      </c>
      <c r="I43" s="9">
        <v>0.75</v>
      </c>
      <c r="J43" s="9">
        <v>0.72789999999999999</v>
      </c>
      <c r="K43" s="9">
        <v>0.80820000000000003</v>
      </c>
      <c r="L43" s="9">
        <v>0.68600000000000005</v>
      </c>
      <c r="M43" s="9">
        <f t="shared" si="2"/>
        <v>0.74920000000000009</v>
      </c>
      <c r="N43" s="9">
        <f t="shared" si="3"/>
        <v>0.71804000000000001</v>
      </c>
    </row>
    <row r="44" spans="1:17" x14ac:dyDescent="0.2">
      <c r="B44" s="4" t="s">
        <v>9</v>
      </c>
      <c r="C44" s="18">
        <v>301</v>
      </c>
      <c r="D44" s="18"/>
      <c r="E44" s="18">
        <v>268</v>
      </c>
      <c r="F44" s="18"/>
      <c r="G44" s="18">
        <v>271</v>
      </c>
      <c r="H44" s="18"/>
      <c r="I44" s="18">
        <v>275</v>
      </c>
      <c r="J44" s="18"/>
      <c r="K44" s="18">
        <v>311</v>
      </c>
      <c r="L44" s="18"/>
      <c r="M44" s="18">
        <f>AVERAGE(C44:L44)</f>
        <v>285.2</v>
      </c>
      <c r="N44" s="18"/>
    </row>
    <row r="45" spans="1:17" ht="32" x14ac:dyDescent="0.2">
      <c r="B45" s="5" t="s">
        <v>6</v>
      </c>
      <c r="C45" s="18">
        <v>606</v>
      </c>
      <c r="D45" s="18"/>
      <c r="E45" s="18">
        <v>610</v>
      </c>
      <c r="F45" s="18"/>
      <c r="G45" s="18">
        <v>616</v>
      </c>
      <c r="H45" s="18"/>
      <c r="I45" s="18">
        <v>620</v>
      </c>
      <c r="J45" s="18"/>
      <c r="K45" s="18">
        <v>617</v>
      </c>
      <c r="L45" s="18"/>
      <c r="M45" s="18">
        <f>AVERAGE(C45:L45)</f>
        <v>613.79999999999995</v>
      </c>
      <c r="N45" s="18"/>
    </row>
    <row r="46" spans="1:17" ht="32" x14ac:dyDescent="0.2">
      <c r="B46" s="5" t="s">
        <v>7</v>
      </c>
      <c r="C46" s="18">
        <v>190</v>
      </c>
      <c r="D46" s="18"/>
      <c r="E46" s="18">
        <v>184</v>
      </c>
      <c r="F46" s="18"/>
      <c r="G46" s="18">
        <v>166</v>
      </c>
      <c r="H46" s="18"/>
      <c r="I46" s="18">
        <v>187</v>
      </c>
      <c r="J46" s="18"/>
      <c r="K46" s="18">
        <v>201</v>
      </c>
      <c r="L46" s="18"/>
      <c r="M46" s="18">
        <f>AVERAGE(C46:L46)</f>
        <v>185.6</v>
      </c>
      <c r="N46" s="18"/>
    </row>
    <row r="47" spans="1:17" x14ac:dyDescent="0.2">
      <c r="B47" s="4" t="s">
        <v>8</v>
      </c>
      <c r="C47" s="18">
        <v>20</v>
      </c>
      <c r="D47" s="18"/>
      <c r="E47" s="18">
        <v>26</v>
      </c>
      <c r="F47" s="18"/>
      <c r="G47" s="18">
        <v>18</v>
      </c>
      <c r="H47" s="18"/>
      <c r="I47" s="18">
        <v>32</v>
      </c>
      <c r="J47" s="18"/>
      <c r="K47" s="18">
        <v>24</v>
      </c>
      <c r="L47" s="18"/>
      <c r="M47" s="18">
        <f>AVERAGE(C47:L47)</f>
        <v>24</v>
      </c>
      <c r="N47" s="18"/>
    </row>
    <row r="65" spans="1:17" x14ac:dyDescent="0.2">
      <c r="A65" s="3" t="s">
        <v>15</v>
      </c>
      <c r="B65" s="6" t="s">
        <v>0</v>
      </c>
      <c r="C65" s="6" t="s">
        <v>22</v>
      </c>
    </row>
    <row r="66" spans="1:17" x14ac:dyDescent="0.2">
      <c r="B66" s="4" t="s">
        <v>2</v>
      </c>
      <c r="C66" s="4" t="s">
        <v>3</v>
      </c>
      <c r="D66" s="4" t="s">
        <v>11</v>
      </c>
      <c r="E66" s="4" t="s">
        <v>4</v>
      </c>
      <c r="F66" s="4" t="s">
        <v>12</v>
      </c>
      <c r="G66" s="4" t="s">
        <v>5</v>
      </c>
      <c r="H66" s="4" t="s">
        <v>13</v>
      </c>
      <c r="I66" s="4" t="s">
        <v>10</v>
      </c>
      <c r="J66" s="4" t="s">
        <v>14</v>
      </c>
      <c r="K66" s="4" t="s">
        <v>16</v>
      </c>
      <c r="L66" s="4" t="s">
        <v>17</v>
      </c>
      <c r="M66" s="8" t="s">
        <v>18</v>
      </c>
      <c r="N66" s="8" t="s">
        <v>19</v>
      </c>
      <c r="P66" s="4" t="s">
        <v>83</v>
      </c>
      <c r="Q66" s="15">
        <f>AVERAGE(M67:M74)</f>
        <v>0.78158499999999997</v>
      </c>
    </row>
    <row r="67" spans="1:17" x14ac:dyDescent="0.2">
      <c r="B67" s="9">
        <v>500</v>
      </c>
      <c r="C67" s="9">
        <v>0.70930000000000004</v>
      </c>
      <c r="D67" s="9">
        <v>0</v>
      </c>
      <c r="E67" s="9">
        <v>0.81179999999999997</v>
      </c>
      <c r="F67" s="9">
        <v>0</v>
      </c>
      <c r="G67" s="9">
        <v>0.78490000000000004</v>
      </c>
      <c r="H67" s="9">
        <v>0</v>
      </c>
      <c r="I67" s="9">
        <v>0.79210000000000003</v>
      </c>
      <c r="J67" s="9">
        <v>0</v>
      </c>
      <c r="K67" s="9">
        <v>0.80679999999999996</v>
      </c>
      <c r="L67" s="9">
        <v>0</v>
      </c>
      <c r="M67" s="9">
        <f>(SUM(C67,E67,G67,I67,K67))/5</f>
        <v>0.78098000000000001</v>
      </c>
      <c r="N67" s="9">
        <f>(SUM(D67,F67,H67,J67,L67))/5</f>
        <v>0</v>
      </c>
      <c r="P67" s="8" t="s">
        <v>84</v>
      </c>
      <c r="Q67" s="15">
        <f>_xlfn.VAR.S(M67:M74)</f>
        <v>2.2111585714285797E-4</v>
      </c>
    </row>
    <row r="68" spans="1:17" x14ac:dyDescent="0.2">
      <c r="B68" s="9">
        <v>1000</v>
      </c>
      <c r="C68" s="9">
        <v>0.82979999999999998</v>
      </c>
      <c r="D68" s="9">
        <v>0</v>
      </c>
      <c r="E68" s="9">
        <v>0.81440000000000001</v>
      </c>
      <c r="F68" s="9">
        <v>0</v>
      </c>
      <c r="G68" s="9">
        <v>0.80389999999999995</v>
      </c>
      <c r="H68" s="9">
        <v>0</v>
      </c>
      <c r="I68" s="9">
        <v>0.78890000000000005</v>
      </c>
      <c r="J68" s="9">
        <v>0</v>
      </c>
      <c r="K68" s="9">
        <v>0.71950000000000003</v>
      </c>
      <c r="L68" s="9">
        <v>0</v>
      </c>
      <c r="M68" s="9">
        <f t="shared" ref="M68:M74" si="4">(SUM(C68,E68,G68,I68,K68))/5</f>
        <v>0.7913</v>
      </c>
      <c r="N68" s="9">
        <f t="shared" ref="N68:N74" si="5">(SUM(D68,F68,H68,J68,L68))/5</f>
        <v>0</v>
      </c>
      <c r="P68" s="4" t="s">
        <v>85</v>
      </c>
      <c r="Q68" s="15">
        <f xml:space="preserve"> AVERAGE(N67:N74)</f>
        <v>0</v>
      </c>
    </row>
    <row r="69" spans="1:17" x14ac:dyDescent="0.2">
      <c r="B69" s="9">
        <v>1500</v>
      </c>
      <c r="C69" s="9">
        <v>0.78949999999999998</v>
      </c>
      <c r="D69" s="9">
        <v>0</v>
      </c>
      <c r="E69" s="9">
        <v>0.77139999999999997</v>
      </c>
      <c r="F69" s="9">
        <v>0</v>
      </c>
      <c r="G69" s="9">
        <v>0.80610000000000004</v>
      </c>
      <c r="H69" s="9">
        <v>0</v>
      </c>
      <c r="I69" s="9">
        <v>0.78820000000000001</v>
      </c>
      <c r="J69" s="9">
        <v>0</v>
      </c>
      <c r="K69" s="9">
        <v>0.79379999999999995</v>
      </c>
      <c r="L69" s="9">
        <v>0</v>
      </c>
      <c r="M69" s="9">
        <f t="shared" si="4"/>
        <v>0.78979999999999995</v>
      </c>
      <c r="N69" s="9">
        <f t="shared" si="5"/>
        <v>0</v>
      </c>
      <c r="P69" s="4" t="s">
        <v>86</v>
      </c>
      <c r="Q69" s="15">
        <f>_xlfn.VAR.S(N67:N74)</f>
        <v>0</v>
      </c>
    </row>
    <row r="70" spans="1:17" ht="16" x14ac:dyDescent="0.2">
      <c r="B70" s="9">
        <v>2000</v>
      </c>
      <c r="C70" s="9">
        <v>0.71260000000000001</v>
      </c>
      <c r="D70" s="9">
        <v>0</v>
      </c>
      <c r="E70" s="9">
        <v>0.76470000000000005</v>
      </c>
      <c r="F70" s="9">
        <v>0</v>
      </c>
      <c r="G70" s="9">
        <v>0.80410000000000004</v>
      </c>
      <c r="H70" s="9">
        <v>0</v>
      </c>
      <c r="I70" s="9">
        <v>0.71599999999999997</v>
      </c>
      <c r="J70" s="9">
        <v>0</v>
      </c>
      <c r="K70" s="9">
        <v>0.82179999999999997</v>
      </c>
      <c r="L70" s="9">
        <v>0</v>
      </c>
      <c r="M70" s="9">
        <f t="shared" si="4"/>
        <v>0.76383999999999996</v>
      </c>
      <c r="N70" s="9">
        <f t="shared" si="5"/>
        <v>0</v>
      </c>
      <c r="P70" s="5" t="s">
        <v>9</v>
      </c>
      <c r="Q70" s="17">
        <v>746.8</v>
      </c>
    </row>
    <row r="71" spans="1:17" ht="16" x14ac:dyDescent="0.2">
      <c r="B71" s="9">
        <v>2500</v>
      </c>
      <c r="C71" s="9">
        <v>0.78090000000000004</v>
      </c>
      <c r="D71" s="9">
        <v>0</v>
      </c>
      <c r="E71" s="9">
        <v>0.7732</v>
      </c>
      <c r="F71" s="9">
        <v>0</v>
      </c>
      <c r="G71" s="9">
        <v>0.75819999999999999</v>
      </c>
      <c r="H71" s="9">
        <v>0</v>
      </c>
      <c r="I71" s="9">
        <v>0.81720000000000004</v>
      </c>
      <c r="J71" s="9">
        <v>0</v>
      </c>
      <c r="K71" s="9">
        <v>0.73860000000000003</v>
      </c>
      <c r="L71" s="9">
        <v>0</v>
      </c>
      <c r="M71" s="9">
        <f t="shared" si="4"/>
        <v>0.77361999999999997</v>
      </c>
      <c r="N71" s="9">
        <f t="shared" si="5"/>
        <v>0</v>
      </c>
      <c r="P71" s="5" t="s">
        <v>6</v>
      </c>
      <c r="Q71" s="17">
        <v>0</v>
      </c>
    </row>
    <row r="72" spans="1:17" ht="16" x14ac:dyDescent="0.2">
      <c r="B72" s="9">
        <v>3000</v>
      </c>
      <c r="C72" s="9">
        <v>0.80679999999999996</v>
      </c>
      <c r="D72" s="9">
        <v>0</v>
      </c>
      <c r="E72" s="9">
        <v>0.81899999999999995</v>
      </c>
      <c r="F72" s="9">
        <v>0</v>
      </c>
      <c r="G72" s="9">
        <v>0.79379999999999995</v>
      </c>
      <c r="H72" s="9">
        <v>0</v>
      </c>
      <c r="I72" s="9">
        <v>0.80579999999999996</v>
      </c>
      <c r="J72" s="9">
        <v>0</v>
      </c>
      <c r="K72" s="9">
        <v>0.82220000000000004</v>
      </c>
      <c r="L72" s="9">
        <v>0</v>
      </c>
      <c r="M72" s="9">
        <f t="shared" si="4"/>
        <v>0.80952000000000002</v>
      </c>
      <c r="N72" s="9">
        <f t="shared" si="5"/>
        <v>0</v>
      </c>
      <c r="P72" s="5" t="s">
        <v>7</v>
      </c>
      <c r="Q72" s="17">
        <v>6.6</v>
      </c>
    </row>
    <row r="73" spans="1:17" ht="16" x14ac:dyDescent="0.2">
      <c r="B73" s="9">
        <v>3500</v>
      </c>
      <c r="C73" s="9">
        <v>0.76</v>
      </c>
      <c r="D73" s="9">
        <v>0</v>
      </c>
      <c r="E73" s="9">
        <v>0.7046</v>
      </c>
      <c r="F73" s="9">
        <v>0</v>
      </c>
      <c r="G73" s="9">
        <v>0.79</v>
      </c>
      <c r="H73" s="9">
        <v>0</v>
      </c>
      <c r="I73" s="9">
        <v>0.78949999999999998</v>
      </c>
      <c r="J73" s="9">
        <v>0</v>
      </c>
      <c r="K73" s="9">
        <v>0.79379999999999995</v>
      </c>
      <c r="L73" s="9">
        <v>0</v>
      </c>
      <c r="M73" s="9">
        <f t="shared" si="4"/>
        <v>0.76757999999999993</v>
      </c>
      <c r="N73" s="9">
        <f t="shared" si="5"/>
        <v>0</v>
      </c>
      <c r="P73" s="5" t="s">
        <v>8</v>
      </c>
      <c r="Q73" s="17">
        <v>92</v>
      </c>
    </row>
    <row r="74" spans="1:17" x14ac:dyDescent="0.2">
      <c r="B74" s="9">
        <v>4000</v>
      </c>
      <c r="C74" s="9">
        <v>0.76529999999999998</v>
      </c>
      <c r="D74" s="9">
        <v>0</v>
      </c>
      <c r="E74" s="9">
        <v>0.71419999999999995</v>
      </c>
      <c r="F74" s="9">
        <v>0</v>
      </c>
      <c r="G74" s="9">
        <v>0.82</v>
      </c>
      <c r="H74" s="9">
        <v>0</v>
      </c>
      <c r="I74" s="9">
        <v>0.76339999999999997</v>
      </c>
      <c r="J74" s="9">
        <v>0</v>
      </c>
      <c r="K74" s="9">
        <v>0.81730000000000003</v>
      </c>
      <c r="L74" s="9">
        <v>0</v>
      </c>
      <c r="M74" s="9">
        <f t="shared" si="4"/>
        <v>0.77603999999999984</v>
      </c>
      <c r="N74" s="9">
        <f t="shared" si="5"/>
        <v>0</v>
      </c>
    </row>
    <row r="75" spans="1:17" x14ac:dyDescent="0.2">
      <c r="B75" s="4" t="s">
        <v>9</v>
      </c>
      <c r="C75" s="18">
        <v>726</v>
      </c>
      <c r="D75" s="18"/>
      <c r="E75" s="18">
        <v>728</v>
      </c>
      <c r="F75" s="18"/>
      <c r="G75" s="18">
        <v>775</v>
      </c>
      <c r="H75" s="18"/>
      <c r="I75" s="18">
        <v>736</v>
      </c>
      <c r="J75" s="18"/>
      <c r="K75" s="18">
        <v>769</v>
      </c>
      <c r="L75" s="18"/>
      <c r="M75" s="18">
        <f>AVERAGE(C75:L75)</f>
        <v>746.8</v>
      </c>
      <c r="N75" s="18"/>
    </row>
    <row r="76" spans="1:17" ht="32" x14ac:dyDescent="0.2">
      <c r="B76" s="5" t="s">
        <v>6</v>
      </c>
      <c r="C76" s="18">
        <v>0</v>
      </c>
      <c r="D76" s="18"/>
      <c r="E76" s="18">
        <v>0</v>
      </c>
      <c r="F76" s="18"/>
      <c r="G76" s="18">
        <v>0</v>
      </c>
      <c r="H76" s="18"/>
      <c r="I76" s="18">
        <v>0</v>
      </c>
      <c r="J76" s="18"/>
      <c r="K76" s="18">
        <v>0</v>
      </c>
      <c r="L76" s="18"/>
      <c r="M76" s="18">
        <f>AVERAGE(C76:L76)</f>
        <v>0</v>
      </c>
      <c r="N76" s="18"/>
    </row>
    <row r="77" spans="1:17" ht="32" x14ac:dyDescent="0.2">
      <c r="B77" s="5" t="s">
        <v>7</v>
      </c>
      <c r="C77" s="18">
        <v>5</v>
      </c>
      <c r="D77" s="18"/>
      <c r="E77" s="18">
        <v>5</v>
      </c>
      <c r="F77" s="18"/>
      <c r="G77" s="18">
        <v>9</v>
      </c>
      <c r="H77" s="18"/>
      <c r="I77" s="18">
        <v>6</v>
      </c>
      <c r="J77" s="18"/>
      <c r="K77" s="18">
        <v>8</v>
      </c>
      <c r="L77" s="18"/>
      <c r="M77" s="18">
        <f>AVERAGE(C77:L77)</f>
        <v>6.6</v>
      </c>
      <c r="N77" s="18"/>
    </row>
    <row r="78" spans="1:17" x14ac:dyDescent="0.2">
      <c r="B78" s="4" t="s">
        <v>8</v>
      </c>
      <c r="C78" s="18">
        <v>95</v>
      </c>
      <c r="D78" s="18"/>
      <c r="E78" s="18">
        <v>88</v>
      </c>
      <c r="F78" s="18"/>
      <c r="G78" s="18">
        <v>100</v>
      </c>
      <c r="H78" s="18"/>
      <c r="I78" s="18">
        <v>79</v>
      </c>
      <c r="J78" s="18"/>
      <c r="K78" s="18">
        <v>98</v>
      </c>
      <c r="L78" s="18"/>
      <c r="M78" s="18">
        <f>AVERAGE(C78:L78)</f>
        <v>92</v>
      </c>
      <c r="N78" s="18"/>
    </row>
    <row r="96" spans="1:3" x14ac:dyDescent="0.2">
      <c r="A96" s="3" t="s">
        <v>15</v>
      </c>
      <c r="B96" s="6" t="s">
        <v>0</v>
      </c>
      <c r="C96" s="6" t="s">
        <v>23</v>
      </c>
    </row>
    <row r="97" spans="2:17" x14ac:dyDescent="0.2">
      <c r="B97" s="4" t="s">
        <v>2</v>
      </c>
      <c r="C97" s="4" t="s">
        <v>3</v>
      </c>
      <c r="D97" s="4" t="s">
        <v>11</v>
      </c>
      <c r="E97" s="4" t="s">
        <v>4</v>
      </c>
      <c r="F97" s="4" t="s">
        <v>12</v>
      </c>
      <c r="G97" s="4" t="s">
        <v>5</v>
      </c>
      <c r="H97" s="4" t="s">
        <v>13</v>
      </c>
      <c r="I97" s="4" t="s">
        <v>10</v>
      </c>
      <c r="J97" s="4" t="s">
        <v>14</v>
      </c>
      <c r="K97" s="4" t="s">
        <v>16</v>
      </c>
      <c r="L97" s="4" t="s">
        <v>17</v>
      </c>
      <c r="M97" s="8" t="s">
        <v>18</v>
      </c>
      <c r="N97" s="8" t="s">
        <v>19</v>
      </c>
      <c r="P97" s="4" t="s">
        <v>87</v>
      </c>
      <c r="Q97" s="15">
        <f>AVERAGE(M98:M105)</f>
        <v>0.81367749999999994</v>
      </c>
    </row>
    <row r="98" spans="2:17" x14ac:dyDescent="0.2">
      <c r="B98" s="9">
        <v>500</v>
      </c>
      <c r="C98" s="9">
        <v>0.86</v>
      </c>
      <c r="D98" s="9">
        <v>0</v>
      </c>
      <c r="E98" s="9">
        <v>0.82289999999999996</v>
      </c>
      <c r="F98" s="9">
        <v>0</v>
      </c>
      <c r="G98" s="9">
        <v>0.80220000000000002</v>
      </c>
      <c r="H98" s="9">
        <v>0</v>
      </c>
      <c r="I98" s="9">
        <v>0.85709999999999997</v>
      </c>
      <c r="J98" s="9">
        <v>0</v>
      </c>
      <c r="K98" s="9">
        <v>0.7732</v>
      </c>
      <c r="L98" s="9">
        <v>0</v>
      </c>
      <c r="M98" s="9">
        <f>(SUM(C98,E98,G98,I98,K98))/5</f>
        <v>0.82308000000000003</v>
      </c>
      <c r="N98" s="9">
        <f>(SUM(D98,F98,H98,J98,L98))/5</f>
        <v>0</v>
      </c>
      <c r="P98" s="8" t="s">
        <v>88</v>
      </c>
      <c r="Q98" s="15">
        <f>_xlfn.VAR.S(M98:M105)</f>
        <v>1.3263753571428506E-4</v>
      </c>
    </row>
    <row r="99" spans="2:17" x14ac:dyDescent="0.2">
      <c r="B99" s="9">
        <v>1000</v>
      </c>
      <c r="C99" s="9">
        <v>0.7722</v>
      </c>
      <c r="D99" s="9">
        <v>0</v>
      </c>
      <c r="E99" s="9">
        <v>0.85589999999999999</v>
      </c>
      <c r="F99" s="9">
        <v>0</v>
      </c>
      <c r="G99" s="9">
        <v>0.8387</v>
      </c>
      <c r="H99" s="9">
        <v>0</v>
      </c>
      <c r="I99" s="9">
        <v>0.79610000000000003</v>
      </c>
      <c r="J99" s="9">
        <v>0</v>
      </c>
      <c r="K99" s="9">
        <v>0.8286</v>
      </c>
      <c r="L99" s="9">
        <v>0</v>
      </c>
      <c r="M99" s="9">
        <f t="shared" ref="M99:M105" si="6">(SUM(C99,E99,G99,I99,K99))/5</f>
        <v>0.81830000000000003</v>
      </c>
      <c r="N99" s="9">
        <f t="shared" ref="N99:N105" si="7">(SUM(D99,F99,H99,J99,L99))/5</f>
        <v>0</v>
      </c>
      <c r="P99" s="4" t="s">
        <v>89</v>
      </c>
      <c r="Q99" s="15">
        <f xml:space="preserve"> AVERAGE(N98:N105)</f>
        <v>0</v>
      </c>
    </row>
    <row r="100" spans="2:17" x14ac:dyDescent="0.2">
      <c r="B100" s="9">
        <v>1500</v>
      </c>
      <c r="C100" s="9">
        <v>0.8246</v>
      </c>
      <c r="D100" s="9">
        <v>0</v>
      </c>
      <c r="E100" s="9">
        <v>0.8468</v>
      </c>
      <c r="F100" s="9">
        <v>0</v>
      </c>
      <c r="G100" s="9">
        <v>0.82350000000000001</v>
      </c>
      <c r="H100" s="9">
        <v>0</v>
      </c>
      <c r="I100" s="9">
        <v>0.82289999999999996</v>
      </c>
      <c r="J100" s="9">
        <v>0</v>
      </c>
      <c r="K100" s="9">
        <v>0.75790000000000002</v>
      </c>
      <c r="L100" s="9">
        <v>0</v>
      </c>
      <c r="M100" s="9">
        <f t="shared" si="6"/>
        <v>0.81514000000000009</v>
      </c>
      <c r="N100" s="9">
        <f t="shared" si="7"/>
        <v>0</v>
      </c>
      <c r="P100" s="4" t="s">
        <v>90</v>
      </c>
      <c r="Q100" s="15">
        <f>_xlfn.VAR.S(N98:N105)</f>
        <v>0</v>
      </c>
    </row>
    <row r="101" spans="2:17" ht="16" x14ac:dyDescent="0.2">
      <c r="B101" s="9">
        <v>2000</v>
      </c>
      <c r="C101" s="9">
        <v>0.82520000000000004</v>
      </c>
      <c r="D101" s="9">
        <v>0</v>
      </c>
      <c r="E101" s="10">
        <v>0.82650000000000001</v>
      </c>
      <c r="F101" s="9">
        <v>0</v>
      </c>
      <c r="G101" s="9">
        <v>0.86</v>
      </c>
      <c r="H101" s="9">
        <v>0</v>
      </c>
      <c r="I101" s="9">
        <v>0.83</v>
      </c>
      <c r="J101" s="9">
        <v>0</v>
      </c>
      <c r="K101" s="9">
        <v>0.78720000000000001</v>
      </c>
      <c r="L101" s="9">
        <v>0</v>
      </c>
      <c r="M101" s="9">
        <f>(SUM(C101,E101,G101,I101,K101))/5</f>
        <v>0.82577999999999996</v>
      </c>
      <c r="N101" s="9">
        <f t="shared" si="7"/>
        <v>0</v>
      </c>
      <c r="P101" s="5" t="s">
        <v>9</v>
      </c>
      <c r="Q101" s="17">
        <v>734.4</v>
      </c>
    </row>
    <row r="102" spans="2:17" ht="16" x14ac:dyDescent="0.2">
      <c r="B102" s="9">
        <v>2500</v>
      </c>
      <c r="C102" s="9">
        <v>0.76</v>
      </c>
      <c r="D102" s="9">
        <v>0</v>
      </c>
      <c r="E102" s="9">
        <v>0.76239999999999997</v>
      </c>
      <c r="F102" s="9">
        <v>0</v>
      </c>
      <c r="G102" s="9">
        <v>0.76739999999999997</v>
      </c>
      <c r="H102" s="9">
        <v>0</v>
      </c>
      <c r="I102" s="9">
        <v>0.85709999999999997</v>
      </c>
      <c r="J102" s="9">
        <v>0</v>
      </c>
      <c r="K102" s="9">
        <v>0.82410000000000005</v>
      </c>
      <c r="L102" s="9">
        <v>0</v>
      </c>
      <c r="M102" s="9">
        <f>(SUM(C102,E102,G102,I102,K102))/5</f>
        <v>0.79420000000000002</v>
      </c>
      <c r="N102" s="9">
        <f t="shared" si="7"/>
        <v>0</v>
      </c>
      <c r="P102" s="5" t="s">
        <v>6</v>
      </c>
      <c r="Q102" s="17">
        <v>0</v>
      </c>
    </row>
    <row r="103" spans="2:17" ht="16" x14ac:dyDescent="0.2">
      <c r="B103" s="9">
        <v>3000</v>
      </c>
      <c r="C103" s="9">
        <v>0.84540000000000004</v>
      </c>
      <c r="D103" s="9">
        <v>0</v>
      </c>
      <c r="E103" s="9">
        <v>0.8</v>
      </c>
      <c r="F103" s="9">
        <v>0</v>
      </c>
      <c r="G103" s="9">
        <v>0.7742</v>
      </c>
      <c r="H103" s="9">
        <v>0</v>
      </c>
      <c r="I103" s="9">
        <v>0.8125</v>
      </c>
      <c r="J103" s="9">
        <v>0</v>
      </c>
      <c r="K103" s="9">
        <v>0.81479999999999997</v>
      </c>
      <c r="L103" s="9">
        <v>0</v>
      </c>
      <c r="M103" s="9">
        <f t="shared" si="6"/>
        <v>0.80937999999999999</v>
      </c>
      <c r="N103" s="9">
        <f t="shared" si="7"/>
        <v>0</v>
      </c>
      <c r="P103" s="5" t="s">
        <v>7</v>
      </c>
      <c r="Q103" s="17">
        <v>192.4</v>
      </c>
    </row>
    <row r="104" spans="2:17" ht="16" x14ac:dyDescent="0.2">
      <c r="B104" s="9">
        <v>3500</v>
      </c>
      <c r="C104" s="9">
        <v>0.78569999999999995</v>
      </c>
      <c r="D104" s="9">
        <v>0</v>
      </c>
      <c r="E104" s="9">
        <v>0.77110000000000001</v>
      </c>
      <c r="F104" s="9">
        <v>0</v>
      </c>
      <c r="G104" s="9">
        <v>0.78939999999999999</v>
      </c>
      <c r="H104" s="9">
        <v>0</v>
      </c>
      <c r="I104" s="9">
        <v>0.87380000000000002</v>
      </c>
      <c r="J104" s="9">
        <v>0</v>
      </c>
      <c r="K104" s="9">
        <v>0.78129999999999999</v>
      </c>
      <c r="L104" s="9">
        <v>0</v>
      </c>
      <c r="M104" s="9">
        <f t="shared" si="6"/>
        <v>0.80026000000000008</v>
      </c>
      <c r="N104" s="9">
        <f t="shared" si="7"/>
        <v>0</v>
      </c>
      <c r="P104" s="5" t="s">
        <v>8</v>
      </c>
      <c r="Q104" s="17">
        <v>95.8</v>
      </c>
    </row>
    <row r="105" spans="2:17" x14ac:dyDescent="0.2">
      <c r="B105" s="9">
        <v>4000</v>
      </c>
      <c r="C105" s="9">
        <v>0.79120000000000001</v>
      </c>
      <c r="D105" s="9">
        <v>0</v>
      </c>
      <c r="E105" s="9">
        <v>0.84309999999999996</v>
      </c>
      <c r="F105" s="9">
        <v>0</v>
      </c>
      <c r="G105" s="9">
        <v>0.86240000000000006</v>
      </c>
      <c r="H105" s="9">
        <v>0</v>
      </c>
      <c r="I105" s="9">
        <v>0.85050000000000003</v>
      </c>
      <c r="J105" s="9">
        <v>0</v>
      </c>
      <c r="K105" s="9">
        <v>0.76919999999999999</v>
      </c>
      <c r="L105" s="9">
        <v>0</v>
      </c>
      <c r="M105" s="9">
        <f t="shared" si="6"/>
        <v>0.8232799999999999</v>
      </c>
      <c r="N105" s="9">
        <f t="shared" si="7"/>
        <v>0</v>
      </c>
    </row>
    <row r="106" spans="2:17" x14ac:dyDescent="0.2">
      <c r="B106" s="4" t="s">
        <v>9</v>
      </c>
      <c r="C106" s="18">
        <v>698</v>
      </c>
      <c r="D106" s="18"/>
      <c r="E106" s="18">
        <v>733</v>
      </c>
      <c r="F106" s="18"/>
      <c r="G106" s="18">
        <v>740</v>
      </c>
      <c r="H106" s="18"/>
      <c r="I106" s="18">
        <v>740</v>
      </c>
      <c r="J106" s="18"/>
      <c r="K106" s="18">
        <v>761</v>
      </c>
      <c r="L106" s="18"/>
      <c r="M106" s="18">
        <f>AVERAGE(C106:L106)</f>
        <v>734.4</v>
      </c>
      <c r="N106" s="18"/>
    </row>
    <row r="107" spans="2:17" ht="32" x14ac:dyDescent="0.2">
      <c r="B107" s="5" t="s">
        <v>6</v>
      </c>
      <c r="C107" s="18">
        <v>0</v>
      </c>
      <c r="D107" s="18"/>
      <c r="E107" s="18">
        <v>0</v>
      </c>
      <c r="F107" s="18"/>
      <c r="G107" s="18"/>
      <c r="H107" s="18"/>
      <c r="I107" s="18">
        <v>0</v>
      </c>
      <c r="J107" s="18"/>
      <c r="K107" s="18">
        <v>0</v>
      </c>
      <c r="L107" s="18"/>
      <c r="M107" s="18">
        <f>AVERAGE(C107:L107)</f>
        <v>0</v>
      </c>
      <c r="N107" s="18"/>
    </row>
    <row r="108" spans="2:17" ht="32" x14ac:dyDescent="0.2">
      <c r="B108" s="5" t="s">
        <v>7</v>
      </c>
      <c r="C108" s="18">
        <v>159</v>
      </c>
      <c r="D108" s="18"/>
      <c r="E108" s="18">
        <v>192</v>
      </c>
      <c r="F108" s="18"/>
      <c r="G108" s="18">
        <v>187</v>
      </c>
      <c r="H108" s="18"/>
      <c r="I108" s="18">
        <v>221</v>
      </c>
      <c r="J108" s="18"/>
      <c r="K108" s="18">
        <v>203</v>
      </c>
      <c r="L108" s="18"/>
      <c r="M108" s="18">
        <f>AVERAGE(C108:L108)</f>
        <v>192.4</v>
      </c>
      <c r="N108" s="18"/>
    </row>
    <row r="109" spans="2:17" x14ac:dyDescent="0.2">
      <c r="B109" s="4" t="s">
        <v>8</v>
      </c>
      <c r="C109" s="18">
        <v>85</v>
      </c>
      <c r="D109" s="18"/>
      <c r="E109" s="18">
        <v>97</v>
      </c>
      <c r="F109" s="18"/>
      <c r="G109" s="18">
        <v>92</v>
      </c>
      <c r="H109" s="18"/>
      <c r="I109" s="18">
        <v>118</v>
      </c>
      <c r="J109" s="18"/>
      <c r="K109" s="18">
        <v>87</v>
      </c>
      <c r="L109" s="18"/>
      <c r="M109" s="18">
        <f>AVERAGE(C109:L109)</f>
        <v>95.8</v>
      </c>
      <c r="N109" s="18"/>
    </row>
    <row r="127" spans="1:17" x14ac:dyDescent="0.2">
      <c r="A127" s="3" t="s">
        <v>15</v>
      </c>
      <c r="B127" s="6" t="s">
        <v>0</v>
      </c>
      <c r="C127" s="6" t="s">
        <v>21</v>
      </c>
    </row>
    <row r="128" spans="1:17" x14ac:dyDescent="0.2">
      <c r="B128" s="4" t="s">
        <v>2</v>
      </c>
      <c r="C128" s="4" t="s">
        <v>3</v>
      </c>
      <c r="D128" s="4" t="s">
        <v>11</v>
      </c>
      <c r="E128" s="4" t="s">
        <v>4</v>
      </c>
      <c r="F128" s="4" t="s">
        <v>12</v>
      </c>
      <c r="G128" s="4" t="s">
        <v>5</v>
      </c>
      <c r="H128" s="4" t="s">
        <v>13</v>
      </c>
      <c r="I128" s="4" t="s">
        <v>10</v>
      </c>
      <c r="J128" s="4" t="s">
        <v>14</v>
      </c>
      <c r="K128" s="4" t="s">
        <v>16</v>
      </c>
      <c r="L128" s="4" t="s">
        <v>17</v>
      </c>
      <c r="M128" s="8" t="s">
        <v>18</v>
      </c>
      <c r="N128" s="8" t="s">
        <v>19</v>
      </c>
      <c r="P128" s="4" t="s">
        <v>91</v>
      </c>
      <c r="Q128" s="15">
        <f>AVERAGE(M129:M136)</f>
        <v>0.81926500000000013</v>
      </c>
    </row>
    <row r="129" spans="2:17" x14ac:dyDescent="0.2">
      <c r="B129" s="9">
        <v>500</v>
      </c>
      <c r="C129" s="9">
        <v>0.84540000000000004</v>
      </c>
      <c r="D129" s="9">
        <v>6.4799999999999996E-2</v>
      </c>
      <c r="E129" s="9">
        <v>0.90429999999999999</v>
      </c>
      <c r="F129" s="9">
        <v>0.1111</v>
      </c>
      <c r="G129" s="9">
        <v>0.89359999999999995</v>
      </c>
      <c r="H129" s="9">
        <v>0.15859999999999999</v>
      </c>
      <c r="I129" s="9">
        <v>0.84109999999999996</v>
      </c>
      <c r="J129" s="9">
        <v>0.16539999999999999</v>
      </c>
      <c r="K129" s="9">
        <v>0.8659</v>
      </c>
      <c r="L129" s="9">
        <v>3.85E-2</v>
      </c>
      <c r="M129" s="9">
        <f>(SUM(C129,E129,G129,I129,K129))/5</f>
        <v>0.87005999999999994</v>
      </c>
      <c r="N129" s="9">
        <f>(SUM(D129,F129,H129,J129,L129))/5</f>
        <v>0.10768</v>
      </c>
      <c r="P129" s="8" t="s">
        <v>92</v>
      </c>
      <c r="Q129" s="15">
        <f>_xlfn.VAR.S(M129:M136)</f>
        <v>2.7353229428571427E-3</v>
      </c>
    </row>
    <row r="130" spans="2:17" x14ac:dyDescent="0.2">
      <c r="B130" s="9">
        <v>1000</v>
      </c>
      <c r="C130" s="9">
        <v>0.77270000000000005</v>
      </c>
      <c r="D130" s="9">
        <v>0.252</v>
      </c>
      <c r="E130" s="10">
        <v>0.83169999999999999</v>
      </c>
      <c r="F130" s="9">
        <v>0.19420000000000001</v>
      </c>
      <c r="G130" s="9">
        <v>0.83779999999999999</v>
      </c>
      <c r="H130" s="9">
        <v>0.1719</v>
      </c>
      <c r="I130" s="9">
        <v>0.92589999999999995</v>
      </c>
      <c r="J130" s="9">
        <v>0.23180000000000001</v>
      </c>
      <c r="K130" s="9">
        <v>0.83809999999999996</v>
      </c>
      <c r="L130" s="9">
        <v>0.1971</v>
      </c>
      <c r="M130" s="9">
        <f>(SUM(C130,E130,G130,I130,K130))/5</f>
        <v>0.84123999999999999</v>
      </c>
      <c r="N130" s="9">
        <f t="shared" ref="N130:N136" si="8">(SUM(D130,F130,H130,J130,L130))/5</f>
        <v>0.20940000000000003</v>
      </c>
      <c r="P130" s="4" t="s">
        <v>93</v>
      </c>
      <c r="Q130" s="15">
        <f xml:space="preserve"> AVERAGE(N129:N136)</f>
        <v>0.27000500000000005</v>
      </c>
    </row>
    <row r="131" spans="2:17" x14ac:dyDescent="0.2">
      <c r="B131" s="9">
        <v>1500</v>
      </c>
      <c r="C131" s="9">
        <v>0.85570000000000002</v>
      </c>
      <c r="D131" s="9">
        <v>0.22570000000000001</v>
      </c>
      <c r="E131" s="9">
        <v>0.86729999999999996</v>
      </c>
      <c r="F131" s="9">
        <v>0.22140000000000001</v>
      </c>
      <c r="G131" s="9">
        <v>0.82140000000000002</v>
      </c>
      <c r="H131" s="9">
        <v>0.27810000000000001</v>
      </c>
      <c r="I131" s="9">
        <v>0.89149999999999996</v>
      </c>
      <c r="J131" s="9">
        <v>0.17499999999999999</v>
      </c>
      <c r="K131" s="9">
        <v>0.66180000000000005</v>
      </c>
      <c r="L131" s="9">
        <v>0.3846</v>
      </c>
      <c r="M131" s="9">
        <f t="shared" ref="M131" si="9">(SUM(C131,E131,G131,I131,K131))/5</f>
        <v>0.81954000000000016</v>
      </c>
      <c r="N131" s="9">
        <f t="shared" si="8"/>
        <v>0.25696000000000002</v>
      </c>
      <c r="P131" s="4" t="s">
        <v>94</v>
      </c>
      <c r="Q131" s="15">
        <f>_xlfn.VAR.S(N129:N136)</f>
        <v>6.2781916285714135E-3</v>
      </c>
    </row>
    <row r="132" spans="2:17" ht="16" x14ac:dyDescent="0.2">
      <c r="B132" s="9">
        <v>2000</v>
      </c>
      <c r="C132" s="9">
        <v>0.89829999999999999</v>
      </c>
      <c r="D132" s="9">
        <v>0.1956</v>
      </c>
      <c r="E132" s="10">
        <v>0.74690000000000001</v>
      </c>
      <c r="F132" s="9">
        <v>0.3196</v>
      </c>
      <c r="G132" s="9">
        <v>0.87619999999999998</v>
      </c>
      <c r="H132" s="9">
        <v>0.30559999999999998</v>
      </c>
      <c r="I132" s="9">
        <v>0.87960000000000005</v>
      </c>
      <c r="J132" s="9">
        <v>0.2271</v>
      </c>
      <c r="K132" s="9">
        <v>0.86019999999999996</v>
      </c>
      <c r="L132" s="9">
        <v>0.33090000000000003</v>
      </c>
      <c r="M132" s="9">
        <f>(SUM(C132,E133,G132,I132,K132))/5</f>
        <v>0.86110000000000009</v>
      </c>
      <c r="N132" s="9">
        <f t="shared" si="8"/>
        <v>0.27576000000000001</v>
      </c>
      <c r="P132" s="5" t="s">
        <v>9</v>
      </c>
      <c r="Q132" s="17">
        <v>540</v>
      </c>
    </row>
    <row r="133" spans="2:17" ht="16" x14ac:dyDescent="0.2">
      <c r="B133" s="9">
        <v>2500</v>
      </c>
      <c r="C133" s="9">
        <v>0.8659</v>
      </c>
      <c r="D133" s="9">
        <v>0.25040000000000001</v>
      </c>
      <c r="E133" s="9">
        <v>0.79120000000000001</v>
      </c>
      <c r="F133" s="9">
        <v>0.33329999999999999</v>
      </c>
      <c r="G133" s="9">
        <v>0.84850000000000003</v>
      </c>
      <c r="H133" s="9">
        <v>0.31159999999999999</v>
      </c>
      <c r="I133" s="11">
        <v>0.66669999999999996</v>
      </c>
      <c r="J133" s="9">
        <v>0.34050000000000002</v>
      </c>
      <c r="K133" s="9">
        <v>0.8</v>
      </c>
      <c r="L133" s="9">
        <v>0.32879999999999998</v>
      </c>
      <c r="M133" s="9">
        <f>(SUM(C133,E133,G133,I134,K133))/5</f>
        <v>0.82973999999999992</v>
      </c>
      <c r="N133" s="9">
        <f t="shared" si="8"/>
        <v>0.31291999999999998</v>
      </c>
      <c r="P133" s="5" t="s">
        <v>6</v>
      </c>
      <c r="Q133" s="17">
        <v>310</v>
      </c>
    </row>
    <row r="134" spans="2:17" ht="16" x14ac:dyDescent="0.2">
      <c r="B134" s="9">
        <v>3000</v>
      </c>
      <c r="C134" s="9">
        <v>0.75290000000000001</v>
      </c>
      <c r="D134" s="9">
        <v>0.30790000000000001</v>
      </c>
      <c r="E134" s="9">
        <v>0.81720000000000004</v>
      </c>
      <c r="F134" s="9">
        <v>0.33910000000000001</v>
      </c>
      <c r="G134" s="9">
        <v>0.84160000000000001</v>
      </c>
      <c r="H134" s="9">
        <v>0.318</v>
      </c>
      <c r="I134" s="9">
        <v>0.84309999999999996</v>
      </c>
      <c r="J134" s="9">
        <v>0.3296</v>
      </c>
      <c r="K134" s="9">
        <v>0.87380000000000002</v>
      </c>
      <c r="L134" s="9">
        <v>0.31459999999999999</v>
      </c>
      <c r="M134" s="9">
        <f>(SUM(C134,E134,G134,I135,K134))/5</f>
        <v>0.81920000000000004</v>
      </c>
      <c r="N134" s="9">
        <f t="shared" si="8"/>
        <v>0.32184000000000001</v>
      </c>
      <c r="P134" s="5" t="s">
        <v>7</v>
      </c>
      <c r="Q134" s="17">
        <v>283.60000000000002</v>
      </c>
    </row>
    <row r="135" spans="2:17" ht="16" x14ac:dyDescent="0.2">
      <c r="B135" s="9">
        <v>3500</v>
      </c>
      <c r="C135" s="9">
        <v>0.78749999999999998</v>
      </c>
      <c r="D135" s="9">
        <v>0.3377</v>
      </c>
      <c r="E135" s="9">
        <v>0.79069999999999996</v>
      </c>
      <c r="F135" s="9">
        <v>0.34250000000000003</v>
      </c>
      <c r="G135" s="9">
        <v>0.75860000000000005</v>
      </c>
      <c r="H135" s="9">
        <v>0.35670000000000002</v>
      </c>
      <c r="I135" s="9">
        <v>0.8105</v>
      </c>
      <c r="J135" s="9">
        <v>0.3493</v>
      </c>
      <c r="K135" s="9">
        <v>0.80730000000000002</v>
      </c>
      <c r="L135" s="9">
        <v>0.28789999999999999</v>
      </c>
      <c r="M135" s="9">
        <f>(SUM(C135,E135,G135,H135,K135))/5</f>
        <v>0.70016</v>
      </c>
      <c r="N135" s="9">
        <f t="shared" si="8"/>
        <v>0.33482000000000001</v>
      </c>
      <c r="P135" s="5" t="s">
        <v>8</v>
      </c>
      <c r="Q135" s="17">
        <v>70</v>
      </c>
    </row>
    <row r="136" spans="2:17" x14ac:dyDescent="0.2">
      <c r="B136" s="9">
        <v>4000</v>
      </c>
      <c r="C136" s="9">
        <v>0.7722</v>
      </c>
      <c r="D136" s="9">
        <v>0.36909999999999998</v>
      </c>
      <c r="E136" s="9">
        <v>0.80640000000000001</v>
      </c>
      <c r="F136" s="9">
        <v>0.35360000000000003</v>
      </c>
      <c r="G136" s="9">
        <v>0.86360000000000003</v>
      </c>
      <c r="H136" s="9">
        <v>0.32579999999999998</v>
      </c>
      <c r="I136" s="9">
        <v>0.8256</v>
      </c>
      <c r="J136" s="9">
        <v>0.34689999999999999</v>
      </c>
      <c r="K136" s="9">
        <v>0.79759999999999998</v>
      </c>
      <c r="L136" s="9">
        <v>0.30790000000000001</v>
      </c>
      <c r="M136" s="9">
        <f t="shared" ref="M136" si="10">(SUM(C136,E136,G136,I136,K136))/5</f>
        <v>0.81308000000000002</v>
      </c>
      <c r="N136" s="9">
        <f t="shared" si="8"/>
        <v>0.34066000000000002</v>
      </c>
    </row>
    <row r="137" spans="2:17" x14ac:dyDescent="0.2">
      <c r="B137" s="4" t="s">
        <v>9</v>
      </c>
      <c r="C137" s="18">
        <v>526</v>
      </c>
      <c r="D137" s="18"/>
      <c r="E137" s="18">
        <v>515</v>
      </c>
      <c r="F137" s="18"/>
      <c r="G137" s="18">
        <v>655</v>
      </c>
      <c r="H137" s="18"/>
      <c r="I137" s="18">
        <v>521</v>
      </c>
      <c r="J137" s="18"/>
      <c r="K137" s="18">
        <v>483</v>
      </c>
      <c r="L137" s="18"/>
      <c r="M137" s="18">
        <f>AVERAGE(C137:L137)</f>
        <v>540</v>
      </c>
      <c r="N137" s="18"/>
    </row>
    <row r="138" spans="2:17" ht="32" x14ac:dyDescent="0.2">
      <c r="B138" s="5" t="s">
        <v>6</v>
      </c>
      <c r="C138" s="18">
        <v>348</v>
      </c>
      <c r="D138" s="18"/>
      <c r="E138" s="18">
        <v>311</v>
      </c>
      <c r="F138" s="18"/>
      <c r="G138" s="18">
        <v>333</v>
      </c>
      <c r="H138" s="18"/>
      <c r="I138" s="18">
        <v>288</v>
      </c>
      <c r="J138" s="18"/>
      <c r="K138" s="18">
        <v>270</v>
      </c>
      <c r="L138" s="18"/>
      <c r="M138" s="18">
        <f>AVERAGE(C138:L138)</f>
        <v>310</v>
      </c>
      <c r="N138" s="18"/>
    </row>
    <row r="139" spans="2:17" ht="32" x14ac:dyDescent="0.2">
      <c r="B139" s="5" t="s">
        <v>7</v>
      </c>
      <c r="C139" s="18">
        <v>270</v>
      </c>
      <c r="D139" s="18"/>
      <c r="E139" s="18">
        <v>279</v>
      </c>
      <c r="F139" s="18"/>
      <c r="G139" s="18">
        <v>346</v>
      </c>
      <c r="H139" s="18"/>
      <c r="I139" s="18">
        <v>269</v>
      </c>
      <c r="J139" s="18"/>
      <c r="K139" s="18">
        <v>254</v>
      </c>
      <c r="L139" s="18"/>
      <c r="M139" s="18">
        <f>AVERAGE(C139:L139)</f>
        <v>283.60000000000002</v>
      </c>
      <c r="N139" s="18"/>
    </row>
    <row r="140" spans="2:17" x14ac:dyDescent="0.2">
      <c r="B140" s="4" t="s">
        <v>8</v>
      </c>
      <c r="C140" s="18">
        <v>82</v>
      </c>
      <c r="D140" s="18"/>
      <c r="E140" s="18">
        <v>58</v>
      </c>
      <c r="F140" s="18"/>
      <c r="G140" s="18">
        <v>88</v>
      </c>
      <c r="H140" s="18"/>
      <c r="I140" s="18">
        <v>61</v>
      </c>
      <c r="J140" s="18"/>
      <c r="K140" s="18">
        <v>61</v>
      </c>
      <c r="L140" s="18"/>
      <c r="M140" s="18">
        <f>AVERAGE(C140:L140)</f>
        <v>70</v>
      </c>
      <c r="N140" s="18"/>
    </row>
    <row r="158" spans="1:17" x14ac:dyDescent="0.2">
      <c r="A158" s="3" t="s">
        <v>15</v>
      </c>
      <c r="B158" s="6" t="s">
        <v>0</v>
      </c>
      <c r="C158" s="6" t="s">
        <v>24</v>
      </c>
    </row>
    <row r="159" spans="1:17" x14ac:dyDescent="0.2">
      <c r="B159" s="4" t="s">
        <v>2</v>
      </c>
      <c r="C159" s="4" t="s">
        <v>3</v>
      </c>
      <c r="D159" s="4" t="s">
        <v>11</v>
      </c>
      <c r="E159" s="4" t="s">
        <v>4</v>
      </c>
      <c r="F159" s="4" t="s">
        <v>12</v>
      </c>
      <c r="G159" s="4" t="s">
        <v>5</v>
      </c>
      <c r="H159" s="4" t="s">
        <v>13</v>
      </c>
      <c r="I159" s="4" t="s">
        <v>10</v>
      </c>
      <c r="J159" s="4" t="s">
        <v>14</v>
      </c>
      <c r="K159" s="4" t="s">
        <v>16</v>
      </c>
      <c r="L159" s="4" t="s">
        <v>17</v>
      </c>
      <c r="M159" s="8" t="s">
        <v>18</v>
      </c>
      <c r="N159" s="8" t="s">
        <v>19</v>
      </c>
      <c r="P159" s="4" t="s">
        <v>99</v>
      </c>
      <c r="Q159" s="15">
        <f>AVERAGE(M160:M167)</f>
        <v>0.78262750000000003</v>
      </c>
    </row>
    <row r="160" spans="1:17" x14ac:dyDescent="0.2">
      <c r="B160" s="9">
        <v>500</v>
      </c>
      <c r="C160" s="9">
        <v>0.85260000000000002</v>
      </c>
      <c r="D160" s="9">
        <v>0</v>
      </c>
      <c r="E160" s="9">
        <v>0.8</v>
      </c>
      <c r="F160" s="9">
        <v>0</v>
      </c>
      <c r="G160" s="9">
        <v>0.81730000000000003</v>
      </c>
      <c r="H160" s="9">
        <v>0</v>
      </c>
      <c r="I160" s="9">
        <v>0.82830000000000004</v>
      </c>
      <c r="J160" s="9">
        <v>0</v>
      </c>
      <c r="K160" s="9">
        <v>0.83689999999999998</v>
      </c>
      <c r="L160" s="9">
        <v>0</v>
      </c>
      <c r="M160" s="9">
        <f>(SUM(C160,E160,G160,I160,K160))/5</f>
        <v>0.82701999999999987</v>
      </c>
      <c r="N160" s="9">
        <f>(SUM(D160,F160,H160,J160,L160))/5</f>
        <v>0</v>
      </c>
      <c r="P160" s="8" t="s">
        <v>100</v>
      </c>
      <c r="Q160" s="15">
        <f>_xlfn.VAR.S(M160:M167)</f>
        <v>6.3502364999999921E-4</v>
      </c>
    </row>
    <row r="161" spans="2:17" x14ac:dyDescent="0.2">
      <c r="B161" s="9">
        <v>1000</v>
      </c>
      <c r="C161" s="9">
        <v>0.77880000000000005</v>
      </c>
      <c r="D161" s="9">
        <v>0</v>
      </c>
      <c r="E161" s="10">
        <v>0.79</v>
      </c>
      <c r="F161" s="9">
        <v>0</v>
      </c>
      <c r="G161" s="9">
        <v>0.78090000000000004</v>
      </c>
      <c r="H161" s="9">
        <v>0</v>
      </c>
      <c r="I161" s="9">
        <v>0.80389999999999995</v>
      </c>
      <c r="J161" s="9">
        <v>0</v>
      </c>
      <c r="K161" s="9">
        <v>0.79410000000000003</v>
      </c>
      <c r="L161" s="9">
        <v>0</v>
      </c>
      <c r="M161" s="9">
        <f>(SUM(C161,E161,G161,I161,K161))/5</f>
        <v>0.78954000000000002</v>
      </c>
      <c r="N161" s="9">
        <f t="shared" ref="N161:N167" si="11">(SUM(D161,F161,H161,J161,L161))/5</f>
        <v>0</v>
      </c>
      <c r="P161" s="4" t="s">
        <v>101</v>
      </c>
      <c r="Q161" s="15">
        <f xml:space="preserve"> AVERAGE(N160:N167)</f>
        <v>0</v>
      </c>
    </row>
    <row r="162" spans="2:17" x14ac:dyDescent="0.2">
      <c r="B162" s="9">
        <v>1500</v>
      </c>
      <c r="C162" s="9">
        <v>0.82830000000000004</v>
      </c>
      <c r="D162" s="9">
        <v>0</v>
      </c>
      <c r="E162" s="9">
        <v>0.81910000000000005</v>
      </c>
      <c r="F162" s="9">
        <v>0</v>
      </c>
      <c r="G162" s="9">
        <v>0.72089999999999999</v>
      </c>
      <c r="H162" s="9">
        <v>0</v>
      </c>
      <c r="I162" s="9">
        <v>0.80430000000000001</v>
      </c>
      <c r="J162" s="9">
        <v>0</v>
      </c>
      <c r="K162" s="9">
        <v>0.73960000000000004</v>
      </c>
      <c r="L162" s="9">
        <v>0</v>
      </c>
      <c r="M162" s="9">
        <f t="shared" ref="M162" si="12">(SUM(C162,E162,G162,I162,K162))/5</f>
        <v>0.78244000000000002</v>
      </c>
      <c r="N162" s="9">
        <f t="shared" si="11"/>
        <v>0</v>
      </c>
      <c r="P162" s="4" t="s">
        <v>102</v>
      </c>
      <c r="Q162" s="15">
        <f>_xlfn.VAR.S(N160:N167)</f>
        <v>0</v>
      </c>
    </row>
    <row r="163" spans="2:17" ht="16" x14ac:dyDescent="0.2">
      <c r="B163" s="9">
        <v>2000</v>
      </c>
      <c r="C163" s="9">
        <v>0.79169999999999996</v>
      </c>
      <c r="D163" s="9">
        <v>0</v>
      </c>
      <c r="E163" s="10">
        <v>0.85850000000000004</v>
      </c>
      <c r="F163" s="9">
        <v>0</v>
      </c>
      <c r="G163" s="9">
        <v>0.78639999999999999</v>
      </c>
      <c r="H163" s="9">
        <v>0</v>
      </c>
      <c r="I163" s="9">
        <v>0.8105</v>
      </c>
      <c r="J163" s="9">
        <v>0</v>
      </c>
      <c r="K163" s="9">
        <v>0.78090000000000004</v>
      </c>
      <c r="L163" s="9">
        <v>0</v>
      </c>
      <c r="M163" s="9">
        <f>(SUM(C163,E163,G163,I163,K163))/5</f>
        <v>0.80559999999999987</v>
      </c>
      <c r="N163" s="9">
        <f t="shared" si="11"/>
        <v>0</v>
      </c>
      <c r="P163" s="5" t="s">
        <v>9</v>
      </c>
      <c r="Q163" s="17">
        <v>753.6</v>
      </c>
    </row>
    <row r="164" spans="2:17" ht="16" x14ac:dyDescent="0.2">
      <c r="B164" s="9">
        <v>2500</v>
      </c>
      <c r="C164" s="9">
        <v>0.79610000000000003</v>
      </c>
      <c r="D164" s="9">
        <v>0</v>
      </c>
      <c r="E164" s="9">
        <v>0.79210000000000003</v>
      </c>
      <c r="F164" s="9">
        <v>0</v>
      </c>
      <c r="G164" s="9">
        <v>0.77880000000000005</v>
      </c>
      <c r="H164" s="9">
        <v>0</v>
      </c>
      <c r="I164" s="11">
        <v>0.81630000000000003</v>
      </c>
      <c r="J164" s="9">
        <v>0</v>
      </c>
      <c r="K164" s="9">
        <v>0.80410000000000004</v>
      </c>
      <c r="L164" s="9">
        <v>0</v>
      </c>
      <c r="M164" s="9">
        <f>(SUM(C164,E164,G164,I165,K164))/5</f>
        <v>0.78045999999999993</v>
      </c>
      <c r="N164" s="9">
        <f t="shared" si="11"/>
        <v>0</v>
      </c>
      <c r="P164" s="5" t="s">
        <v>6</v>
      </c>
      <c r="Q164" s="17">
        <v>0</v>
      </c>
    </row>
    <row r="165" spans="2:17" ht="16" x14ac:dyDescent="0.2">
      <c r="B165" s="9">
        <v>3000</v>
      </c>
      <c r="C165" s="9">
        <v>0.78210000000000002</v>
      </c>
      <c r="D165" s="9">
        <v>0</v>
      </c>
      <c r="E165" s="9">
        <v>0.72729999999999995</v>
      </c>
      <c r="F165" s="9">
        <v>0</v>
      </c>
      <c r="G165" s="9">
        <v>0.77</v>
      </c>
      <c r="H165" s="9">
        <v>0</v>
      </c>
      <c r="I165" s="9">
        <v>0.73119999999999996</v>
      </c>
      <c r="J165" s="9">
        <v>0</v>
      </c>
      <c r="K165" s="9">
        <v>0.75270000000000004</v>
      </c>
      <c r="L165" s="9">
        <v>0</v>
      </c>
      <c r="M165" s="9">
        <f>(SUM(C165,E165,G165,I166,K165))/5</f>
        <v>0.76355999999999991</v>
      </c>
      <c r="N165" s="9">
        <f t="shared" si="11"/>
        <v>0</v>
      </c>
      <c r="P165" s="5" t="s">
        <v>7</v>
      </c>
      <c r="Q165" s="17">
        <v>42.4</v>
      </c>
    </row>
    <row r="166" spans="2:17" ht="16" x14ac:dyDescent="0.2">
      <c r="B166" s="9">
        <v>3500</v>
      </c>
      <c r="C166" s="9">
        <v>0.77910000000000001</v>
      </c>
      <c r="D166" s="9">
        <v>0</v>
      </c>
      <c r="E166" s="9">
        <v>0.78490000000000004</v>
      </c>
      <c r="F166" s="9">
        <v>0</v>
      </c>
      <c r="G166" s="9">
        <v>0.71079999999999999</v>
      </c>
      <c r="H166" s="9">
        <v>0</v>
      </c>
      <c r="I166" s="9">
        <v>0.78569999999999995</v>
      </c>
      <c r="J166" s="9">
        <v>0</v>
      </c>
      <c r="K166" s="9">
        <v>0.76139999999999997</v>
      </c>
      <c r="L166" s="9">
        <v>0</v>
      </c>
      <c r="M166" s="9">
        <f>AVERAGE(C166,E166,G166,I166,K166)</f>
        <v>0.76437999999999995</v>
      </c>
      <c r="N166" s="9">
        <f t="shared" si="11"/>
        <v>0</v>
      </c>
      <c r="P166" s="5" t="s">
        <v>8</v>
      </c>
      <c r="Q166" s="17">
        <v>98.6</v>
      </c>
    </row>
    <row r="167" spans="2:17" x14ac:dyDescent="0.2">
      <c r="B167" s="9">
        <v>4000</v>
      </c>
      <c r="C167" s="9">
        <v>0.70109999999999995</v>
      </c>
      <c r="D167" s="9">
        <v>0</v>
      </c>
      <c r="E167" s="9">
        <v>0.72219999999999995</v>
      </c>
      <c r="F167" s="9">
        <v>0</v>
      </c>
      <c r="G167" s="9">
        <v>0.77</v>
      </c>
      <c r="H167" s="9">
        <v>0</v>
      </c>
      <c r="I167" s="9">
        <v>0.75729999999999997</v>
      </c>
      <c r="J167" s="9">
        <v>0</v>
      </c>
      <c r="K167" s="9">
        <v>0.78949999999999998</v>
      </c>
      <c r="L167" s="9">
        <v>0</v>
      </c>
      <c r="M167" s="9">
        <f t="shared" ref="M167" si="13">(SUM(C167,E167,G167,I167,K167))/5</f>
        <v>0.74801999999999991</v>
      </c>
      <c r="N167" s="9">
        <f t="shared" si="11"/>
        <v>0</v>
      </c>
    </row>
    <row r="168" spans="2:17" x14ac:dyDescent="0.2">
      <c r="B168" s="4" t="s">
        <v>9</v>
      </c>
      <c r="C168" s="18">
        <v>751</v>
      </c>
      <c r="D168" s="18"/>
      <c r="E168" s="18">
        <v>747</v>
      </c>
      <c r="F168" s="18"/>
      <c r="G168" s="18">
        <v>752</v>
      </c>
      <c r="H168" s="18"/>
      <c r="I168" s="18">
        <v>769</v>
      </c>
      <c r="J168" s="18"/>
      <c r="K168" s="18">
        <v>749</v>
      </c>
      <c r="L168" s="18"/>
      <c r="M168" s="18">
        <f>AVERAGE(C168:L168)</f>
        <v>753.6</v>
      </c>
      <c r="N168" s="18"/>
    </row>
    <row r="169" spans="2:17" ht="32" x14ac:dyDescent="0.2">
      <c r="B169" s="5" t="s">
        <v>6</v>
      </c>
      <c r="C169" s="18">
        <v>0</v>
      </c>
      <c r="D169" s="18"/>
      <c r="E169" s="18">
        <v>0</v>
      </c>
      <c r="F169" s="18"/>
      <c r="G169" s="18">
        <v>0</v>
      </c>
      <c r="H169" s="18"/>
      <c r="I169" s="18">
        <v>0</v>
      </c>
      <c r="J169" s="18"/>
      <c r="K169" s="18">
        <v>0</v>
      </c>
      <c r="L169" s="18"/>
      <c r="M169" s="18">
        <f>AVERAGE(C169:L169)</f>
        <v>0</v>
      </c>
      <c r="N169" s="18"/>
    </row>
    <row r="170" spans="2:17" ht="32" x14ac:dyDescent="0.2">
      <c r="B170" s="5" t="s">
        <v>7</v>
      </c>
      <c r="C170" s="18">
        <v>54</v>
      </c>
      <c r="D170" s="18"/>
      <c r="E170" s="18">
        <v>32</v>
      </c>
      <c r="F170" s="18"/>
      <c r="G170" s="18">
        <v>41</v>
      </c>
      <c r="H170" s="18"/>
      <c r="I170" s="18">
        <v>48</v>
      </c>
      <c r="J170" s="18"/>
      <c r="K170" s="18">
        <v>37</v>
      </c>
      <c r="L170" s="18"/>
      <c r="M170" s="18">
        <f>AVERAGE(C170:L170)</f>
        <v>42.4</v>
      </c>
      <c r="N170" s="18"/>
    </row>
    <row r="171" spans="2:17" x14ac:dyDescent="0.2">
      <c r="B171" s="4" t="s">
        <v>8</v>
      </c>
      <c r="C171" s="18">
        <v>104</v>
      </c>
      <c r="D171" s="18"/>
      <c r="E171" s="18">
        <v>91</v>
      </c>
      <c r="F171" s="18"/>
      <c r="G171" s="18">
        <v>109</v>
      </c>
      <c r="H171" s="18"/>
      <c r="I171" s="18">
        <v>93</v>
      </c>
      <c r="J171" s="18"/>
      <c r="K171" s="18">
        <v>96</v>
      </c>
      <c r="L171" s="18"/>
      <c r="M171" s="18">
        <f>AVERAGE(C171:L171)</f>
        <v>98.6</v>
      </c>
      <c r="N171" s="18"/>
    </row>
    <row r="208" spans="2:7" x14ac:dyDescent="0.2">
      <c r="B208" s="4"/>
      <c r="C208" s="12" t="s">
        <v>27</v>
      </c>
      <c r="D208" s="12" t="s">
        <v>28</v>
      </c>
      <c r="E208" s="12" t="s">
        <v>29</v>
      </c>
      <c r="F208" s="12" t="s">
        <v>30</v>
      </c>
      <c r="G208" s="12" t="s">
        <v>31</v>
      </c>
    </row>
    <row r="209" spans="2:7" x14ac:dyDescent="0.2">
      <c r="B209" s="4" t="s">
        <v>43</v>
      </c>
      <c r="C209" s="9">
        <v>156.19999999999999</v>
      </c>
      <c r="D209" s="9">
        <v>540</v>
      </c>
      <c r="E209" s="9">
        <v>734.4</v>
      </c>
      <c r="F209" s="9">
        <v>753.6</v>
      </c>
      <c r="G209" s="9">
        <v>746.8</v>
      </c>
    </row>
    <row r="210" spans="2:7" x14ac:dyDescent="0.2">
      <c r="B210" s="4"/>
      <c r="C210" s="12" t="s">
        <v>27</v>
      </c>
      <c r="D210" s="12" t="s">
        <v>28</v>
      </c>
      <c r="E210" s="12" t="s">
        <v>29</v>
      </c>
      <c r="F210" s="12" t="s">
        <v>30</v>
      </c>
      <c r="G210" s="12" t="s">
        <v>31</v>
      </c>
    </row>
    <row r="211" spans="2:7" ht="32" x14ac:dyDescent="0.2">
      <c r="B211" s="5" t="s">
        <v>40</v>
      </c>
      <c r="C211" s="9">
        <v>749.6</v>
      </c>
      <c r="D211" s="9">
        <v>310</v>
      </c>
      <c r="E211" s="9">
        <v>0</v>
      </c>
      <c r="F211" s="9">
        <v>0</v>
      </c>
      <c r="G211" s="9">
        <v>0</v>
      </c>
    </row>
    <row r="212" spans="2:7" x14ac:dyDescent="0.2">
      <c r="B212" s="5"/>
      <c r="C212" s="12" t="s">
        <v>27</v>
      </c>
      <c r="D212" s="12" t="s">
        <v>28</v>
      </c>
      <c r="E212" s="12" t="s">
        <v>29</v>
      </c>
      <c r="F212" s="12" t="s">
        <v>30</v>
      </c>
      <c r="G212" s="12" t="s">
        <v>31</v>
      </c>
    </row>
    <row r="213" spans="2:7" ht="32" x14ac:dyDescent="0.2">
      <c r="B213" s="5" t="s">
        <v>41</v>
      </c>
      <c r="C213" s="9">
        <v>129</v>
      </c>
      <c r="D213" s="9">
        <v>283.60000000000002</v>
      </c>
      <c r="E213" s="9">
        <v>192.4</v>
      </c>
      <c r="F213" s="9">
        <v>42.4</v>
      </c>
      <c r="G213" s="9">
        <v>6.6</v>
      </c>
    </row>
    <row r="214" spans="2:7" x14ac:dyDescent="0.2">
      <c r="B214" s="5"/>
      <c r="C214" s="12" t="s">
        <v>27</v>
      </c>
      <c r="D214" s="12" t="s">
        <v>28</v>
      </c>
      <c r="E214" s="12" t="s">
        <v>29</v>
      </c>
      <c r="F214" s="12" t="s">
        <v>30</v>
      </c>
      <c r="G214" s="12" t="s">
        <v>31</v>
      </c>
    </row>
    <row r="215" spans="2:7" x14ac:dyDescent="0.2">
      <c r="B215" s="4" t="s">
        <v>42</v>
      </c>
      <c r="C215" s="9">
        <v>9.4</v>
      </c>
      <c r="D215" s="9">
        <v>70</v>
      </c>
      <c r="E215" s="9">
        <v>95.8</v>
      </c>
      <c r="F215" s="9">
        <v>98.6</v>
      </c>
      <c r="G215" s="9">
        <v>92</v>
      </c>
    </row>
  </sheetData>
  <mergeCells count="144">
    <mergeCell ref="G13:H13"/>
    <mergeCell ref="G14:H14"/>
    <mergeCell ref="G15:H15"/>
    <mergeCell ref="G16:H16"/>
    <mergeCell ref="I13:J13"/>
    <mergeCell ref="I14:J14"/>
    <mergeCell ref="I15:J15"/>
    <mergeCell ref="C13:D13"/>
    <mergeCell ref="C14:D14"/>
    <mergeCell ref="C15:D15"/>
    <mergeCell ref="C16:D16"/>
    <mergeCell ref="E13:F13"/>
    <mergeCell ref="E14:F14"/>
    <mergeCell ref="E15:F15"/>
    <mergeCell ref="E16:F16"/>
    <mergeCell ref="K13:L13"/>
    <mergeCell ref="K14:L14"/>
    <mergeCell ref="K15:L15"/>
    <mergeCell ref="I16:J16"/>
    <mergeCell ref="K16:L16"/>
    <mergeCell ref="M13:N13"/>
    <mergeCell ref="M14:N14"/>
    <mergeCell ref="M15:N15"/>
    <mergeCell ref="M16:N16"/>
    <mergeCell ref="C45:D45"/>
    <mergeCell ref="E45:F45"/>
    <mergeCell ref="G45:H45"/>
    <mergeCell ref="I45:J45"/>
    <mergeCell ref="K45:L45"/>
    <mergeCell ref="M45:N45"/>
    <mergeCell ref="C44:D44"/>
    <mergeCell ref="E44:F44"/>
    <mergeCell ref="G44:H44"/>
    <mergeCell ref="I44:J44"/>
    <mergeCell ref="K44:L44"/>
    <mergeCell ref="M44:N44"/>
    <mergeCell ref="C47:D47"/>
    <mergeCell ref="E47:F47"/>
    <mergeCell ref="G47:H47"/>
    <mergeCell ref="I47:J47"/>
    <mergeCell ref="K47:L47"/>
    <mergeCell ref="M47:N47"/>
    <mergeCell ref="C46:D46"/>
    <mergeCell ref="E46:F46"/>
    <mergeCell ref="G46:H46"/>
    <mergeCell ref="I46:J46"/>
    <mergeCell ref="K46:L46"/>
    <mergeCell ref="M46:N46"/>
    <mergeCell ref="C76:D76"/>
    <mergeCell ref="E76:F76"/>
    <mergeCell ref="G76:H76"/>
    <mergeCell ref="I76:J76"/>
    <mergeCell ref="K76:L76"/>
    <mergeCell ref="M76:N76"/>
    <mergeCell ref="C75:D75"/>
    <mergeCell ref="E75:F75"/>
    <mergeCell ref="G75:H75"/>
    <mergeCell ref="I75:J75"/>
    <mergeCell ref="K75:L75"/>
    <mergeCell ref="M75:N75"/>
    <mergeCell ref="C78:D78"/>
    <mergeCell ref="E78:F78"/>
    <mergeCell ref="G78:H78"/>
    <mergeCell ref="I78:J78"/>
    <mergeCell ref="K78:L78"/>
    <mergeCell ref="M78:N78"/>
    <mergeCell ref="C77:D77"/>
    <mergeCell ref="E77:F77"/>
    <mergeCell ref="G77:H77"/>
    <mergeCell ref="I77:J77"/>
    <mergeCell ref="K77:L77"/>
    <mergeCell ref="M77:N77"/>
    <mergeCell ref="C107:D107"/>
    <mergeCell ref="E107:F107"/>
    <mergeCell ref="G107:H107"/>
    <mergeCell ref="I107:J107"/>
    <mergeCell ref="K107:L107"/>
    <mergeCell ref="M107:N107"/>
    <mergeCell ref="C106:D106"/>
    <mergeCell ref="E106:F106"/>
    <mergeCell ref="G106:H106"/>
    <mergeCell ref="I106:J106"/>
    <mergeCell ref="K106:L106"/>
    <mergeCell ref="M106:N106"/>
    <mergeCell ref="C109:D109"/>
    <mergeCell ref="E109:F109"/>
    <mergeCell ref="G109:H109"/>
    <mergeCell ref="I109:J109"/>
    <mergeCell ref="K109:L109"/>
    <mergeCell ref="M109:N109"/>
    <mergeCell ref="C108:D108"/>
    <mergeCell ref="E108:F108"/>
    <mergeCell ref="G108:H108"/>
    <mergeCell ref="I108:J108"/>
    <mergeCell ref="K108:L108"/>
    <mergeCell ref="M108:N108"/>
    <mergeCell ref="C138:D138"/>
    <mergeCell ref="E138:F138"/>
    <mergeCell ref="G138:H138"/>
    <mergeCell ref="I138:J138"/>
    <mergeCell ref="K138:L138"/>
    <mergeCell ref="M138:N138"/>
    <mergeCell ref="C137:D137"/>
    <mergeCell ref="E137:F137"/>
    <mergeCell ref="G137:H137"/>
    <mergeCell ref="I137:J137"/>
    <mergeCell ref="K137:L137"/>
    <mergeCell ref="M137:N137"/>
    <mergeCell ref="C140:D140"/>
    <mergeCell ref="E140:F140"/>
    <mergeCell ref="G140:H140"/>
    <mergeCell ref="I140:J140"/>
    <mergeCell ref="K140:L140"/>
    <mergeCell ref="M140:N140"/>
    <mergeCell ref="C139:D139"/>
    <mergeCell ref="E139:F139"/>
    <mergeCell ref="G139:H139"/>
    <mergeCell ref="I139:J139"/>
    <mergeCell ref="K139:L139"/>
    <mergeCell ref="M139:N139"/>
    <mergeCell ref="C169:D169"/>
    <mergeCell ref="E169:F169"/>
    <mergeCell ref="G169:H169"/>
    <mergeCell ref="I169:J169"/>
    <mergeCell ref="K169:L169"/>
    <mergeCell ref="M169:N169"/>
    <mergeCell ref="C168:D168"/>
    <mergeCell ref="E168:F168"/>
    <mergeCell ref="G168:H168"/>
    <mergeCell ref="I168:J168"/>
    <mergeCell ref="K168:L168"/>
    <mergeCell ref="M168:N168"/>
    <mergeCell ref="C171:D171"/>
    <mergeCell ref="E171:F171"/>
    <mergeCell ref="G171:H171"/>
    <mergeCell ref="I171:J171"/>
    <mergeCell ref="K171:L171"/>
    <mergeCell ref="M171:N171"/>
    <mergeCell ref="C170:D170"/>
    <mergeCell ref="E170:F170"/>
    <mergeCell ref="G170:H170"/>
    <mergeCell ref="I170:J170"/>
    <mergeCell ref="K170:L170"/>
    <mergeCell ref="M170:N170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62040-A62D-426B-923F-463C1D3F76D1}">
  <dimension ref="A2:Q178"/>
  <sheetViews>
    <sheetView topLeftCell="A49" zoomScale="70" zoomScaleNormal="70" workbookViewId="0">
      <selection activeCell="P37" activeCellId="2" sqref="P33:Q33 P35:Q35 P37:Q40"/>
    </sheetView>
  </sheetViews>
  <sheetFormatPr baseColWidth="10" defaultColWidth="8.83203125" defaultRowHeight="15" x14ac:dyDescent="0.2"/>
  <cols>
    <col min="1" max="1" width="26" bestFit="1" customWidth="1"/>
    <col min="2" max="2" width="29.1640625" bestFit="1" customWidth="1"/>
    <col min="3" max="3" width="28.1640625" bestFit="1" customWidth="1"/>
    <col min="4" max="6" width="23" bestFit="1" customWidth="1"/>
    <col min="7" max="7" width="23.83203125" bestFit="1" customWidth="1"/>
    <col min="8" max="8" width="21" bestFit="1" customWidth="1"/>
    <col min="9" max="9" width="19.6640625" bestFit="1" customWidth="1"/>
    <col min="10" max="10" width="21" bestFit="1" customWidth="1"/>
    <col min="11" max="11" width="19.6640625" bestFit="1" customWidth="1"/>
    <col min="12" max="12" width="21" bestFit="1" customWidth="1"/>
    <col min="13" max="13" width="16.5" bestFit="1" customWidth="1"/>
    <col min="14" max="14" width="18" bestFit="1" customWidth="1"/>
    <col min="16" max="16" width="45.83203125" bestFit="1" customWidth="1"/>
    <col min="17" max="17" width="33.83203125" style="13" bestFit="1" customWidth="1"/>
  </cols>
  <sheetData>
    <row r="2" spans="1:17" x14ac:dyDescent="0.2">
      <c r="A2" s="3" t="s">
        <v>15</v>
      </c>
      <c r="B2" s="6" t="s">
        <v>25</v>
      </c>
      <c r="C2" s="6" t="s">
        <v>26</v>
      </c>
    </row>
    <row r="3" spans="1:17" x14ac:dyDescent="0.2">
      <c r="B3" s="4" t="s">
        <v>2</v>
      </c>
      <c r="C3" s="4" t="s">
        <v>3</v>
      </c>
      <c r="D3" s="4" t="s">
        <v>11</v>
      </c>
      <c r="E3" s="4" t="s">
        <v>4</v>
      </c>
      <c r="F3" s="4" t="s">
        <v>12</v>
      </c>
      <c r="G3" s="4" t="s">
        <v>5</v>
      </c>
      <c r="H3" s="4" t="s">
        <v>13</v>
      </c>
      <c r="I3" s="4" t="s">
        <v>10</v>
      </c>
      <c r="J3" s="4" t="s">
        <v>14</v>
      </c>
      <c r="K3" s="4" t="s">
        <v>16</v>
      </c>
      <c r="L3" s="4" t="s">
        <v>17</v>
      </c>
      <c r="M3" s="8" t="s">
        <v>18</v>
      </c>
      <c r="N3" s="8" t="s">
        <v>19</v>
      </c>
      <c r="P3" s="4" t="s">
        <v>55</v>
      </c>
      <c r="Q3" s="15">
        <f>AVERAGE(M4:M11)</f>
        <v>0.92298250000000015</v>
      </c>
    </row>
    <row r="4" spans="1:17" x14ac:dyDescent="0.2">
      <c r="B4" s="9">
        <v>500</v>
      </c>
      <c r="C4" s="9">
        <v>0.98699999999999999</v>
      </c>
      <c r="D4" s="9">
        <v>0</v>
      </c>
      <c r="E4" s="9">
        <v>0.89610000000000001</v>
      </c>
      <c r="F4" s="9">
        <v>0</v>
      </c>
      <c r="G4" s="9">
        <v>0.92110000000000003</v>
      </c>
      <c r="H4" s="9">
        <v>0</v>
      </c>
      <c r="I4" s="9">
        <v>0.91139999999999999</v>
      </c>
      <c r="J4" s="9">
        <v>0</v>
      </c>
      <c r="K4" s="9">
        <v>0.95289999999999997</v>
      </c>
      <c r="L4" s="9">
        <v>0</v>
      </c>
      <c r="M4" s="9">
        <f t="shared" ref="M4:N11" si="0">(SUM(C4,E4,G4,I4,K4))/5</f>
        <v>0.93369999999999997</v>
      </c>
      <c r="N4" s="9">
        <f t="shared" si="0"/>
        <v>0</v>
      </c>
      <c r="P4" s="8" t="s">
        <v>56</v>
      </c>
      <c r="Q4" s="15">
        <f>_xlfn.VAR.S(M4:M11)</f>
        <v>6.6489192857142386E-5</v>
      </c>
    </row>
    <row r="5" spans="1:17" x14ac:dyDescent="0.2">
      <c r="B5" s="9">
        <v>1000</v>
      </c>
      <c r="C5" s="9">
        <v>0.94320000000000004</v>
      </c>
      <c r="D5" s="9">
        <v>0</v>
      </c>
      <c r="E5" s="9">
        <v>0.93259999999999998</v>
      </c>
      <c r="F5" s="9">
        <v>0</v>
      </c>
      <c r="G5" s="9">
        <v>0.96040000000000003</v>
      </c>
      <c r="H5" s="9">
        <v>0</v>
      </c>
      <c r="I5" s="9">
        <v>0.90239999999999998</v>
      </c>
      <c r="J5" s="9">
        <v>0</v>
      </c>
      <c r="K5" s="9">
        <v>0.873</v>
      </c>
      <c r="L5" s="9">
        <v>0.1971</v>
      </c>
      <c r="M5" s="9">
        <f t="shared" si="0"/>
        <v>0.92232000000000003</v>
      </c>
      <c r="N5" s="9">
        <f t="shared" si="0"/>
        <v>3.9419999999999997E-2</v>
      </c>
      <c r="P5" s="4" t="s">
        <v>57</v>
      </c>
      <c r="Q5" s="15">
        <f xml:space="preserve"> AVERAGE(N4:N11)</f>
        <v>3.9606050000000004E-2</v>
      </c>
    </row>
    <row r="6" spans="1:17" x14ac:dyDescent="0.2">
      <c r="B6" s="9">
        <v>1500</v>
      </c>
      <c r="C6" s="9">
        <v>0.92859999999999998</v>
      </c>
      <c r="D6" s="9">
        <v>0</v>
      </c>
      <c r="E6" s="9">
        <v>0.91459999999999997</v>
      </c>
      <c r="F6" s="9">
        <v>1.6289999999999999E-2</v>
      </c>
      <c r="G6" s="9">
        <v>0.92220000000000002</v>
      </c>
      <c r="H6" s="9">
        <v>0</v>
      </c>
      <c r="I6" s="9">
        <v>0.90910000000000002</v>
      </c>
      <c r="J6" s="9">
        <v>0.05</v>
      </c>
      <c r="K6" s="9">
        <v>0.92049999999999998</v>
      </c>
      <c r="L6" s="9">
        <v>0.1043</v>
      </c>
      <c r="M6" s="9">
        <f t="shared" si="0"/>
        <v>0.91899999999999993</v>
      </c>
      <c r="N6" s="9">
        <f t="shared" si="0"/>
        <v>3.4118000000000002E-2</v>
      </c>
      <c r="P6" s="4" t="s">
        <v>58</v>
      </c>
      <c r="Q6" s="15">
        <f>_xlfn.VAR.S(N4:N11)</f>
        <v>2.9771698673999994E-4</v>
      </c>
    </row>
    <row r="7" spans="1:17" x14ac:dyDescent="0.2">
      <c r="B7" s="9">
        <v>2000</v>
      </c>
      <c r="C7" s="9">
        <v>0.91139999999999999</v>
      </c>
      <c r="D7" s="9">
        <v>0</v>
      </c>
      <c r="E7" s="9">
        <v>0.93940000000000001</v>
      </c>
      <c r="F7" s="9">
        <v>1.1990000000000001E-2</v>
      </c>
      <c r="G7" s="9">
        <v>0.90239999999999998</v>
      </c>
      <c r="H7" s="9">
        <v>3.0870000000000002E-2</v>
      </c>
      <c r="I7" s="9">
        <v>0.92049999999999998</v>
      </c>
      <c r="J7" s="9">
        <v>9.7199999999999995E-2</v>
      </c>
      <c r="K7" s="9">
        <v>0.86109999999999998</v>
      </c>
      <c r="L7" s="9">
        <v>8.3500000000000005E-2</v>
      </c>
      <c r="M7" s="9">
        <f t="shared" si="0"/>
        <v>0.9069600000000001</v>
      </c>
      <c r="N7" s="9">
        <f t="shared" si="0"/>
        <v>4.4711999999999995E-2</v>
      </c>
      <c r="P7" s="4" t="s">
        <v>9</v>
      </c>
      <c r="Q7" s="15">
        <v>568.4</v>
      </c>
    </row>
    <row r="8" spans="1:17" x14ac:dyDescent="0.2">
      <c r="B8" s="9">
        <v>2500</v>
      </c>
      <c r="C8" s="9">
        <v>0.92220000000000002</v>
      </c>
      <c r="D8" s="9">
        <v>7.7970000000000001E-3</v>
      </c>
      <c r="E8" s="9">
        <v>0.95789999999999997</v>
      </c>
      <c r="F8" s="9">
        <v>9.4520000000000003E-3</v>
      </c>
      <c r="G8" s="9">
        <v>0.90480000000000005</v>
      </c>
      <c r="H8" s="9">
        <v>3.8390000000000001E-2</v>
      </c>
      <c r="I8" s="9">
        <v>0.90280000000000005</v>
      </c>
      <c r="J8" s="9">
        <v>0.1469</v>
      </c>
      <c r="K8" s="9">
        <v>0.93020000000000003</v>
      </c>
      <c r="L8" s="9">
        <v>6.9129999999999997E-2</v>
      </c>
      <c r="M8" s="9">
        <f t="shared" si="0"/>
        <v>0.92358000000000007</v>
      </c>
      <c r="N8" s="9">
        <f t="shared" si="0"/>
        <v>5.4333800000000002E-2</v>
      </c>
      <c r="P8" s="16" t="s">
        <v>6</v>
      </c>
      <c r="Q8" s="15">
        <v>35.799999999999997</v>
      </c>
    </row>
    <row r="9" spans="1:17" x14ac:dyDescent="0.2">
      <c r="B9" s="9">
        <v>3000</v>
      </c>
      <c r="C9" s="9">
        <v>0.9012</v>
      </c>
      <c r="D9" s="9">
        <v>1.9480000000000001E-2</v>
      </c>
      <c r="E9" s="9">
        <v>0.90480000000000005</v>
      </c>
      <c r="F9" s="9">
        <v>7.9869999999999993E-3</v>
      </c>
      <c r="G9" s="9">
        <v>0.90910000000000002</v>
      </c>
      <c r="H9" s="9">
        <v>3.252E-2</v>
      </c>
      <c r="I9" s="9">
        <v>0.95179999999999998</v>
      </c>
      <c r="J9" s="9">
        <v>0.13819999999999999</v>
      </c>
      <c r="K9" s="9">
        <v>0.94669999999999999</v>
      </c>
      <c r="L9" s="9">
        <v>5.985E-2</v>
      </c>
      <c r="M9" s="9">
        <f t="shared" si="0"/>
        <v>0.92271999999999998</v>
      </c>
      <c r="N9" s="9">
        <f t="shared" si="0"/>
        <v>5.1607400000000005E-2</v>
      </c>
      <c r="P9" s="16" t="s">
        <v>7</v>
      </c>
      <c r="Q9" s="15">
        <v>115</v>
      </c>
    </row>
    <row r="10" spans="1:17" x14ac:dyDescent="0.2">
      <c r="B10" s="9">
        <v>3500</v>
      </c>
      <c r="C10" s="9">
        <v>0.95</v>
      </c>
      <c r="D10" s="9">
        <v>3.8670000000000003E-2</v>
      </c>
      <c r="E10" s="9">
        <v>0.9</v>
      </c>
      <c r="F10" s="9">
        <v>6.8869999999999999E-3</v>
      </c>
      <c r="G10" s="9">
        <v>0.96589999999999998</v>
      </c>
      <c r="H10" s="9">
        <v>2.8289999999999999E-2</v>
      </c>
      <c r="I10" s="9">
        <v>0.91010000000000002</v>
      </c>
      <c r="J10" s="11">
        <v>0.1154</v>
      </c>
      <c r="K10" s="9">
        <v>0.93259999999999998</v>
      </c>
      <c r="L10" s="9">
        <v>5.2290000000000003E-2</v>
      </c>
      <c r="M10" s="9">
        <f t="shared" si="0"/>
        <v>0.93171999999999999</v>
      </c>
      <c r="N10" s="9">
        <f t="shared" si="0"/>
        <v>4.83074E-2</v>
      </c>
      <c r="P10" s="16" t="s">
        <v>8</v>
      </c>
      <c r="Q10" s="15">
        <v>94.2</v>
      </c>
    </row>
    <row r="11" spans="1:17" x14ac:dyDescent="0.2">
      <c r="B11" s="9">
        <v>4000</v>
      </c>
      <c r="C11" s="9">
        <v>0.92859999999999998</v>
      </c>
      <c r="D11" s="9">
        <v>3.3689999999999998E-2</v>
      </c>
      <c r="E11" s="9">
        <v>0.93979999999999997</v>
      </c>
      <c r="F11" s="9">
        <v>6.1190000000000003E-3</v>
      </c>
      <c r="G11" s="9">
        <v>0.9032</v>
      </c>
      <c r="H11" s="9">
        <v>3.5889999999999998E-2</v>
      </c>
      <c r="I11" s="9">
        <v>0.90790000000000004</v>
      </c>
      <c r="J11" s="9">
        <v>0.1009</v>
      </c>
      <c r="K11" s="9">
        <v>0.93979999999999997</v>
      </c>
      <c r="L11" s="9">
        <v>4.5150000000000003E-2</v>
      </c>
      <c r="M11" s="9">
        <f t="shared" si="0"/>
        <v>0.92386000000000001</v>
      </c>
      <c r="N11" s="9">
        <f t="shared" si="0"/>
        <v>4.4349800000000002E-2</v>
      </c>
    </row>
    <row r="12" spans="1:17" x14ac:dyDescent="0.2">
      <c r="B12" s="4" t="s">
        <v>9</v>
      </c>
      <c r="C12" s="18">
        <v>556</v>
      </c>
      <c r="D12" s="18"/>
      <c r="E12" s="18">
        <v>605</v>
      </c>
      <c r="F12" s="18"/>
      <c r="G12" s="18">
        <v>594</v>
      </c>
      <c r="H12" s="18"/>
      <c r="I12" s="18">
        <v>486</v>
      </c>
      <c r="J12" s="18"/>
      <c r="K12" s="18">
        <v>601</v>
      </c>
      <c r="L12" s="18"/>
      <c r="M12" s="18">
        <f>AVERAGE(C12:L12)</f>
        <v>568.4</v>
      </c>
      <c r="N12" s="18"/>
    </row>
    <row r="13" spans="1:17" ht="32" x14ac:dyDescent="0.2">
      <c r="B13" s="5" t="s">
        <v>6</v>
      </c>
      <c r="C13" s="18">
        <v>28</v>
      </c>
      <c r="D13" s="18"/>
      <c r="E13" s="18">
        <v>5</v>
      </c>
      <c r="F13" s="18"/>
      <c r="G13" s="18">
        <v>24</v>
      </c>
      <c r="H13" s="18"/>
      <c r="I13" s="18">
        <v>81</v>
      </c>
      <c r="J13" s="18"/>
      <c r="K13" s="18">
        <v>41</v>
      </c>
      <c r="L13" s="18"/>
      <c r="M13" s="18">
        <f>AVERAGE(C13:L13)</f>
        <v>35.799999999999997</v>
      </c>
      <c r="N13" s="18"/>
    </row>
    <row r="14" spans="1:17" ht="32" x14ac:dyDescent="0.2">
      <c r="B14" s="5" t="s">
        <v>7</v>
      </c>
      <c r="C14" s="18">
        <v>106</v>
      </c>
      <c r="D14" s="18"/>
      <c r="E14" s="18">
        <v>121</v>
      </c>
      <c r="F14" s="18"/>
      <c r="G14" s="18">
        <v>132</v>
      </c>
      <c r="H14" s="18"/>
      <c r="I14" s="18">
        <v>89</v>
      </c>
      <c r="J14" s="18"/>
      <c r="K14" s="18">
        <v>127</v>
      </c>
      <c r="L14" s="18"/>
      <c r="M14" s="18">
        <f>AVERAGE(C14:L14)</f>
        <v>115</v>
      </c>
      <c r="N14" s="18"/>
    </row>
    <row r="15" spans="1:17" x14ac:dyDescent="0.2">
      <c r="B15" s="4" t="s">
        <v>8</v>
      </c>
      <c r="C15" s="18">
        <v>97</v>
      </c>
      <c r="D15" s="18"/>
      <c r="E15" s="18">
        <v>97</v>
      </c>
      <c r="F15" s="18"/>
      <c r="G15" s="18">
        <v>92</v>
      </c>
      <c r="H15" s="18"/>
      <c r="I15" s="18">
        <v>86</v>
      </c>
      <c r="J15" s="18"/>
      <c r="K15" s="18">
        <v>99</v>
      </c>
      <c r="L15" s="18"/>
      <c r="M15" s="18">
        <f>AVERAGE(C15:L15)</f>
        <v>94.2</v>
      </c>
      <c r="N15" s="18"/>
    </row>
    <row r="32" spans="1:3" x14ac:dyDescent="0.2">
      <c r="A32" s="3" t="s">
        <v>15</v>
      </c>
      <c r="B32" s="6" t="s">
        <v>25</v>
      </c>
      <c r="C32" s="6" t="s">
        <v>32</v>
      </c>
    </row>
    <row r="33" spans="2:17" x14ac:dyDescent="0.2">
      <c r="B33" s="4" t="s">
        <v>2</v>
      </c>
      <c r="C33" s="4" t="s">
        <v>3</v>
      </c>
      <c r="D33" s="4" t="s">
        <v>11</v>
      </c>
      <c r="E33" s="4" t="s">
        <v>4</v>
      </c>
      <c r="F33" s="4" t="s">
        <v>12</v>
      </c>
      <c r="G33" s="4" t="s">
        <v>5</v>
      </c>
      <c r="H33" s="4" t="s">
        <v>13</v>
      </c>
      <c r="I33" s="4" t="s">
        <v>10</v>
      </c>
      <c r="J33" s="4" t="s">
        <v>14</v>
      </c>
      <c r="K33" s="4" t="s">
        <v>16</v>
      </c>
      <c r="L33" s="4" t="s">
        <v>17</v>
      </c>
      <c r="M33" s="8" t="s">
        <v>18</v>
      </c>
      <c r="N33" s="8" t="s">
        <v>19</v>
      </c>
      <c r="P33" s="4" t="s">
        <v>59</v>
      </c>
      <c r="Q33" s="15">
        <f>AVERAGE(M34:M41)</f>
        <v>0.8638849999999999</v>
      </c>
    </row>
    <row r="34" spans="2:17" x14ac:dyDescent="0.2">
      <c r="B34" s="9">
        <v>500</v>
      </c>
      <c r="C34" s="9">
        <v>0.875</v>
      </c>
      <c r="D34" s="9">
        <v>0</v>
      </c>
      <c r="E34" s="9">
        <v>0.88039999999999996</v>
      </c>
      <c r="F34" s="9">
        <v>0</v>
      </c>
      <c r="G34" s="9">
        <v>0.88460000000000005</v>
      </c>
      <c r="H34" s="9">
        <v>0</v>
      </c>
      <c r="I34" s="9">
        <v>0.88660000000000005</v>
      </c>
      <c r="J34" s="9">
        <v>0</v>
      </c>
      <c r="K34" s="9">
        <v>0.91110000000000002</v>
      </c>
      <c r="L34" s="9">
        <v>0</v>
      </c>
      <c r="M34" s="9">
        <f t="shared" ref="M34:N41" si="1">(SUM(C34,E34,G34,I34,K34))/5</f>
        <v>0.88753999999999988</v>
      </c>
      <c r="N34" s="9">
        <f t="shared" si="1"/>
        <v>0</v>
      </c>
      <c r="P34" s="8" t="s">
        <v>60</v>
      </c>
      <c r="Q34" s="15">
        <f>_xlfn.VAR.S(M34:M41)</f>
        <v>2.4300499999999918E-4</v>
      </c>
    </row>
    <row r="35" spans="2:17" x14ac:dyDescent="0.2">
      <c r="B35" s="9">
        <v>1000</v>
      </c>
      <c r="C35" s="9">
        <v>0.87639999999999996</v>
      </c>
      <c r="D35" s="9">
        <v>0</v>
      </c>
      <c r="E35" s="9">
        <v>0.88890000000000002</v>
      </c>
      <c r="F35" s="9">
        <v>0</v>
      </c>
      <c r="G35" s="9">
        <v>0.8256</v>
      </c>
      <c r="H35" s="9">
        <v>0</v>
      </c>
      <c r="I35" s="9">
        <v>0.85109999999999997</v>
      </c>
      <c r="J35" s="9">
        <v>0</v>
      </c>
      <c r="K35" s="9">
        <v>0.8427</v>
      </c>
      <c r="L35" s="9">
        <v>0</v>
      </c>
      <c r="M35" s="9">
        <f t="shared" si="1"/>
        <v>0.85694000000000004</v>
      </c>
      <c r="N35" s="9">
        <f t="shared" si="1"/>
        <v>0</v>
      </c>
      <c r="P35" s="4" t="s">
        <v>61</v>
      </c>
      <c r="Q35" s="15">
        <f xml:space="preserve"> AVERAGE(N34:N41)</f>
        <v>5.1509500000000005E-3</v>
      </c>
    </row>
    <row r="36" spans="2:17" x14ac:dyDescent="0.2">
      <c r="B36" s="9">
        <v>1500</v>
      </c>
      <c r="C36" s="9">
        <v>0.85560000000000003</v>
      </c>
      <c r="D36" s="9">
        <v>0</v>
      </c>
      <c r="E36" s="9">
        <v>0.8851</v>
      </c>
      <c r="F36" s="9">
        <v>0</v>
      </c>
      <c r="G36" s="9">
        <v>0.85050000000000003</v>
      </c>
      <c r="H36" s="9">
        <v>0</v>
      </c>
      <c r="I36" s="9">
        <v>0.87370000000000003</v>
      </c>
      <c r="J36" s="9">
        <v>0</v>
      </c>
      <c r="K36" s="9">
        <v>0.86809999999999998</v>
      </c>
      <c r="L36" s="9">
        <v>0</v>
      </c>
      <c r="M36" s="9">
        <f t="shared" si="1"/>
        <v>0.86659999999999981</v>
      </c>
      <c r="N36" s="9">
        <f t="shared" si="1"/>
        <v>0</v>
      </c>
      <c r="P36" s="4" t="s">
        <v>62</v>
      </c>
      <c r="Q36" s="15">
        <f>_xlfn.VAR.S(N34:N41)</f>
        <v>3.2796913734285713E-5</v>
      </c>
    </row>
    <row r="37" spans="2:17" x14ac:dyDescent="0.2">
      <c r="B37" s="9">
        <v>2000</v>
      </c>
      <c r="C37" s="9">
        <v>0.82979999999999998</v>
      </c>
      <c r="D37" s="9">
        <v>0</v>
      </c>
      <c r="E37" s="9">
        <v>0.8427</v>
      </c>
      <c r="F37" s="9">
        <v>0</v>
      </c>
      <c r="G37" s="9">
        <v>0.83689999999999998</v>
      </c>
      <c r="H37" s="9">
        <v>0</v>
      </c>
      <c r="I37" s="9">
        <v>0.81179999999999997</v>
      </c>
      <c r="J37" s="9">
        <v>0</v>
      </c>
      <c r="K37" s="9">
        <v>0.86870000000000003</v>
      </c>
      <c r="L37" s="9">
        <v>0</v>
      </c>
      <c r="M37" s="9">
        <f t="shared" si="1"/>
        <v>0.83797999999999995</v>
      </c>
      <c r="N37" s="9">
        <f t="shared" si="1"/>
        <v>0</v>
      </c>
      <c r="P37" s="4" t="s">
        <v>9</v>
      </c>
      <c r="Q37" s="15">
        <v>677.6</v>
      </c>
    </row>
    <row r="38" spans="2:17" x14ac:dyDescent="0.2">
      <c r="B38" s="9">
        <v>2500</v>
      </c>
      <c r="C38" s="9">
        <v>0.88419999999999999</v>
      </c>
      <c r="D38" s="9">
        <v>3.2710000000000003E-2</v>
      </c>
      <c r="E38" s="9">
        <v>0.79549999999999998</v>
      </c>
      <c r="F38" s="9">
        <v>0</v>
      </c>
      <c r="G38" s="9">
        <v>0.91859999999999997</v>
      </c>
      <c r="H38" s="9">
        <v>0</v>
      </c>
      <c r="I38" s="9">
        <v>0.83</v>
      </c>
      <c r="J38" s="9">
        <v>3.8679999999999999E-3</v>
      </c>
      <c r="K38" s="9">
        <v>0.87250000000000005</v>
      </c>
      <c r="L38" s="9">
        <v>0</v>
      </c>
      <c r="M38" s="9">
        <f t="shared" si="1"/>
        <v>0.86016000000000015</v>
      </c>
      <c r="N38" s="9">
        <f t="shared" si="1"/>
        <v>7.3156000000000002E-3</v>
      </c>
      <c r="P38" s="16" t="s">
        <v>6</v>
      </c>
      <c r="Q38" s="15">
        <v>8</v>
      </c>
    </row>
    <row r="39" spans="2:17" x14ac:dyDescent="0.2">
      <c r="B39" s="9">
        <v>3000</v>
      </c>
      <c r="C39" s="9">
        <v>0.86460000000000004</v>
      </c>
      <c r="D39" s="9">
        <v>2.6929999999999999E-2</v>
      </c>
      <c r="E39" s="9">
        <v>0.86529999999999996</v>
      </c>
      <c r="F39" s="9">
        <v>0</v>
      </c>
      <c r="G39" s="9">
        <v>0.86670000000000003</v>
      </c>
      <c r="H39" s="9">
        <v>0</v>
      </c>
      <c r="I39" s="9">
        <v>0.84850000000000003</v>
      </c>
      <c r="J39" s="9">
        <v>3.8159999999999999E-2</v>
      </c>
      <c r="K39" s="9">
        <v>0.84689999999999999</v>
      </c>
      <c r="L39" s="9">
        <v>0</v>
      </c>
      <c r="M39" s="9">
        <f t="shared" si="1"/>
        <v>0.85839999999999994</v>
      </c>
      <c r="N39" s="9">
        <f t="shared" si="1"/>
        <v>1.3017999999999998E-2</v>
      </c>
      <c r="P39" s="16" t="s">
        <v>7</v>
      </c>
      <c r="Q39" s="15">
        <v>165.2</v>
      </c>
    </row>
    <row r="40" spans="2:17" x14ac:dyDescent="0.2">
      <c r="B40" s="9">
        <v>3500</v>
      </c>
      <c r="C40" s="9">
        <v>0.87380000000000002</v>
      </c>
      <c r="D40" s="9">
        <v>2.282E-2</v>
      </c>
      <c r="E40" s="9">
        <v>0.87880000000000003</v>
      </c>
      <c r="F40" s="9">
        <v>0</v>
      </c>
      <c r="G40" s="9">
        <v>0.85709999999999997</v>
      </c>
      <c r="H40" s="9">
        <v>0</v>
      </c>
      <c r="I40" s="9">
        <v>0.91349999999999998</v>
      </c>
      <c r="J40" s="11">
        <v>3.288E-2</v>
      </c>
      <c r="K40" s="9">
        <v>0.8911</v>
      </c>
      <c r="L40" s="9">
        <v>0</v>
      </c>
      <c r="M40" s="9">
        <f t="shared" si="1"/>
        <v>0.88285999999999998</v>
      </c>
      <c r="N40" s="9">
        <f t="shared" si="1"/>
        <v>1.1140000000000001E-2</v>
      </c>
      <c r="P40" s="16" t="s">
        <v>8</v>
      </c>
      <c r="Q40" s="15">
        <v>100.2</v>
      </c>
    </row>
    <row r="41" spans="2:17" x14ac:dyDescent="0.2">
      <c r="B41" s="9">
        <v>4000</v>
      </c>
      <c r="C41" s="9">
        <v>0.8478</v>
      </c>
      <c r="D41" s="9">
        <v>0.02</v>
      </c>
      <c r="E41" s="9">
        <v>0.88660000000000005</v>
      </c>
      <c r="F41" s="9">
        <v>0</v>
      </c>
      <c r="G41" s="9">
        <v>0.83750000000000002</v>
      </c>
      <c r="H41" s="9">
        <v>0</v>
      </c>
      <c r="I41" s="9">
        <v>0.88</v>
      </c>
      <c r="J41" s="9">
        <v>2.8670000000000001E-2</v>
      </c>
      <c r="K41" s="9">
        <v>0.85109999999999997</v>
      </c>
      <c r="L41" s="9">
        <v>0</v>
      </c>
      <c r="M41" s="9">
        <f t="shared" si="1"/>
        <v>0.86060000000000003</v>
      </c>
      <c r="N41" s="9">
        <f t="shared" si="1"/>
        <v>9.7340000000000013E-3</v>
      </c>
    </row>
    <row r="42" spans="2:17" x14ac:dyDescent="0.2">
      <c r="B42" s="4" t="s">
        <v>9</v>
      </c>
      <c r="C42" s="18">
        <v>660</v>
      </c>
      <c r="D42" s="18"/>
      <c r="E42" s="18">
        <v>698</v>
      </c>
      <c r="F42" s="18"/>
      <c r="G42" s="18">
        <v>671</v>
      </c>
      <c r="H42" s="18"/>
      <c r="I42" s="18">
        <v>657</v>
      </c>
      <c r="J42" s="18"/>
      <c r="K42" s="18">
        <v>702</v>
      </c>
      <c r="L42" s="18"/>
      <c r="M42" s="18">
        <f>AVERAGE(C42:L42)</f>
        <v>677.6</v>
      </c>
      <c r="N42" s="18"/>
    </row>
    <row r="43" spans="2:17" ht="32" x14ac:dyDescent="0.2">
      <c r="B43" s="5" t="s">
        <v>6</v>
      </c>
      <c r="C43" s="18">
        <v>16</v>
      </c>
      <c r="D43" s="18"/>
      <c r="E43" s="18">
        <v>0</v>
      </c>
      <c r="F43" s="18"/>
      <c r="G43" s="18">
        <v>0</v>
      </c>
      <c r="H43" s="18"/>
      <c r="I43" s="18">
        <v>24</v>
      </c>
      <c r="J43" s="18"/>
      <c r="K43" s="18">
        <v>0</v>
      </c>
      <c r="L43" s="18"/>
      <c r="M43" s="18">
        <f>AVERAGE(C43:L43)</f>
        <v>8</v>
      </c>
      <c r="N43" s="18"/>
    </row>
    <row r="44" spans="2:17" ht="32" x14ac:dyDescent="0.2">
      <c r="B44" s="5" t="s">
        <v>7</v>
      </c>
      <c r="C44" s="18">
        <v>172</v>
      </c>
      <c r="D44" s="18"/>
      <c r="E44" s="18">
        <v>165</v>
      </c>
      <c r="F44" s="18"/>
      <c r="G44" s="18">
        <v>159</v>
      </c>
      <c r="H44" s="18"/>
      <c r="I44" s="18">
        <v>160</v>
      </c>
      <c r="J44" s="18"/>
      <c r="K44" s="18">
        <v>170</v>
      </c>
      <c r="L44" s="18"/>
      <c r="M44" s="18">
        <f>AVERAGE(C44:L44)</f>
        <v>165.2</v>
      </c>
      <c r="N44" s="18"/>
    </row>
    <row r="45" spans="2:17" x14ac:dyDescent="0.2">
      <c r="B45" s="4" t="s">
        <v>8</v>
      </c>
      <c r="C45" s="18">
        <v>88</v>
      </c>
      <c r="D45" s="18"/>
      <c r="E45" s="18">
        <v>124</v>
      </c>
      <c r="F45" s="18"/>
      <c r="G45" s="18">
        <v>88</v>
      </c>
      <c r="H45" s="18"/>
      <c r="I45" s="18">
        <v>89</v>
      </c>
      <c r="J45" s="18"/>
      <c r="K45" s="18">
        <v>112</v>
      </c>
      <c r="L45" s="18"/>
      <c r="M45" s="18">
        <f>AVERAGE(C45:L45)</f>
        <v>100.2</v>
      </c>
      <c r="N45" s="18"/>
    </row>
    <row r="62" spans="1:17" x14ac:dyDescent="0.2">
      <c r="A62" s="3" t="s">
        <v>15</v>
      </c>
      <c r="B62" s="6" t="s">
        <v>25</v>
      </c>
      <c r="C62" s="6" t="s">
        <v>0</v>
      </c>
    </row>
    <row r="63" spans="1:17" x14ac:dyDescent="0.2">
      <c r="B63" s="4" t="s">
        <v>2</v>
      </c>
      <c r="C63" s="4" t="s">
        <v>3</v>
      </c>
      <c r="D63" s="4" t="s">
        <v>11</v>
      </c>
      <c r="E63" s="4" t="s">
        <v>4</v>
      </c>
      <c r="F63" s="4" t="s">
        <v>12</v>
      </c>
      <c r="G63" s="4" t="s">
        <v>5</v>
      </c>
      <c r="H63" s="4" t="s">
        <v>13</v>
      </c>
      <c r="I63" s="4" t="s">
        <v>10</v>
      </c>
      <c r="J63" s="4" t="s">
        <v>14</v>
      </c>
      <c r="K63" s="4" t="s">
        <v>16</v>
      </c>
      <c r="L63" s="4" t="s">
        <v>17</v>
      </c>
      <c r="M63" s="8" t="s">
        <v>18</v>
      </c>
      <c r="N63" s="8" t="s">
        <v>19</v>
      </c>
      <c r="P63" s="4" t="s">
        <v>63</v>
      </c>
      <c r="Q63" s="15">
        <f>AVERAGE(M64:M71)</f>
        <v>0.81367749999999994</v>
      </c>
    </row>
    <row r="64" spans="1:17" x14ac:dyDescent="0.2">
      <c r="B64" s="9">
        <v>500</v>
      </c>
      <c r="C64" s="9">
        <v>0.86</v>
      </c>
      <c r="D64" s="9">
        <v>0</v>
      </c>
      <c r="E64" s="9">
        <v>0.82289999999999996</v>
      </c>
      <c r="F64" s="9">
        <v>0</v>
      </c>
      <c r="G64" s="9">
        <v>0.80220000000000002</v>
      </c>
      <c r="H64" s="9">
        <v>0</v>
      </c>
      <c r="I64" s="9">
        <v>0.85709999999999997</v>
      </c>
      <c r="J64" s="9">
        <v>0</v>
      </c>
      <c r="K64" s="9">
        <v>0.7732</v>
      </c>
      <c r="L64" s="9">
        <v>0</v>
      </c>
      <c r="M64" s="9">
        <f>(SUM(C64,E64,G64,I64,K64))/5</f>
        <v>0.82308000000000003</v>
      </c>
      <c r="N64" s="9">
        <f>(SUM(D64,F64,H64,J64,L64))/5</f>
        <v>0</v>
      </c>
      <c r="P64" s="8" t="s">
        <v>64</v>
      </c>
      <c r="Q64" s="15">
        <f>_xlfn.VAR.S(M64:M71)</f>
        <v>1.3263753571428506E-4</v>
      </c>
    </row>
    <row r="65" spans="2:17" x14ac:dyDescent="0.2">
      <c r="B65" s="9">
        <v>1000</v>
      </c>
      <c r="C65" s="9">
        <v>0.7722</v>
      </c>
      <c r="D65" s="9">
        <v>0</v>
      </c>
      <c r="E65" s="9">
        <v>0.85589999999999999</v>
      </c>
      <c r="F65" s="9">
        <v>0</v>
      </c>
      <c r="G65" s="9">
        <v>0.8387</v>
      </c>
      <c r="H65" s="9">
        <v>0</v>
      </c>
      <c r="I65" s="9">
        <v>0.79610000000000003</v>
      </c>
      <c r="J65" s="9">
        <v>0</v>
      </c>
      <c r="K65" s="9">
        <v>0.8286</v>
      </c>
      <c r="L65" s="9">
        <v>0</v>
      </c>
      <c r="M65" s="9">
        <f t="shared" ref="M65:N71" si="2">(SUM(C65,E65,G65,I65,K65))/5</f>
        <v>0.81830000000000003</v>
      </c>
      <c r="N65" s="9">
        <f t="shared" si="2"/>
        <v>0</v>
      </c>
      <c r="P65" s="4" t="s">
        <v>65</v>
      </c>
      <c r="Q65" s="15">
        <f xml:space="preserve"> AVERAGE(N64:N71)</f>
        <v>0</v>
      </c>
    </row>
    <row r="66" spans="2:17" x14ac:dyDescent="0.2">
      <c r="B66" s="9">
        <v>1500</v>
      </c>
      <c r="C66" s="9">
        <v>0.8246</v>
      </c>
      <c r="D66" s="9">
        <v>0</v>
      </c>
      <c r="E66" s="9">
        <v>0.8468</v>
      </c>
      <c r="F66" s="9">
        <v>0</v>
      </c>
      <c r="G66" s="9">
        <v>0.82350000000000001</v>
      </c>
      <c r="H66" s="9">
        <v>0</v>
      </c>
      <c r="I66" s="9">
        <v>0.82289999999999996</v>
      </c>
      <c r="J66" s="9">
        <v>0</v>
      </c>
      <c r="K66" s="9">
        <v>0.75790000000000002</v>
      </c>
      <c r="L66" s="9">
        <v>0</v>
      </c>
      <c r="M66" s="9">
        <f t="shared" si="2"/>
        <v>0.81514000000000009</v>
      </c>
      <c r="N66" s="9">
        <f t="shared" si="2"/>
        <v>0</v>
      </c>
      <c r="P66" s="4" t="s">
        <v>66</v>
      </c>
      <c r="Q66" s="15">
        <f>_xlfn.VAR.S(N64:N71)</f>
        <v>0</v>
      </c>
    </row>
    <row r="67" spans="2:17" x14ac:dyDescent="0.2">
      <c r="B67" s="9">
        <v>2000</v>
      </c>
      <c r="C67" s="9">
        <v>0.82520000000000004</v>
      </c>
      <c r="D67" s="9">
        <v>0</v>
      </c>
      <c r="E67" s="10">
        <v>0.82650000000000001</v>
      </c>
      <c r="F67" s="9">
        <v>0</v>
      </c>
      <c r="G67" s="9">
        <v>0.86</v>
      </c>
      <c r="H67" s="9">
        <v>0</v>
      </c>
      <c r="I67" s="9">
        <v>0.83</v>
      </c>
      <c r="J67" s="9">
        <v>0</v>
      </c>
      <c r="K67" s="9">
        <v>0.78720000000000001</v>
      </c>
      <c r="L67" s="9">
        <v>0</v>
      </c>
      <c r="M67" s="9">
        <f>(SUM(C67,E67,G67,I67,K67))/5</f>
        <v>0.82577999999999996</v>
      </c>
      <c r="N67" s="9">
        <f t="shared" si="2"/>
        <v>0</v>
      </c>
      <c r="P67" s="4" t="s">
        <v>9</v>
      </c>
      <c r="Q67" s="15">
        <v>734.4</v>
      </c>
    </row>
    <row r="68" spans="2:17" x14ac:dyDescent="0.2">
      <c r="B68" s="9">
        <v>2500</v>
      </c>
      <c r="C68" s="9">
        <v>0.76</v>
      </c>
      <c r="D68" s="9">
        <v>0</v>
      </c>
      <c r="E68" s="9">
        <v>0.76239999999999997</v>
      </c>
      <c r="F68" s="9">
        <v>0</v>
      </c>
      <c r="G68" s="9">
        <v>0.76739999999999997</v>
      </c>
      <c r="H68" s="9">
        <v>0</v>
      </c>
      <c r="I68" s="9">
        <v>0.85709999999999997</v>
      </c>
      <c r="J68" s="9">
        <v>0</v>
      </c>
      <c r="K68" s="9">
        <v>0.82410000000000005</v>
      </c>
      <c r="L68" s="9">
        <v>0</v>
      </c>
      <c r="M68" s="9">
        <f>(SUM(C68,E68,G68,I68,K68))/5</f>
        <v>0.79420000000000002</v>
      </c>
      <c r="N68" s="9">
        <f t="shared" si="2"/>
        <v>0</v>
      </c>
      <c r="P68" s="16" t="s">
        <v>6</v>
      </c>
      <c r="Q68" s="15">
        <v>0</v>
      </c>
    </row>
    <row r="69" spans="2:17" x14ac:dyDescent="0.2">
      <c r="B69" s="9">
        <v>3000</v>
      </c>
      <c r="C69" s="9">
        <v>0.84540000000000004</v>
      </c>
      <c r="D69" s="9">
        <v>0</v>
      </c>
      <c r="E69" s="9">
        <v>0.8</v>
      </c>
      <c r="F69" s="9">
        <v>0</v>
      </c>
      <c r="G69" s="9">
        <v>0.7742</v>
      </c>
      <c r="H69" s="9">
        <v>0</v>
      </c>
      <c r="I69" s="9">
        <v>0.8125</v>
      </c>
      <c r="J69" s="9">
        <v>0</v>
      </c>
      <c r="K69" s="9">
        <v>0.81479999999999997</v>
      </c>
      <c r="L69" s="9">
        <v>0</v>
      </c>
      <c r="M69" s="9">
        <f t="shared" si="2"/>
        <v>0.80937999999999999</v>
      </c>
      <c r="N69" s="9">
        <f t="shared" si="2"/>
        <v>0</v>
      </c>
      <c r="P69" s="16" t="s">
        <v>7</v>
      </c>
      <c r="Q69" s="15">
        <v>192.4</v>
      </c>
    </row>
    <row r="70" spans="2:17" x14ac:dyDescent="0.2">
      <c r="B70" s="9">
        <v>3500</v>
      </c>
      <c r="C70" s="9">
        <v>0.78569999999999995</v>
      </c>
      <c r="D70" s="9">
        <v>0</v>
      </c>
      <c r="E70" s="9">
        <v>0.77110000000000001</v>
      </c>
      <c r="F70" s="9">
        <v>0</v>
      </c>
      <c r="G70" s="9">
        <v>0.78939999999999999</v>
      </c>
      <c r="H70" s="9">
        <v>0</v>
      </c>
      <c r="I70" s="9">
        <v>0.87380000000000002</v>
      </c>
      <c r="J70" s="9">
        <v>0</v>
      </c>
      <c r="K70" s="9">
        <v>0.78129999999999999</v>
      </c>
      <c r="L70" s="9">
        <v>0</v>
      </c>
      <c r="M70" s="9">
        <f t="shared" si="2"/>
        <v>0.80026000000000008</v>
      </c>
      <c r="N70" s="9">
        <f t="shared" si="2"/>
        <v>0</v>
      </c>
      <c r="P70" s="16" t="s">
        <v>8</v>
      </c>
      <c r="Q70" s="15">
        <v>95.8</v>
      </c>
    </row>
    <row r="71" spans="2:17" x14ac:dyDescent="0.2">
      <c r="B71" s="9">
        <v>4000</v>
      </c>
      <c r="C71" s="9">
        <v>0.79120000000000001</v>
      </c>
      <c r="D71" s="9">
        <v>0</v>
      </c>
      <c r="E71" s="9">
        <v>0.84309999999999996</v>
      </c>
      <c r="F71" s="9">
        <v>0</v>
      </c>
      <c r="G71" s="9">
        <v>0.86240000000000006</v>
      </c>
      <c r="H71" s="9">
        <v>0</v>
      </c>
      <c r="I71" s="9">
        <v>0.85050000000000003</v>
      </c>
      <c r="J71" s="9">
        <v>0</v>
      </c>
      <c r="K71" s="9">
        <v>0.76919999999999999</v>
      </c>
      <c r="L71" s="9">
        <v>0</v>
      </c>
      <c r="M71" s="9">
        <f t="shared" si="2"/>
        <v>0.8232799999999999</v>
      </c>
      <c r="N71" s="9">
        <f t="shared" si="2"/>
        <v>0</v>
      </c>
    </row>
    <row r="72" spans="2:17" x14ac:dyDescent="0.2">
      <c r="B72" s="4" t="s">
        <v>9</v>
      </c>
      <c r="C72" s="18">
        <v>698</v>
      </c>
      <c r="D72" s="18"/>
      <c r="E72" s="18">
        <v>733</v>
      </c>
      <c r="F72" s="18"/>
      <c r="G72" s="18">
        <v>740</v>
      </c>
      <c r="H72" s="18"/>
      <c r="I72" s="18">
        <v>740</v>
      </c>
      <c r="J72" s="18"/>
      <c r="K72" s="18">
        <v>761</v>
      </c>
      <c r="L72" s="18"/>
      <c r="M72" s="18">
        <f>AVERAGE(C72:L72)</f>
        <v>734.4</v>
      </c>
      <c r="N72" s="18"/>
    </row>
    <row r="73" spans="2:17" ht="32" x14ac:dyDescent="0.2">
      <c r="B73" s="5" t="s">
        <v>6</v>
      </c>
      <c r="C73" s="18">
        <v>0</v>
      </c>
      <c r="D73" s="18"/>
      <c r="E73" s="18">
        <v>0</v>
      </c>
      <c r="F73" s="18"/>
      <c r="G73" s="18"/>
      <c r="H73" s="18"/>
      <c r="I73" s="18">
        <v>0</v>
      </c>
      <c r="J73" s="18"/>
      <c r="K73" s="18">
        <v>0</v>
      </c>
      <c r="L73" s="18"/>
      <c r="M73" s="18">
        <f>AVERAGE(C73:L73)</f>
        <v>0</v>
      </c>
      <c r="N73" s="18"/>
    </row>
    <row r="74" spans="2:17" ht="32" x14ac:dyDescent="0.2">
      <c r="B74" s="5" t="s">
        <v>7</v>
      </c>
      <c r="C74" s="18">
        <v>159</v>
      </c>
      <c r="D74" s="18"/>
      <c r="E74" s="18">
        <v>192</v>
      </c>
      <c r="F74" s="18"/>
      <c r="G74" s="18">
        <v>187</v>
      </c>
      <c r="H74" s="18"/>
      <c r="I74" s="18">
        <v>221</v>
      </c>
      <c r="J74" s="18"/>
      <c r="K74" s="18">
        <v>203</v>
      </c>
      <c r="L74" s="18"/>
      <c r="M74" s="18">
        <f>AVERAGE(C74:L74)</f>
        <v>192.4</v>
      </c>
      <c r="N74" s="18"/>
    </row>
    <row r="75" spans="2:17" x14ac:dyDescent="0.2">
      <c r="B75" s="4" t="s">
        <v>8</v>
      </c>
      <c r="C75" s="18">
        <v>85</v>
      </c>
      <c r="D75" s="18"/>
      <c r="E75" s="18">
        <v>97</v>
      </c>
      <c r="F75" s="18"/>
      <c r="G75" s="18">
        <v>92</v>
      </c>
      <c r="H75" s="18"/>
      <c r="I75" s="18">
        <v>118</v>
      </c>
      <c r="J75" s="18"/>
      <c r="K75" s="18">
        <v>87</v>
      </c>
      <c r="L75" s="18"/>
      <c r="M75" s="18">
        <f>AVERAGE(C75:L75)</f>
        <v>95.8</v>
      </c>
      <c r="N75" s="18"/>
    </row>
    <row r="92" spans="1:17" x14ac:dyDescent="0.2">
      <c r="A92" s="3" t="s">
        <v>15</v>
      </c>
      <c r="B92" s="6" t="s">
        <v>25</v>
      </c>
      <c r="C92" s="6" t="s">
        <v>33</v>
      </c>
    </row>
    <row r="93" spans="1:17" x14ac:dyDescent="0.2">
      <c r="B93" s="4" t="s">
        <v>2</v>
      </c>
      <c r="C93" s="4" t="s">
        <v>3</v>
      </c>
      <c r="D93" s="4" t="s">
        <v>11</v>
      </c>
      <c r="E93" s="4" t="s">
        <v>4</v>
      </c>
      <c r="F93" s="4" t="s">
        <v>12</v>
      </c>
      <c r="G93" s="4" t="s">
        <v>5</v>
      </c>
      <c r="H93" s="4" t="s">
        <v>13</v>
      </c>
      <c r="I93" s="4" t="s">
        <v>10</v>
      </c>
      <c r="J93" s="4" t="s">
        <v>14</v>
      </c>
      <c r="K93" s="4" t="s">
        <v>16</v>
      </c>
      <c r="L93" s="4" t="s">
        <v>17</v>
      </c>
      <c r="M93" s="8" t="s">
        <v>18</v>
      </c>
      <c r="N93" s="8" t="s">
        <v>19</v>
      </c>
      <c r="P93" s="4" t="s">
        <v>67</v>
      </c>
      <c r="Q93" s="15">
        <f>AVERAGE(M94:M101)</f>
        <v>0.77623999999999993</v>
      </c>
    </row>
    <row r="94" spans="1:17" x14ac:dyDescent="0.2">
      <c r="B94" s="9">
        <v>500</v>
      </c>
      <c r="C94" s="9">
        <v>0.85489999999999999</v>
      </c>
      <c r="D94" s="9">
        <v>0</v>
      </c>
      <c r="E94" s="9">
        <v>0.86270000000000002</v>
      </c>
      <c r="F94" s="9">
        <v>0</v>
      </c>
      <c r="G94" s="9">
        <v>0.8095</v>
      </c>
      <c r="H94" s="9">
        <v>0</v>
      </c>
      <c r="I94" s="9">
        <v>0.77190000000000003</v>
      </c>
      <c r="J94" s="9">
        <v>0</v>
      </c>
      <c r="K94" s="9">
        <v>0.76319999999999999</v>
      </c>
      <c r="L94" s="9">
        <v>0</v>
      </c>
      <c r="M94" s="9">
        <f>(SUM(C94,E94,G94,I94,K94))/5</f>
        <v>0.81243999999999994</v>
      </c>
      <c r="N94" s="9">
        <f>(SUM(D94,F94,H94,J94,L94))/5</f>
        <v>0</v>
      </c>
      <c r="P94" s="8" t="s">
        <v>68</v>
      </c>
      <c r="Q94" s="15">
        <f>_xlfn.VAR.S(M94:M101)</f>
        <v>8.385425142857151E-4</v>
      </c>
    </row>
    <row r="95" spans="1:17" x14ac:dyDescent="0.2">
      <c r="B95" s="9">
        <v>1000</v>
      </c>
      <c r="C95" s="9">
        <v>0.83330000000000004</v>
      </c>
      <c r="D95" s="9">
        <v>0</v>
      </c>
      <c r="E95" s="9">
        <v>0.78720000000000001</v>
      </c>
      <c r="F95" s="9">
        <v>0</v>
      </c>
      <c r="G95" s="9">
        <v>0.82840000000000003</v>
      </c>
      <c r="H95" s="9">
        <v>0</v>
      </c>
      <c r="I95" s="9">
        <v>0.75439999999999996</v>
      </c>
      <c r="J95" s="9">
        <v>0</v>
      </c>
      <c r="K95" s="9">
        <v>0.84919999999999995</v>
      </c>
      <c r="L95" s="9">
        <v>0</v>
      </c>
      <c r="M95" s="9">
        <f t="shared" ref="M95:M96" si="3">(SUM(C95,E95,G95,I95,K95))/5</f>
        <v>0.8105</v>
      </c>
      <c r="N95" s="9">
        <f t="shared" ref="N95:N101" si="4">(SUM(D95,F95,H95,J95,L95))/5</f>
        <v>0</v>
      </c>
      <c r="P95" s="4" t="s">
        <v>69</v>
      </c>
      <c r="Q95" s="15">
        <f xml:space="preserve"> AVERAGE(N94:N101)</f>
        <v>0</v>
      </c>
    </row>
    <row r="96" spans="1:17" x14ac:dyDescent="0.2">
      <c r="B96" s="9">
        <v>1500</v>
      </c>
      <c r="C96" s="9">
        <v>0.73529999999999995</v>
      </c>
      <c r="D96" s="9">
        <v>0</v>
      </c>
      <c r="E96" s="9">
        <v>0.86109999999999998</v>
      </c>
      <c r="F96" s="9">
        <v>0</v>
      </c>
      <c r="G96" s="9">
        <v>0.80769999999999997</v>
      </c>
      <c r="H96" s="9">
        <v>0</v>
      </c>
      <c r="I96" s="9">
        <v>0.81059999999999999</v>
      </c>
      <c r="J96" s="9">
        <v>0</v>
      </c>
      <c r="K96" s="9">
        <v>0.7</v>
      </c>
      <c r="L96" s="9">
        <v>0</v>
      </c>
      <c r="M96" s="9">
        <f t="shared" si="3"/>
        <v>0.78293999999999997</v>
      </c>
      <c r="N96" s="9">
        <f t="shared" si="4"/>
        <v>0</v>
      </c>
      <c r="P96" s="4" t="s">
        <v>70</v>
      </c>
      <c r="Q96" s="15">
        <f>_xlfn.VAR.S(N94:N101)</f>
        <v>0</v>
      </c>
    </row>
    <row r="97" spans="2:17" x14ac:dyDescent="0.2">
      <c r="B97" s="9">
        <v>2000</v>
      </c>
      <c r="C97" s="9">
        <v>0.69169999999999998</v>
      </c>
      <c r="D97" s="9">
        <v>0</v>
      </c>
      <c r="E97" s="10">
        <v>0.77890000000000004</v>
      </c>
      <c r="F97" s="9">
        <v>0</v>
      </c>
      <c r="G97" s="9">
        <v>0.77270000000000005</v>
      </c>
      <c r="H97" s="9">
        <v>0</v>
      </c>
      <c r="I97" s="9">
        <v>0.75629999999999997</v>
      </c>
      <c r="J97" s="9">
        <v>0</v>
      </c>
      <c r="K97" s="9">
        <v>0.8125</v>
      </c>
      <c r="L97" s="9">
        <v>0</v>
      </c>
      <c r="M97" s="9">
        <f>(SUM(C97,E97,G97,I97,K97))/5</f>
        <v>0.76241999999999999</v>
      </c>
      <c r="N97" s="9">
        <f t="shared" si="4"/>
        <v>0</v>
      </c>
      <c r="P97" s="4" t="s">
        <v>9</v>
      </c>
      <c r="Q97" s="15">
        <v>887.4</v>
      </c>
    </row>
    <row r="98" spans="2:17" x14ac:dyDescent="0.2">
      <c r="B98" s="9">
        <v>2500</v>
      </c>
      <c r="C98" s="9">
        <v>0.8</v>
      </c>
      <c r="D98" s="9">
        <v>0</v>
      </c>
      <c r="E98" s="9">
        <v>0.80189999999999995</v>
      </c>
      <c r="F98" s="9">
        <v>0</v>
      </c>
      <c r="G98" s="9">
        <v>0.78859999999999997</v>
      </c>
      <c r="H98" s="9">
        <v>0</v>
      </c>
      <c r="I98" s="9">
        <v>0.73499999999999999</v>
      </c>
      <c r="J98" s="9">
        <v>0</v>
      </c>
      <c r="K98" s="9">
        <v>0.83699999999999997</v>
      </c>
      <c r="L98" s="9">
        <v>0</v>
      </c>
      <c r="M98" s="9">
        <f>(SUM(C98,E98,G98,I98,K98))/5</f>
        <v>0.79250000000000009</v>
      </c>
      <c r="N98" s="9">
        <f t="shared" si="4"/>
        <v>0</v>
      </c>
      <c r="P98" s="16" t="s">
        <v>6</v>
      </c>
      <c r="Q98" s="15">
        <v>0</v>
      </c>
    </row>
    <row r="99" spans="2:17" x14ac:dyDescent="0.2">
      <c r="B99" s="9">
        <v>3000</v>
      </c>
      <c r="C99" s="9">
        <v>0.67789999999999995</v>
      </c>
      <c r="D99" s="9">
        <v>0</v>
      </c>
      <c r="E99" s="9">
        <v>0.8286</v>
      </c>
      <c r="F99" s="9">
        <v>0</v>
      </c>
      <c r="G99" s="9">
        <v>0.70269999999999999</v>
      </c>
      <c r="H99" s="9">
        <v>0</v>
      </c>
      <c r="I99" s="9">
        <v>0.74380000000000002</v>
      </c>
      <c r="J99" s="9">
        <v>0</v>
      </c>
      <c r="K99" s="9">
        <v>0.80769999999999997</v>
      </c>
      <c r="L99" s="9">
        <v>0</v>
      </c>
      <c r="M99" s="9">
        <f t="shared" ref="M99:M101" si="5">(SUM(C99,E99,G99,I99,K99))/5</f>
        <v>0.75214000000000003</v>
      </c>
      <c r="N99" s="9">
        <f t="shared" si="4"/>
        <v>0</v>
      </c>
      <c r="P99" s="16" t="s">
        <v>7</v>
      </c>
      <c r="Q99" s="15">
        <v>348.4</v>
      </c>
    </row>
    <row r="100" spans="2:17" x14ac:dyDescent="0.2">
      <c r="B100" s="9">
        <v>3500</v>
      </c>
      <c r="C100" s="9">
        <v>0.67859999999999998</v>
      </c>
      <c r="D100" s="9">
        <v>0</v>
      </c>
      <c r="E100" s="9">
        <v>0.80810000000000004</v>
      </c>
      <c r="F100" s="9">
        <v>0</v>
      </c>
      <c r="G100" s="9">
        <v>0.72970000000000002</v>
      </c>
      <c r="H100" s="9">
        <v>0</v>
      </c>
      <c r="I100" s="9">
        <v>0.73599999999999999</v>
      </c>
      <c r="J100" s="9">
        <v>0</v>
      </c>
      <c r="K100" s="9">
        <v>0.69230000000000003</v>
      </c>
      <c r="L100" s="9">
        <v>0</v>
      </c>
      <c r="M100" s="9">
        <f t="shared" si="5"/>
        <v>0.72893999999999992</v>
      </c>
      <c r="N100" s="9">
        <f t="shared" si="4"/>
        <v>0</v>
      </c>
      <c r="P100" s="16" t="s">
        <v>8</v>
      </c>
      <c r="Q100" s="15">
        <v>106.4</v>
      </c>
    </row>
    <row r="101" spans="2:17" x14ac:dyDescent="0.2">
      <c r="B101" s="9">
        <v>4000</v>
      </c>
      <c r="C101" s="9">
        <v>0.83460000000000001</v>
      </c>
      <c r="D101" s="9">
        <v>0</v>
      </c>
      <c r="E101" s="9">
        <v>0.83479999999999999</v>
      </c>
      <c r="F101" s="9">
        <v>0</v>
      </c>
      <c r="G101" s="9">
        <v>0.72729999999999995</v>
      </c>
      <c r="H101" s="9">
        <v>0</v>
      </c>
      <c r="I101" s="9">
        <v>0.69750000000000001</v>
      </c>
      <c r="J101" s="9">
        <v>0</v>
      </c>
      <c r="K101" s="9">
        <v>0.746</v>
      </c>
      <c r="L101" s="9">
        <v>0</v>
      </c>
      <c r="M101" s="9">
        <f t="shared" si="5"/>
        <v>0.76803999999999994</v>
      </c>
      <c r="N101" s="9">
        <f t="shared" si="4"/>
        <v>0</v>
      </c>
    </row>
    <row r="102" spans="2:17" x14ac:dyDescent="0.2">
      <c r="B102" s="4" t="s">
        <v>9</v>
      </c>
      <c r="C102" s="18">
        <v>908</v>
      </c>
      <c r="D102" s="18"/>
      <c r="E102" s="18">
        <v>769</v>
      </c>
      <c r="F102" s="18"/>
      <c r="G102" s="18">
        <v>898</v>
      </c>
      <c r="H102" s="18"/>
      <c r="I102" s="18">
        <v>940</v>
      </c>
      <c r="J102" s="18"/>
      <c r="K102" s="18">
        <v>922</v>
      </c>
      <c r="L102" s="18"/>
      <c r="M102" s="18">
        <f>AVERAGE(C102:L102)</f>
        <v>887.4</v>
      </c>
      <c r="N102" s="18"/>
    </row>
    <row r="103" spans="2:17" ht="32" x14ac:dyDescent="0.2">
      <c r="B103" s="5" t="s">
        <v>6</v>
      </c>
      <c r="C103" s="18">
        <v>0</v>
      </c>
      <c r="D103" s="18"/>
      <c r="E103" s="18">
        <v>0</v>
      </c>
      <c r="F103" s="18"/>
      <c r="G103" s="18">
        <v>0</v>
      </c>
      <c r="H103" s="18"/>
      <c r="I103" s="18">
        <v>0</v>
      </c>
      <c r="J103" s="18"/>
      <c r="K103" s="18">
        <v>0</v>
      </c>
      <c r="L103" s="18"/>
      <c r="M103" s="18">
        <f>AVERAGE(C103:L103)</f>
        <v>0</v>
      </c>
      <c r="N103" s="18"/>
    </row>
    <row r="104" spans="2:17" ht="32" x14ac:dyDescent="0.2">
      <c r="B104" s="5" t="s">
        <v>7</v>
      </c>
      <c r="C104" s="18">
        <v>362</v>
      </c>
      <c r="D104" s="18"/>
      <c r="E104" s="18">
        <v>233</v>
      </c>
      <c r="F104" s="18"/>
      <c r="G104" s="18">
        <v>361</v>
      </c>
      <c r="H104" s="18"/>
      <c r="I104" s="18">
        <v>392</v>
      </c>
      <c r="J104" s="18"/>
      <c r="K104" s="18">
        <v>394</v>
      </c>
      <c r="L104" s="18"/>
      <c r="M104" s="18">
        <f>AVERAGE(C104:L104)</f>
        <v>348.4</v>
      </c>
      <c r="N104" s="18"/>
    </row>
    <row r="105" spans="2:17" x14ac:dyDescent="0.2">
      <c r="B105" s="4" t="s">
        <v>8</v>
      </c>
      <c r="C105" s="18">
        <v>116</v>
      </c>
      <c r="D105" s="18"/>
      <c r="E105" s="18">
        <v>108</v>
      </c>
      <c r="F105" s="18"/>
      <c r="G105" s="18">
        <v>87</v>
      </c>
      <c r="H105" s="18"/>
      <c r="I105" s="18">
        <v>111</v>
      </c>
      <c r="J105" s="18"/>
      <c r="K105" s="18">
        <v>110</v>
      </c>
      <c r="L105" s="18"/>
      <c r="M105" s="18">
        <f>AVERAGE(C105:L105)</f>
        <v>106.4</v>
      </c>
      <c r="N105" s="18"/>
    </row>
    <row r="122" spans="1:17" x14ac:dyDescent="0.2">
      <c r="A122" s="3" t="s">
        <v>15</v>
      </c>
      <c r="B122" s="6" t="s">
        <v>25</v>
      </c>
      <c r="C122" s="6" t="s">
        <v>34</v>
      </c>
    </row>
    <row r="123" spans="1:17" x14ac:dyDescent="0.2">
      <c r="B123" s="4" t="s">
        <v>2</v>
      </c>
      <c r="C123" s="4" t="s">
        <v>3</v>
      </c>
      <c r="D123" s="4" t="s">
        <v>11</v>
      </c>
      <c r="E123" s="4" t="s">
        <v>4</v>
      </c>
      <c r="F123" s="4" t="s">
        <v>12</v>
      </c>
      <c r="G123" s="4" t="s">
        <v>5</v>
      </c>
      <c r="H123" s="4" t="s">
        <v>13</v>
      </c>
      <c r="I123" s="4" t="s">
        <v>10</v>
      </c>
      <c r="J123" s="4" t="s">
        <v>14</v>
      </c>
      <c r="K123" s="4" t="s">
        <v>16</v>
      </c>
      <c r="L123" s="4" t="s">
        <v>17</v>
      </c>
      <c r="M123" s="8" t="s">
        <v>18</v>
      </c>
      <c r="N123" s="8" t="s">
        <v>19</v>
      </c>
      <c r="P123" s="4" t="s">
        <v>71</v>
      </c>
      <c r="Q123" s="15">
        <f>AVERAGE(M124:M131)</f>
        <v>0.81933250000000002</v>
      </c>
    </row>
    <row r="124" spans="1:17" x14ac:dyDescent="0.2">
      <c r="B124" s="9">
        <v>500</v>
      </c>
      <c r="C124" s="9">
        <v>0.83040000000000003</v>
      </c>
      <c r="D124" s="9">
        <v>0</v>
      </c>
      <c r="E124" s="9">
        <v>0.77139999999999997</v>
      </c>
      <c r="F124" s="9">
        <v>0</v>
      </c>
      <c r="G124" s="9">
        <v>0.74550000000000005</v>
      </c>
      <c r="H124" s="9">
        <v>0</v>
      </c>
      <c r="I124" s="9">
        <v>0.84389999999999998</v>
      </c>
      <c r="J124" s="9">
        <v>0</v>
      </c>
      <c r="K124" s="9">
        <v>0.80789999999999995</v>
      </c>
      <c r="L124" s="9">
        <v>0</v>
      </c>
      <c r="M124" s="9">
        <f>(SUM(C124,E124,G124,I124,K124))/5</f>
        <v>0.79981999999999998</v>
      </c>
      <c r="N124" s="9">
        <f>(SUM(D124,F124,H124,J124,L124))/5</f>
        <v>0</v>
      </c>
      <c r="P124" s="8" t="s">
        <v>72</v>
      </c>
      <c r="Q124" s="15">
        <f>_xlfn.VAR.S(M124:M131)</f>
        <v>2.381029642857151E-4</v>
      </c>
    </row>
    <row r="125" spans="1:17" x14ac:dyDescent="0.2">
      <c r="B125" s="9">
        <v>1000</v>
      </c>
      <c r="C125" s="9">
        <v>0.78280000000000005</v>
      </c>
      <c r="D125" s="9">
        <v>0</v>
      </c>
      <c r="E125" s="9">
        <v>0.78220000000000001</v>
      </c>
      <c r="F125" s="9">
        <v>0</v>
      </c>
      <c r="G125" s="9">
        <v>0.83330000000000004</v>
      </c>
      <c r="H125" s="9">
        <v>0</v>
      </c>
      <c r="I125" s="9">
        <v>0.80179999999999996</v>
      </c>
      <c r="J125" s="9">
        <v>0</v>
      </c>
      <c r="K125" s="9">
        <v>0.8095</v>
      </c>
      <c r="L125" s="9">
        <v>0</v>
      </c>
      <c r="M125" s="9">
        <f t="shared" ref="M125:M126" si="6">(SUM(C125,E125,G125,I125,K125))/5</f>
        <v>0.80191999999999997</v>
      </c>
      <c r="N125" s="9">
        <f t="shared" ref="N125:N131" si="7">(SUM(D125,F125,H125,J125,L125))/5</f>
        <v>0</v>
      </c>
      <c r="P125" s="4" t="s">
        <v>73</v>
      </c>
      <c r="Q125" s="15">
        <f xml:space="preserve"> AVERAGE(N124:N131)</f>
        <v>0</v>
      </c>
    </row>
    <row r="126" spans="1:17" x14ac:dyDescent="0.2">
      <c r="B126" s="9">
        <v>1500</v>
      </c>
      <c r="C126" s="9">
        <v>0.78569999999999995</v>
      </c>
      <c r="D126" s="9">
        <v>0</v>
      </c>
      <c r="E126" s="9">
        <v>0.77549999999999997</v>
      </c>
      <c r="F126" s="9">
        <v>0</v>
      </c>
      <c r="G126" s="9">
        <v>0.78610000000000002</v>
      </c>
      <c r="H126" s="9">
        <v>0</v>
      </c>
      <c r="I126" s="9">
        <v>0.82650000000000001</v>
      </c>
      <c r="J126" s="9">
        <v>0</v>
      </c>
      <c r="K126" s="9">
        <v>0.84799999999999998</v>
      </c>
      <c r="L126" s="9">
        <v>0</v>
      </c>
      <c r="M126" s="9">
        <f t="shared" si="6"/>
        <v>0.80435999999999996</v>
      </c>
      <c r="N126" s="9">
        <f t="shared" si="7"/>
        <v>0</v>
      </c>
      <c r="P126" s="4" t="s">
        <v>74</v>
      </c>
      <c r="Q126" s="15">
        <f>_xlfn.VAR.S(N124:N131)</f>
        <v>0</v>
      </c>
    </row>
    <row r="127" spans="1:17" x14ac:dyDescent="0.2">
      <c r="B127" s="9">
        <v>2000</v>
      </c>
      <c r="C127" s="9">
        <v>0.83330000000000004</v>
      </c>
      <c r="D127" s="9">
        <v>0</v>
      </c>
      <c r="E127" s="10">
        <v>0.84919999999999995</v>
      </c>
      <c r="F127" s="9">
        <v>0</v>
      </c>
      <c r="G127" s="9">
        <v>0.83079999999999998</v>
      </c>
      <c r="H127" s="9">
        <v>0</v>
      </c>
      <c r="I127" s="9">
        <v>0.82969999999999999</v>
      </c>
      <c r="J127" s="9">
        <v>0</v>
      </c>
      <c r="K127" s="9">
        <v>0.78869999999999996</v>
      </c>
      <c r="L127" s="9">
        <v>0</v>
      </c>
      <c r="M127" s="9">
        <f>(SUM(C127,E127,G127,I127,K127))/5</f>
        <v>0.82634000000000007</v>
      </c>
      <c r="N127" s="9">
        <f t="shared" si="7"/>
        <v>0</v>
      </c>
      <c r="P127" s="4" t="s">
        <v>9</v>
      </c>
      <c r="Q127" s="15">
        <v>1094.4000000000001</v>
      </c>
    </row>
    <row r="128" spans="1:17" x14ac:dyDescent="0.2">
      <c r="B128" s="9">
        <v>2500</v>
      </c>
      <c r="C128" s="9">
        <v>0.81730000000000003</v>
      </c>
      <c r="D128" s="9">
        <v>0</v>
      </c>
      <c r="E128" s="9">
        <v>0.82269999999999999</v>
      </c>
      <c r="F128" s="9">
        <v>0</v>
      </c>
      <c r="G128" s="9">
        <v>0.81340000000000001</v>
      </c>
      <c r="H128" s="9">
        <v>0</v>
      </c>
      <c r="I128" s="9">
        <v>0.86729999999999996</v>
      </c>
      <c r="J128" s="9">
        <v>0</v>
      </c>
      <c r="K128" s="9">
        <v>0.82779999999999998</v>
      </c>
      <c r="L128" s="9">
        <v>0</v>
      </c>
      <c r="M128" s="9">
        <f>(SUM(C128,E128,G128,I128,K128))/5</f>
        <v>0.8297000000000001</v>
      </c>
      <c r="N128" s="9">
        <f t="shared" si="7"/>
        <v>0</v>
      </c>
      <c r="P128" s="16" t="s">
        <v>6</v>
      </c>
      <c r="Q128" s="15">
        <v>0</v>
      </c>
    </row>
    <row r="129" spans="2:17" x14ac:dyDescent="0.2">
      <c r="B129" s="9">
        <v>3000</v>
      </c>
      <c r="C129" s="9">
        <v>0.79</v>
      </c>
      <c r="D129" s="9">
        <v>0</v>
      </c>
      <c r="E129" s="9">
        <v>0.80989999999999995</v>
      </c>
      <c r="F129" s="9">
        <v>0</v>
      </c>
      <c r="G129" s="9">
        <v>0.84750000000000003</v>
      </c>
      <c r="H129" s="9">
        <v>0</v>
      </c>
      <c r="I129" s="9">
        <v>0.86180000000000001</v>
      </c>
      <c r="J129" s="9">
        <v>0</v>
      </c>
      <c r="K129" s="9">
        <v>0.82569999999999999</v>
      </c>
      <c r="L129" s="9">
        <v>0</v>
      </c>
      <c r="M129" s="9">
        <f t="shared" ref="M129:M131" si="8">(SUM(C129,E129,G129,I129,K129))/5</f>
        <v>0.82698000000000005</v>
      </c>
      <c r="N129" s="9">
        <f t="shared" si="7"/>
        <v>0</v>
      </c>
      <c r="P129" s="16" t="s">
        <v>7</v>
      </c>
      <c r="Q129" s="15">
        <v>525.4</v>
      </c>
    </row>
    <row r="130" spans="2:17" x14ac:dyDescent="0.2">
      <c r="B130" s="9">
        <v>3500</v>
      </c>
      <c r="C130" s="9">
        <v>0.82869999999999999</v>
      </c>
      <c r="D130" s="9">
        <v>0</v>
      </c>
      <c r="E130" s="9">
        <v>0.80089999999999995</v>
      </c>
      <c r="F130" s="9">
        <v>0</v>
      </c>
      <c r="G130" s="9">
        <v>0.84909999999999997</v>
      </c>
      <c r="H130" s="9">
        <v>0</v>
      </c>
      <c r="I130" s="9">
        <v>0.87960000000000005</v>
      </c>
      <c r="J130" s="9">
        <v>0</v>
      </c>
      <c r="K130" s="9">
        <v>0.85329999999999995</v>
      </c>
      <c r="L130" s="9">
        <v>0</v>
      </c>
      <c r="M130" s="9">
        <f t="shared" si="8"/>
        <v>0.84231999999999996</v>
      </c>
      <c r="N130" s="9">
        <f t="shared" si="7"/>
        <v>0</v>
      </c>
      <c r="P130" s="16" t="s">
        <v>8</v>
      </c>
      <c r="Q130" s="15">
        <v>92.2</v>
      </c>
    </row>
    <row r="131" spans="2:17" x14ac:dyDescent="0.2">
      <c r="B131" s="9">
        <v>4000</v>
      </c>
      <c r="C131" s="9">
        <v>0.85840000000000005</v>
      </c>
      <c r="D131" s="9">
        <v>0</v>
      </c>
      <c r="E131" s="9">
        <v>0.81189999999999996</v>
      </c>
      <c r="F131" s="9">
        <v>0</v>
      </c>
      <c r="G131" s="9">
        <v>0.79100000000000004</v>
      </c>
      <c r="H131" s="9">
        <v>0</v>
      </c>
      <c r="I131" s="9">
        <v>0.81689999999999996</v>
      </c>
      <c r="J131" s="9">
        <v>0</v>
      </c>
      <c r="K131" s="9">
        <v>0.83789999999999998</v>
      </c>
      <c r="L131" s="9">
        <v>0</v>
      </c>
      <c r="M131" s="9">
        <f t="shared" si="8"/>
        <v>0.82322000000000006</v>
      </c>
      <c r="N131" s="9">
        <f t="shared" si="7"/>
        <v>0</v>
      </c>
    </row>
    <row r="132" spans="2:17" x14ac:dyDescent="0.2">
      <c r="B132" s="4" t="s">
        <v>9</v>
      </c>
      <c r="C132" s="18">
        <v>1087</v>
      </c>
      <c r="D132" s="18"/>
      <c r="E132" s="18">
        <v>1083</v>
      </c>
      <c r="F132" s="18"/>
      <c r="G132" s="18">
        <v>1083</v>
      </c>
      <c r="H132" s="18"/>
      <c r="I132" s="18">
        <v>1101</v>
      </c>
      <c r="J132" s="18"/>
      <c r="K132" s="18">
        <v>1118</v>
      </c>
      <c r="L132" s="18"/>
      <c r="M132" s="18">
        <f>AVERAGE(C132:L132)</f>
        <v>1094.4000000000001</v>
      </c>
      <c r="N132" s="18"/>
    </row>
    <row r="133" spans="2:17" ht="32" x14ac:dyDescent="0.2">
      <c r="B133" s="5" t="s">
        <v>6</v>
      </c>
      <c r="C133" s="18">
        <v>0</v>
      </c>
      <c r="D133" s="18"/>
      <c r="E133" s="18">
        <v>0</v>
      </c>
      <c r="F133" s="18"/>
      <c r="G133" s="18">
        <v>0</v>
      </c>
      <c r="H133" s="18"/>
      <c r="I133" s="18">
        <v>0</v>
      </c>
      <c r="J133" s="18"/>
      <c r="K133" s="18">
        <v>0</v>
      </c>
      <c r="L133" s="18"/>
      <c r="M133" s="18">
        <f>AVERAGE(C133:L133)</f>
        <v>0</v>
      </c>
      <c r="N133" s="18"/>
    </row>
    <row r="134" spans="2:17" ht="32" x14ac:dyDescent="0.2">
      <c r="B134" s="5" t="s">
        <v>7</v>
      </c>
      <c r="C134" s="18">
        <v>524</v>
      </c>
      <c r="D134" s="18"/>
      <c r="E134" s="18">
        <v>496</v>
      </c>
      <c r="F134" s="18"/>
      <c r="G134" s="18">
        <v>529</v>
      </c>
      <c r="H134" s="18"/>
      <c r="I134" s="18">
        <v>526</v>
      </c>
      <c r="J134" s="18"/>
      <c r="K134" s="18">
        <v>552</v>
      </c>
      <c r="L134" s="18"/>
      <c r="M134" s="18">
        <f>AVERAGE(C134:L134)</f>
        <v>525.4</v>
      </c>
      <c r="N134" s="18"/>
    </row>
    <row r="135" spans="2:17" x14ac:dyDescent="0.2">
      <c r="B135" s="4" t="s">
        <v>8</v>
      </c>
      <c r="C135" s="18">
        <v>99</v>
      </c>
      <c r="D135" s="18"/>
      <c r="E135" s="18">
        <v>82</v>
      </c>
      <c r="F135" s="18"/>
      <c r="G135" s="18">
        <v>88</v>
      </c>
      <c r="H135" s="18"/>
      <c r="I135" s="18">
        <v>110</v>
      </c>
      <c r="J135" s="18"/>
      <c r="K135" s="18">
        <v>82</v>
      </c>
      <c r="L135" s="18"/>
      <c r="M135" s="18">
        <f>AVERAGE(C135:L135)</f>
        <v>92.2</v>
      </c>
      <c r="N135" s="18"/>
    </row>
    <row r="171" spans="2:8" x14ac:dyDescent="0.2">
      <c r="B171" s="4"/>
      <c r="C171" s="4" t="s">
        <v>35</v>
      </c>
      <c r="D171" s="4" t="s">
        <v>36</v>
      </c>
      <c r="E171" s="4" t="s">
        <v>37</v>
      </c>
      <c r="F171" s="4" t="s">
        <v>38</v>
      </c>
      <c r="G171" s="4" t="s">
        <v>39</v>
      </c>
    </row>
    <row r="172" spans="2:8" x14ac:dyDescent="0.2">
      <c r="B172" s="4" t="s">
        <v>43</v>
      </c>
      <c r="C172" s="9">
        <v>568.4</v>
      </c>
      <c r="D172" s="9">
        <v>677.6</v>
      </c>
      <c r="E172" s="9">
        <v>734.4</v>
      </c>
      <c r="F172" s="9">
        <v>887.4</v>
      </c>
      <c r="G172" s="9">
        <v>1094.4000000000001</v>
      </c>
    </row>
    <row r="173" spans="2:8" x14ac:dyDescent="0.2">
      <c r="B173" s="4"/>
      <c r="C173" s="4" t="s">
        <v>35</v>
      </c>
      <c r="D173" s="4" t="s">
        <v>36</v>
      </c>
      <c r="E173" s="4" t="s">
        <v>37</v>
      </c>
      <c r="F173" s="4" t="s">
        <v>38</v>
      </c>
      <c r="G173" s="4" t="s">
        <v>39</v>
      </c>
    </row>
    <row r="174" spans="2:8" ht="32" x14ac:dyDescent="0.2">
      <c r="B174" s="5" t="s">
        <v>40</v>
      </c>
      <c r="C174" s="9">
        <v>35.799999999999997</v>
      </c>
      <c r="D174" s="9">
        <v>8</v>
      </c>
      <c r="E174" s="9">
        <v>0</v>
      </c>
      <c r="F174" s="9">
        <v>0</v>
      </c>
      <c r="G174" s="9">
        <v>0</v>
      </c>
      <c r="H174" s="7"/>
    </row>
    <row r="175" spans="2:8" x14ac:dyDescent="0.2">
      <c r="B175" s="5"/>
      <c r="C175" s="4" t="s">
        <v>35</v>
      </c>
      <c r="D175" s="4" t="s">
        <v>36</v>
      </c>
      <c r="E175" s="4" t="s">
        <v>37</v>
      </c>
      <c r="F175" s="4" t="s">
        <v>38</v>
      </c>
      <c r="G175" s="4" t="s">
        <v>39</v>
      </c>
    </row>
    <row r="176" spans="2:8" ht="32" x14ac:dyDescent="0.2">
      <c r="B176" s="5" t="s">
        <v>41</v>
      </c>
      <c r="C176" s="9">
        <v>115</v>
      </c>
      <c r="D176" s="9">
        <v>165.2</v>
      </c>
      <c r="E176" s="9">
        <v>192.4</v>
      </c>
      <c r="F176" s="9">
        <v>348.4</v>
      </c>
      <c r="G176" s="9">
        <v>525.4</v>
      </c>
    </row>
    <row r="177" spans="2:7" x14ac:dyDescent="0.2">
      <c r="B177" s="5"/>
      <c r="C177" s="4" t="s">
        <v>35</v>
      </c>
      <c r="D177" s="4" t="s">
        <v>36</v>
      </c>
      <c r="E177" s="4" t="s">
        <v>37</v>
      </c>
      <c r="F177" s="4" t="s">
        <v>38</v>
      </c>
      <c r="G177" s="4" t="s">
        <v>39</v>
      </c>
    </row>
    <row r="178" spans="2:7" x14ac:dyDescent="0.2">
      <c r="B178" s="4" t="s">
        <v>42</v>
      </c>
      <c r="C178" s="9">
        <v>94.2</v>
      </c>
      <c r="D178" s="9">
        <v>100.2</v>
      </c>
      <c r="E178" s="9">
        <v>95.8</v>
      </c>
      <c r="F178" s="9">
        <v>106.4</v>
      </c>
      <c r="G178" s="9">
        <v>92.2</v>
      </c>
    </row>
  </sheetData>
  <mergeCells count="120">
    <mergeCell ref="C13:D13"/>
    <mergeCell ref="E13:F13"/>
    <mergeCell ref="G13:H13"/>
    <mergeCell ref="I13:J13"/>
    <mergeCell ref="K13:L13"/>
    <mergeCell ref="M13:N13"/>
    <mergeCell ref="C12:D12"/>
    <mergeCell ref="E12:F12"/>
    <mergeCell ref="G12:H12"/>
    <mergeCell ref="I12:J12"/>
    <mergeCell ref="K12:L12"/>
    <mergeCell ref="M12:N12"/>
    <mergeCell ref="C15:D15"/>
    <mergeCell ref="E15:F15"/>
    <mergeCell ref="G15:H15"/>
    <mergeCell ref="I15:J15"/>
    <mergeCell ref="K15:L15"/>
    <mergeCell ref="M15:N15"/>
    <mergeCell ref="C14:D14"/>
    <mergeCell ref="E14:F14"/>
    <mergeCell ref="G14:H14"/>
    <mergeCell ref="I14:J14"/>
    <mergeCell ref="K14:L14"/>
    <mergeCell ref="M14:N14"/>
    <mergeCell ref="C73:D73"/>
    <mergeCell ref="E73:F73"/>
    <mergeCell ref="G73:H73"/>
    <mergeCell ref="I73:J73"/>
    <mergeCell ref="K73:L73"/>
    <mergeCell ref="M73:N73"/>
    <mergeCell ref="C72:D72"/>
    <mergeCell ref="E72:F72"/>
    <mergeCell ref="G72:H72"/>
    <mergeCell ref="I72:J72"/>
    <mergeCell ref="K72:L72"/>
    <mergeCell ref="M72:N72"/>
    <mergeCell ref="C75:D75"/>
    <mergeCell ref="E75:F75"/>
    <mergeCell ref="G75:H75"/>
    <mergeCell ref="I75:J75"/>
    <mergeCell ref="K75:L75"/>
    <mergeCell ref="M75:N75"/>
    <mergeCell ref="C74:D74"/>
    <mergeCell ref="E74:F74"/>
    <mergeCell ref="G74:H74"/>
    <mergeCell ref="I74:J74"/>
    <mergeCell ref="K74:L74"/>
    <mergeCell ref="M74:N74"/>
    <mergeCell ref="C43:D43"/>
    <mergeCell ref="E43:F43"/>
    <mergeCell ref="G43:H43"/>
    <mergeCell ref="I43:J43"/>
    <mergeCell ref="K43:L43"/>
    <mergeCell ref="M43:N43"/>
    <mergeCell ref="C42:D42"/>
    <mergeCell ref="E42:F42"/>
    <mergeCell ref="G42:H42"/>
    <mergeCell ref="I42:J42"/>
    <mergeCell ref="K42:L42"/>
    <mergeCell ref="M42:N42"/>
    <mergeCell ref="C45:D45"/>
    <mergeCell ref="E45:F45"/>
    <mergeCell ref="G45:H45"/>
    <mergeCell ref="I45:J45"/>
    <mergeCell ref="K45:L45"/>
    <mergeCell ref="M45:N45"/>
    <mergeCell ref="C44:D44"/>
    <mergeCell ref="E44:F44"/>
    <mergeCell ref="G44:H44"/>
    <mergeCell ref="I44:J44"/>
    <mergeCell ref="K44:L44"/>
    <mergeCell ref="M44:N44"/>
    <mergeCell ref="C103:D103"/>
    <mergeCell ref="E103:F103"/>
    <mergeCell ref="G103:H103"/>
    <mergeCell ref="I103:J103"/>
    <mergeCell ref="K103:L103"/>
    <mergeCell ref="M103:N103"/>
    <mergeCell ref="C102:D102"/>
    <mergeCell ref="E102:F102"/>
    <mergeCell ref="G102:H102"/>
    <mergeCell ref="I102:J102"/>
    <mergeCell ref="K102:L102"/>
    <mergeCell ref="M102:N102"/>
    <mergeCell ref="C105:D105"/>
    <mergeCell ref="E105:F105"/>
    <mergeCell ref="G105:H105"/>
    <mergeCell ref="I105:J105"/>
    <mergeCell ref="K105:L105"/>
    <mergeCell ref="M105:N105"/>
    <mergeCell ref="C104:D104"/>
    <mergeCell ref="E104:F104"/>
    <mergeCell ref="G104:H104"/>
    <mergeCell ref="I104:J104"/>
    <mergeCell ref="K104:L104"/>
    <mergeCell ref="M104:N104"/>
    <mergeCell ref="C133:D133"/>
    <mergeCell ref="E133:F133"/>
    <mergeCell ref="G133:H133"/>
    <mergeCell ref="I133:J133"/>
    <mergeCell ref="K133:L133"/>
    <mergeCell ref="M133:N133"/>
    <mergeCell ref="C132:D132"/>
    <mergeCell ref="E132:F132"/>
    <mergeCell ref="G132:H132"/>
    <mergeCell ref="I132:J132"/>
    <mergeCell ref="K132:L132"/>
    <mergeCell ref="M132:N132"/>
    <mergeCell ref="C135:D135"/>
    <mergeCell ref="E135:F135"/>
    <mergeCell ref="G135:H135"/>
    <mergeCell ref="I135:J135"/>
    <mergeCell ref="K135:L135"/>
    <mergeCell ref="M135:N135"/>
    <mergeCell ref="C134:D134"/>
    <mergeCell ref="E134:F134"/>
    <mergeCell ref="G134:H134"/>
    <mergeCell ref="I134:J134"/>
    <mergeCell ref="K134:L134"/>
    <mergeCell ref="M134:N1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C92-2652-4585-AC49-B9D49E55D8C4}">
  <dimension ref="A1:Q45"/>
  <sheetViews>
    <sheetView topLeftCell="A4" zoomScale="70" zoomScaleNormal="70" workbookViewId="0">
      <selection activeCell="P6" activeCellId="2" sqref="P2:Q2 P4:Q4 P6:Q9"/>
    </sheetView>
  </sheetViews>
  <sheetFormatPr baseColWidth="10" defaultColWidth="8.83203125" defaultRowHeight="15" x14ac:dyDescent="0.2"/>
  <cols>
    <col min="1" max="1" width="25" bestFit="1" customWidth="1"/>
    <col min="2" max="2" width="24.83203125" bestFit="1" customWidth="1"/>
    <col min="3" max="3" width="28.1640625" bestFit="1" customWidth="1"/>
    <col min="4" max="4" width="22.1640625" bestFit="1" customWidth="1"/>
    <col min="5" max="5" width="21" bestFit="1" customWidth="1"/>
    <col min="6" max="6" width="22.5" bestFit="1" customWidth="1"/>
    <col min="7" max="7" width="21" bestFit="1" customWidth="1"/>
    <col min="8" max="8" width="22.5" bestFit="1" customWidth="1"/>
    <col min="9" max="9" width="21" bestFit="1" customWidth="1"/>
    <col min="10" max="10" width="22.5" bestFit="1" customWidth="1"/>
    <col min="11" max="11" width="21" bestFit="1" customWidth="1"/>
    <col min="12" max="12" width="22.5" bestFit="1" customWidth="1"/>
    <col min="13" max="13" width="17.83203125" bestFit="1" customWidth="1"/>
    <col min="14" max="14" width="19.33203125" bestFit="1" customWidth="1"/>
    <col min="16" max="16" width="44.33203125" bestFit="1" customWidth="1"/>
    <col min="17" max="17" width="10.5" customWidth="1"/>
  </cols>
  <sheetData>
    <row r="1" spans="1:17" x14ac:dyDescent="0.2">
      <c r="A1" s="3" t="s">
        <v>15</v>
      </c>
      <c r="B1" s="6" t="s">
        <v>44</v>
      </c>
      <c r="C1" s="6" t="s">
        <v>32</v>
      </c>
    </row>
    <row r="2" spans="1:17" x14ac:dyDescent="0.2">
      <c r="B2" s="4" t="s">
        <v>2</v>
      </c>
      <c r="C2" s="4" t="s">
        <v>3</v>
      </c>
      <c r="D2" s="4" t="s">
        <v>11</v>
      </c>
      <c r="E2" s="4" t="s">
        <v>4</v>
      </c>
      <c r="F2" s="4" t="s">
        <v>12</v>
      </c>
      <c r="G2" s="4" t="s">
        <v>5</v>
      </c>
      <c r="H2" s="4" t="s">
        <v>13</v>
      </c>
      <c r="I2" s="4" t="s">
        <v>10</v>
      </c>
      <c r="J2" s="4" t="s">
        <v>14</v>
      </c>
      <c r="K2" s="4" t="s">
        <v>16</v>
      </c>
      <c r="L2" s="4" t="s">
        <v>17</v>
      </c>
      <c r="M2" s="8" t="s">
        <v>18</v>
      </c>
      <c r="N2" s="8" t="s">
        <v>19</v>
      </c>
      <c r="P2" s="4" t="s">
        <v>45</v>
      </c>
      <c r="Q2" s="15">
        <f>AVERAGE(M3:M10)</f>
        <v>0.83816749999999995</v>
      </c>
    </row>
    <row r="3" spans="1:17" x14ac:dyDescent="0.2">
      <c r="B3" s="9">
        <v>500</v>
      </c>
      <c r="C3" s="9">
        <v>0.86809999999999998</v>
      </c>
      <c r="D3" s="9">
        <v>0</v>
      </c>
      <c r="E3" s="9">
        <v>0.81479999999999997</v>
      </c>
      <c r="F3" s="9">
        <v>0</v>
      </c>
      <c r="G3" s="9">
        <v>0.85060000000000002</v>
      </c>
      <c r="H3" s="9">
        <v>0</v>
      </c>
      <c r="I3" s="9">
        <v>0.82979999999999998</v>
      </c>
      <c r="J3" s="9">
        <v>0</v>
      </c>
      <c r="K3" s="9">
        <v>0.88419999999999999</v>
      </c>
      <c r="L3" s="9">
        <v>0</v>
      </c>
      <c r="M3" s="9">
        <f t="shared" ref="M3:N10" si="0">(SUM(C3,E3,G3,I3,K3))/5</f>
        <v>0.84950000000000014</v>
      </c>
      <c r="N3" s="9">
        <f t="shared" si="0"/>
        <v>0</v>
      </c>
      <c r="P3" s="8" t="s">
        <v>46</v>
      </c>
      <c r="Q3" s="15">
        <f>_xlfn.VAR.S(M3:M10)</f>
        <v>2.3480844999999918E-4</v>
      </c>
    </row>
    <row r="4" spans="1:17" x14ac:dyDescent="0.2">
      <c r="B4" s="9">
        <v>1000</v>
      </c>
      <c r="C4" s="9">
        <v>0.81610000000000005</v>
      </c>
      <c r="D4" s="9">
        <v>0</v>
      </c>
      <c r="E4" s="9">
        <v>0.83909999999999996</v>
      </c>
      <c r="F4" s="9">
        <v>0</v>
      </c>
      <c r="G4" s="9">
        <v>0.89790000000000003</v>
      </c>
      <c r="H4" s="9">
        <v>0</v>
      </c>
      <c r="I4" s="9">
        <v>0.81630000000000003</v>
      </c>
      <c r="J4" s="9">
        <v>0</v>
      </c>
      <c r="K4" s="9">
        <v>0.87209999999999999</v>
      </c>
      <c r="L4" s="9">
        <v>0</v>
      </c>
      <c r="M4" s="9">
        <f t="shared" si="0"/>
        <v>0.84830000000000005</v>
      </c>
      <c r="N4" s="9">
        <f t="shared" si="0"/>
        <v>0</v>
      </c>
      <c r="P4" s="4" t="s">
        <v>47</v>
      </c>
      <c r="Q4" s="15">
        <f xml:space="preserve"> AVERAGE(N3:N10)</f>
        <v>0</v>
      </c>
    </row>
    <row r="5" spans="1:17" x14ac:dyDescent="0.2">
      <c r="B5" s="9">
        <v>1500</v>
      </c>
      <c r="C5" s="9">
        <v>0.81479999999999997</v>
      </c>
      <c r="D5" s="9">
        <v>0</v>
      </c>
      <c r="E5" s="9">
        <v>0.81710000000000005</v>
      </c>
      <c r="F5" s="9">
        <v>0</v>
      </c>
      <c r="G5" s="9">
        <v>0.87</v>
      </c>
      <c r="H5" s="9">
        <v>0</v>
      </c>
      <c r="I5" s="9">
        <v>0.79469999999999996</v>
      </c>
      <c r="J5" s="9">
        <v>0</v>
      </c>
      <c r="K5" s="9">
        <v>0.87760000000000005</v>
      </c>
      <c r="L5" s="9">
        <v>0</v>
      </c>
      <c r="M5" s="9">
        <f t="shared" si="0"/>
        <v>0.83484000000000003</v>
      </c>
      <c r="N5" s="9">
        <f t="shared" si="0"/>
        <v>0</v>
      </c>
      <c r="P5" s="4" t="s">
        <v>48</v>
      </c>
      <c r="Q5" s="15">
        <f>_xlfn.VAR.S(N3:N10)</f>
        <v>0</v>
      </c>
    </row>
    <row r="6" spans="1:17" x14ac:dyDescent="0.2">
      <c r="B6" s="9">
        <v>2000</v>
      </c>
      <c r="C6" s="9">
        <v>0.83950000000000002</v>
      </c>
      <c r="D6" s="9">
        <v>0</v>
      </c>
      <c r="E6" s="9">
        <v>0.78749999999999998</v>
      </c>
      <c r="F6" s="9">
        <v>0</v>
      </c>
      <c r="G6" s="9">
        <v>0.84150000000000003</v>
      </c>
      <c r="H6" s="9">
        <v>0</v>
      </c>
      <c r="I6" s="9">
        <v>0.79169999999999996</v>
      </c>
      <c r="J6" s="9">
        <v>0</v>
      </c>
      <c r="K6" s="9">
        <v>0.87160000000000004</v>
      </c>
      <c r="L6" s="9">
        <v>0</v>
      </c>
      <c r="M6" s="9">
        <f t="shared" si="0"/>
        <v>0.82635999999999998</v>
      </c>
      <c r="N6" s="9">
        <f t="shared" si="0"/>
        <v>0</v>
      </c>
      <c r="P6" s="4" t="s">
        <v>9</v>
      </c>
      <c r="Q6" s="4">
        <v>703.2</v>
      </c>
    </row>
    <row r="7" spans="1:17" ht="16" x14ac:dyDescent="0.2">
      <c r="B7" s="9">
        <v>2500</v>
      </c>
      <c r="C7" s="9">
        <v>0.86750000000000005</v>
      </c>
      <c r="D7" s="9">
        <v>0</v>
      </c>
      <c r="E7" s="9">
        <v>0.84089999999999998</v>
      </c>
      <c r="F7" s="9">
        <v>0</v>
      </c>
      <c r="G7" s="9">
        <v>0.8851</v>
      </c>
      <c r="H7" s="9">
        <v>0</v>
      </c>
      <c r="I7" s="9">
        <v>0.7732</v>
      </c>
      <c r="J7" s="9">
        <v>0</v>
      </c>
      <c r="K7" s="9">
        <v>0.83520000000000005</v>
      </c>
      <c r="L7" s="9">
        <v>0</v>
      </c>
      <c r="M7" s="9">
        <f t="shared" si="0"/>
        <v>0.84038000000000002</v>
      </c>
      <c r="N7" s="9">
        <f t="shared" si="0"/>
        <v>0</v>
      </c>
      <c r="P7" s="5" t="s">
        <v>6</v>
      </c>
      <c r="Q7" s="4">
        <v>0</v>
      </c>
    </row>
    <row r="8" spans="1:17" ht="16" x14ac:dyDescent="0.2">
      <c r="B8" s="9">
        <v>3000</v>
      </c>
      <c r="C8" s="9">
        <v>0.8427</v>
      </c>
      <c r="D8" s="9">
        <v>0</v>
      </c>
      <c r="E8" s="9">
        <v>0.85419999999999996</v>
      </c>
      <c r="F8" s="9">
        <v>0</v>
      </c>
      <c r="G8" s="9">
        <v>0.875</v>
      </c>
      <c r="H8" s="9">
        <v>0</v>
      </c>
      <c r="I8" s="9">
        <v>0.85289999999999999</v>
      </c>
      <c r="J8" s="9">
        <v>0</v>
      </c>
      <c r="K8" s="9">
        <v>0.87029999999999996</v>
      </c>
      <c r="L8" s="9">
        <v>0</v>
      </c>
      <c r="M8" s="9">
        <f t="shared" si="0"/>
        <v>0.85901999999999989</v>
      </c>
      <c r="N8" s="9">
        <f t="shared" si="0"/>
        <v>0</v>
      </c>
      <c r="P8" s="5" t="s">
        <v>7</v>
      </c>
      <c r="Q8" s="4">
        <v>52.4</v>
      </c>
    </row>
    <row r="9" spans="1:17" x14ac:dyDescent="0.2">
      <c r="B9" s="9">
        <v>3500</v>
      </c>
      <c r="C9" s="9">
        <v>0.83130000000000004</v>
      </c>
      <c r="D9" s="9">
        <v>0</v>
      </c>
      <c r="E9" s="9">
        <v>0.85389999999999999</v>
      </c>
      <c r="F9" s="9">
        <v>0</v>
      </c>
      <c r="G9" s="9">
        <v>0.8427</v>
      </c>
      <c r="H9" s="9">
        <v>0</v>
      </c>
      <c r="I9" s="9">
        <v>0.82410000000000005</v>
      </c>
      <c r="J9" s="9">
        <v>0</v>
      </c>
      <c r="K9" s="9">
        <v>0.83520000000000005</v>
      </c>
      <c r="L9" s="9">
        <v>0</v>
      </c>
      <c r="M9" s="9">
        <f t="shared" si="0"/>
        <v>0.83743999999999996</v>
      </c>
      <c r="N9" s="9">
        <f t="shared" si="0"/>
        <v>0</v>
      </c>
      <c r="P9" s="4" t="s">
        <v>8</v>
      </c>
      <c r="Q9" s="4">
        <v>102.4</v>
      </c>
    </row>
    <row r="10" spans="1:17" x14ac:dyDescent="0.2">
      <c r="B10" s="9">
        <v>4000</v>
      </c>
      <c r="C10" s="9">
        <v>0.83950000000000002</v>
      </c>
      <c r="D10" s="9">
        <v>0</v>
      </c>
      <c r="E10" s="9">
        <v>0.78310000000000002</v>
      </c>
      <c r="F10" s="9">
        <v>0</v>
      </c>
      <c r="G10" s="9">
        <v>0.83720000000000006</v>
      </c>
      <c r="H10" s="9">
        <v>0</v>
      </c>
      <c r="I10" s="9">
        <v>0.76839999999999997</v>
      </c>
      <c r="J10" s="9">
        <v>0</v>
      </c>
      <c r="K10" s="9">
        <v>0.81930000000000003</v>
      </c>
      <c r="L10" s="9">
        <v>0</v>
      </c>
      <c r="M10" s="9">
        <f t="shared" si="0"/>
        <v>0.80950000000000011</v>
      </c>
      <c r="N10" s="9">
        <f t="shared" si="0"/>
        <v>0</v>
      </c>
    </row>
    <row r="11" spans="1:17" x14ac:dyDescent="0.2">
      <c r="B11" s="4" t="s">
        <v>9</v>
      </c>
      <c r="C11" s="18">
        <v>775</v>
      </c>
      <c r="D11" s="18"/>
      <c r="E11" s="18">
        <v>655</v>
      </c>
      <c r="F11" s="18"/>
      <c r="G11" s="18">
        <v>677</v>
      </c>
      <c r="H11" s="18"/>
      <c r="I11" s="18">
        <v>734</v>
      </c>
      <c r="J11" s="18"/>
      <c r="K11" s="18">
        <v>675</v>
      </c>
      <c r="L11" s="18"/>
      <c r="M11" s="18">
        <f>AVERAGE(C11:L11)</f>
        <v>703.2</v>
      </c>
      <c r="N11" s="18"/>
    </row>
    <row r="12" spans="1:17" ht="32" x14ac:dyDescent="0.2">
      <c r="B12" s="5" t="s">
        <v>6</v>
      </c>
      <c r="C12" s="18">
        <v>0</v>
      </c>
      <c r="D12" s="18"/>
      <c r="E12" s="18">
        <v>0</v>
      </c>
      <c r="F12" s="18"/>
      <c r="G12" s="18">
        <v>0</v>
      </c>
      <c r="H12" s="18"/>
      <c r="I12" s="18">
        <v>0</v>
      </c>
      <c r="J12" s="18"/>
      <c r="K12" s="18">
        <v>0</v>
      </c>
      <c r="L12" s="18"/>
      <c r="M12" s="18">
        <f>AVERAGE(C12:L12)</f>
        <v>0</v>
      </c>
      <c r="N12" s="18"/>
    </row>
    <row r="13" spans="1:17" ht="32" x14ac:dyDescent="0.2">
      <c r="B13" s="5" t="s">
        <v>7</v>
      </c>
      <c r="C13" s="18">
        <v>22</v>
      </c>
      <c r="D13" s="18"/>
      <c r="E13" s="18">
        <v>9</v>
      </c>
      <c r="F13" s="18"/>
      <c r="G13" s="18">
        <v>28</v>
      </c>
      <c r="H13" s="18"/>
      <c r="I13" s="18">
        <v>163</v>
      </c>
      <c r="J13" s="18"/>
      <c r="K13" s="18">
        <v>40</v>
      </c>
      <c r="L13" s="18"/>
      <c r="M13" s="18">
        <f>AVERAGE(C13:L13)</f>
        <v>52.4</v>
      </c>
      <c r="N13" s="18"/>
    </row>
    <row r="14" spans="1:17" x14ac:dyDescent="0.2">
      <c r="B14" s="4" t="s">
        <v>8</v>
      </c>
      <c r="C14" s="18">
        <v>119</v>
      </c>
      <c r="D14" s="18"/>
      <c r="E14" s="18">
        <v>101</v>
      </c>
      <c r="F14" s="18"/>
      <c r="G14" s="18">
        <v>104</v>
      </c>
      <c r="H14" s="18"/>
      <c r="I14" s="18">
        <v>91</v>
      </c>
      <c r="J14" s="18"/>
      <c r="K14" s="18">
        <v>97</v>
      </c>
      <c r="L14" s="18"/>
      <c r="M14" s="18">
        <f>AVERAGE(C14:L14)</f>
        <v>102.4</v>
      </c>
      <c r="N14" s="18"/>
    </row>
    <row r="32" spans="1:3" x14ac:dyDescent="0.2">
      <c r="A32" s="3" t="s">
        <v>15</v>
      </c>
      <c r="B32" s="6" t="s">
        <v>49</v>
      </c>
      <c r="C32" s="6" t="s">
        <v>50</v>
      </c>
    </row>
    <row r="33" spans="2:17" x14ac:dyDescent="0.2">
      <c r="B33" s="4" t="s">
        <v>2</v>
      </c>
      <c r="C33" s="4" t="s">
        <v>3</v>
      </c>
      <c r="D33" s="4" t="s">
        <v>11</v>
      </c>
      <c r="E33" s="4" t="s">
        <v>4</v>
      </c>
      <c r="F33" s="4" t="s">
        <v>12</v>
      </c>
      <c r="G33" s="4" t="s">
        <v>5</v>
      </c>
      <c r="H33" s="4" t="s">
        <v>13</v>
      </c>
      <c r="I33" s="4" t="s">
        <v>10</v>
      </c>
      <c r="J33" s="4" t="s">
        <v>14</v>
      </c>
      <c r="K33" s="4" t="s">
        <v>16</v>
      </c>
      <c r="L33" s="4" t="s">
        <v>17</v>
      </c>
      <c r="M33" s="8" t="s">
        <v>18</v>
      </c>
      <c r="N33" s="8" t="s">
        <v>19</v>
      </c>
      <c r="P33" s="4" t="s">
        <v>51</v>
      </c>
      <c r="Q33" s="15">
        <f>AVERAGE(M34:M41)</f>
        <v>0.86317750000000004</v>
      </c>
    </row>
    <row r="34" spans="2:17" x14ac:dyDescent="0.2">
      <c r="B34" s="9">
        <v>500</v>
      </c>
      <c r="C34" s="9">
        <v>0.84419999999999995</v>
      </c>
      <c r="D34" s="9">
        <v>0</v>
      </c>
      <c r="E34" s="9">
        <v>0.86360000000000003</v>
      </c>
      <c r="F34" s="9">
        <v>0</v>
      </c>
      <c r="G34" s="9">
        <v>0.85880000000000001</v>
      </c>
      <c r="H34" s="9">
        <v>0</v>
      </c>
      <c r="I34" s="9">
        <v>0.87209999999999999</v>
      </c>
      <c r="J34" s="9">
        <v>0</v>
      </c>
      <c r="K34" s="9">
        <v>0.87090000000000001</v>
      </c>
      <c r="L34" s="11">
        <v>0</v>
      </c>
      <c r="M34" s="9">
        <f t="shared" ref="M34:M41" si="1">(SUM(C34,E34,G34,I34,K34))/5</f>
        <v>0.86192000000000013</v>
      </c>
      <c r="N34" s="9">
        <f>(SUM(D34,F34,H34,J34,L35))/5</f>
        <v>2.898E-3</v>
      </c>
      <c r="P34" s="8" t="s">
        <v>52</v>
      </c>
      <c r="Q34" s="15">
        <f>_xlfn.VAR.S(M34:M41)</f>
        <v>1.4202165000000081E-4</v>
      </c>
    </row>
    <row r="35" spans="2:17" x14ac:dyDescent="0.2">
      <c r="B35" s="9">
        <v>1000</v>
      </c>
      <c r="C35" s="9">
        <v>0.91139999999999999</v>
      </c>
      <c r="D35" s="9">
        <v>0</v>
      </c>
      <c r="E35" s="9">
        <v>0.86960000000000004</v>
      </c>
      <c r="F35" s="9">
        <v>0</v>
      </c>
      <c r="G35" s="9">
        <v>0.85709999999999997</v>
      </c>
      <c r="H35" s="9">
        <v>0</v>
      </c>
      <c r="I35" s="9">
        <v>0.86170000000000002</v>
      </c>
      <c r="J35" s="9">
        <v>0</v>
      </c>
      <c r="K35" s="9">
        <v>0.85150000000000003</v>
      </c>
      <c r="L35" s="9">
        <v>1.4489999999999999E-2</v>
      </c>
      <c r="M35" s="9">
        <f t="shared" si="1"/>
        <v>0.87026000000000003</v>
      </c>
      <c r="N35" s="9">
        <f>(SUM(D35,F35,H35,J35,L35))/5</f>
        <v>2.898E-3</v>
      </c>
      <c r="P35" s="4" t="s">
        <v>53</v>
      </c>
      <c r="Q35" s="15">
        <f xml:space="preserve"> AVERAGE(N34:N41)</f>
        <v>1.6499375E-2</v>
      </c>
    </row>
    <row r="36" spans="2:17" x14ac:dyDescent="0.2">
      <c r="B36" s="9">
        <v>1500</v>
      </c>
      <c r="C36" s="9">
        <v>0.85389999999999999</v>
      </c>
      <c r="D36" s="9">
        <v>0</v>
      </c>
      <c r="E36" s="9">
        <v>0.84150000000000003</v>
      </c>
      <c r="F36" s="9">
        <v>0</v>
      </c>
      <c r="G36" s="9">
        <v>0.86539999999999995</v>
      </c>
      <c r="H36" s="9">
        <v>3.2360000000000002E-3</v>
      </c>
      <c r="I36" s="9">
        <v>0.84340000000000004</v>
      </c>
      <c r="J36" s="9">
        <v>5.7349999999999998E-2</v>
      </c>
      <c r="K36" s="9">
        <v>0.89470000000000005</v>
      </c>
      <c r="L36" s="11">
        <v>3.1850000000000003E-2</v>
      </c>
      <c r="M36" s="9">
        <f t="shared" si="1"/>
        <v>0.85977999999999999</v>
      </c>
      <c r="N36" s="9">
        <f>(SUM(D36,F36,H36,J36,L37))/5</f>
        <v>1.69832E-2</v>
      </c>
      <c r="P36" s="4" t="s">
        <v>54</v>
      </c>
      <c r="Q36" s="15">
        <f>_xlfn.VAR.S(N34:N41)</f>
        <v>7.9615400062142786E-5</v>
      </c>
    </row>
    <row r="37" spans="2:17" x14ac:dyDescent="0.2">
      <c r="B37" s="9">
        <v>2000</v>
      </c>
      <c r="C37" s="9">
        <v>0.86809999999999998</v>
      </c>
      <c r="D37" s="9">
        <v>0</v>
      </c>
      <c r="E37" s="9">
        <v>0.82950000000000002</v>
      </c>
      <c r="F37" s="9">
        <v>0</v>
      </c>
      <c r="G37" s="9">
        <v>0.85709999999999997</v>
      </c>
      <c r="H37" s="9">
        <v>3.125E-2</v>
      </c>
      <c r="I37" s="9">
        <v>0.83330000000000004</v>
      </c>
      <c r="J37" s="9">
        <v>4.1029999999999997E-2</v>
      </c>
      <c r="K37" s="9">
        <v>0.89890000000000003</v>
      </c>
      <c r="L37" s="9">
        <v>2.4330000000000001E-2</v>
      </c>
      <c r="M37" s="9">
        <f t="shared" si="1"/>
        <v>0.85738000000000003</v>
      </c>
      <c r="N37" s="9">
        <f>(SUM(D37,F37,H37,J37,L37))/5</f>
        <v>1.9321999999999999E-2</v>
      </c>
      <c r="P37" s="4" t="s">
        <v>9</v>
      </c>
      <c r="Q37" s="4">
        <v>624.20000000000005</v>
      </c>
    </row>
    <row r="38" spans="2:17" ht="16" x14ac:dyDescent="0.2">
      <c r="B38" s="9">
        <v>2500</v>
      </c>
      <c r="C38" s="9">
        <v>0.90380000000000005</v>
      </c>
      <c r="D38" s="9">
        <v>0</v>
      </c>
      <c r="E38" s="9">
        <v>0.86</v>
      </c>
      <c r="F38" s="9">
        <v>5.8939999999999999E-3</v>
      </c>
      <c r="G38" s="9">
        <v>0.85560000000000003</v>
      </c>
      <c r="H38" s="9">
        <v>3.7039999999999997E-2</v>
      </c>
      <c r="I38" s="9">
        <v>0.85260000000000002</v>
      </c>
      <c r="J38" s="9">
        <v>3.2000000000000001E-2</v>
      </c>
      <c r="K38" s="9">
        <v>0.90429999999999999</v>
      </c>
      <c r="L38" s="11">
        <v>1.9230000000000001E-2</v>
      </c>
      <c r="M38" s="9">
        <f t="shared" si="1"/>
        <v>0.87526000000000015</v>
      </c>
      <c r="N38" s="9">
        <f>(SUM(D38,F38,H38,J38,L39))/5</f>
        <v>2.15868E-2</v>
      </c>
      <c r="P38" s="5" t="s">
        <v>6</v>
      </c>
      <c r="Q38" s="4">
        <v>24.8</v>
      </c>
    </row>
    <row r="39" spans="2:17" ht="16" x14ac:dyDescent="0.2">
      <c r="B39" s="9">
        <v>3000</v>
      </c>
      <c r="C39" s="9">
        <v>0.86409999999999998</v>
      </c>
      <c r="D39" s="9">
        <v>0</v>
      </c>
      <c r="E39" s="9">
        <v>0.86670000000000003</v>
      </c>
      <c r="F39" s="9">
        <v>4.8939999999999999E-3</v>
      </c>
      <c r="G39" s="9">
        <v>0.83130000000000004</v>
      </c>
      <c r="H39" s="9">
        <v>3.125E-2</v>
      </c>
      <c r="I39" s="9">
        <v>0.84540000000000004</v>
      </c>
      <c r="J39" s="9">
        <v>3.3500000000000002E-2</v>
      </c>
      <c r="K39" s="9">
        <v>0.85389999999999999</v>
      </c>
      <c r="L39" s="9">
        <v>3.3000000000000002E-2</v>
      </c>
      <c r="M39" s="9">
        <f t="shared" si="1"/>
        <v>0.85228000000000004</v>
      </c>
      <c r="N39" s="9">
        <f>(SUM(D39,F39,H39,J39,L40))/5</f>
        <v>1.9692800000000003E-2</v>
      </c>
      <c r="P39" s="5" t="s">
        <v>7</v>
      </c>
      <c r="Q39" s="4">
        <v>186.8</v>
      </c>
    </row>
    <row r="40" spans="2:17" x14ac:dyDescent="0.2">
      <c r="B40" s="9">
        <v>3500</v>
      </c>
      <c r="C40" s="9">
        <v>0.81910000000000005</v>
      </c>
      <c r="D40" s="9">
        <v>2.8089999999999999E-3</v>
      </c>
      <c r="E40" s="9">
        <v>0.84619999999999995</v>
      </c>
      <c r="F40" s="9">
        <v>5.6020000000000002E-3</v>
      </c>
      <c r="G40" s="9">
        <v>0.8911</v>
      </c>
      <c r="H40" s="9">
        <v>3.9489999999999997E-2</v>
      </c>
      <c r="I40" s="9">
        <v>0.88349999999999995</v>
      </c>
      <c r="J40" s="9">
        <v>2.8570000000000002E-2</v>
      </c>
      <c r="K40" s="9">
        <v>0.79269999999999996</v>
      </c>
      <c r="L40" s="9">
        <v>2.8819999999999998E-2</v>
      </c>
      <c r="M40" s="9">
        <f t="shared" si="1"/>
        <v>0.84651999999999994</v>
      </c>
      <c r="N40" s="9">
        <f>(SUM(D40,F40,H40,J40,L40))/5</f>
        <v>2.1058199999999999E-2</v>
      </c>
      <c r="P40" s="4" t="s">
        <v>8</v>
      </c>
      <c r="Q40" s="4">
        <v>84.6</v>
      </c>
    </row>
    <row r="41" spans="2:17" x14ac:dyDescent="0.2">
      <c r="B41" s="9">
        <v>4000</v>
      </c>
      <c r="C41" s="9">
        <v>0.82979999999999998</v>
      </c>
      <c r="D41" s="9">
        <v>3.6900000000000001E-3</v>
      </c>
      <c r="E41" s="9">
        <v>0.91669999999999996</v>
      </c>
      <c r="F41" s="9">
        <v>2.445E-2</v>
      </c>
      <c r="G41" s="9">
        <v>0.88</v>
      </c>
      <c r="H41" s="9">
        <v>5.9549999999999999E-2</v>
      </c>
      <c r="I41" s="9">
        <v>0.87270000000000003</v>
      </c>
      <c r="J41" s="9">
        <v>2.4809999999999999E-2</v>
      </c>
      <c r="K41" s="9">
        <v>0.91090000000000004</v>
      </c>
      <c r="L41" s="9">
        <v>2.528E-2</v>
      </c>
      <c r="M41" s="9">
        <f t="shared" si="1"/>
        <v>0.88202000000000003</v>
      </c>
      <c r="N41" s="9">
        <f t="shared" ref="N41" si="2">(SUM(D41,F41,H41,J41,L41))/5</f>
        <v>2.7555999999999997E-2</v>
      </c>
    </row>
    <row r="42" spans="2:17" x14ac:dyDescent="0.2">
      <c r="B42" s="4" t="s">
        <v>9</v>
      </c>
      <c r="C42" s="18">
        <v>656</v>
      </c>
      <c r="D42" s="18"/>
      <c r="E42" s="18">
        <v>620</v>
      </c>
      <c r="F42" s="18"/>
      <c r="G42" s="18">
        <v>610</v>
      </c>
      <c r="H42" s="18"/>
      <c r="I42" s="18">
        <v>604</v>
      </c>
      <c r="J42" s="18"/>
      <c r="K42" s="18">
        <v>631</v>
      </c>
      <c r="L42" s="18"/>
      <c r="M42" s="18">
        <f>AVERAGE(C42:L42)</f>
        <v>624.20000000000005</v>
      </c>
      <c r="N42" s="18"/>
    </row>
    <row r="43" spans="2:17" ht="32" x14ac:dyDescent="0.2">
      <c r="B43" s="5" t="s">
        <v>6</v>
      </c>
      <c r="C43" s="18">
        <v>3</v>
      </c>
      <c r="D43" s="18"/>
      <c r="E43" s="18">
        <v>20</v>
      </c>
      <c r="F43" s="18"/>
      <c r="G43" s="18">
        <v>61</v>
      </c>
      <c r="H43" s="18"/>
      <c r="I43" s="18">
        <v>20</v>
      </c>
      <c r="J43" s="18"/>
      <c r="K43" s="18">
        <v>20</v>
      </c>
      <c r="L43" s="18"/>
      <c r="M43" s="18">
        <f>AVERAGE(C43:L43)</f>
        <v>24.8</v>
      </c>
      <c r="N43" s="18"/>
    </row>
    <row r="44" spans="2:17" ht="32" x14ac:dyDescent="0.2">
      <c r="B44" s="5" t="s">
        <v>7</v>
      </c>
      <c r="C44" s="18">
        <v>198</v>
      </c>
      <c r="D44" s="18"/>
      <c r="E44" s="18">
        <v>172</v>
      </c>
      <c r="F44" s="18"/>
      <c r="G44" s="18">
        <v>180</v>
      </c>
      <c r="H44" s="18"/>
      <c r="I44" s="18">
        <v>183</v>
      </c>
      <c r="J44" s="18"/>
      <c r="K44" s="18">
        <v>201</v>
      </c>
      <c r="L44" s="18"/>
      <c r="M44" s="18">
        <f>AVERAGE(C44:L44)</f>
        <v>186.8</v>
      </c>
      <c r="N44" s="18"/>
    </row>
    <row r="45" spans="2:17" x14ac:dyDescent="0.2">
      <c r="B45" s="4" t="s">
        <v>8</v>
      </c>
      <c r="C45" s="18">
        <v>89</v>
      </c>
      <c r="D45" s="18"/>
      <c r="E45" s="18">
        <v>79</v>
      </c>
      <c r="F45" s="18"/>
      <c r="G45" s="18">
        <v>89</v>
      </c>
      <c r="H45" s="18"/>
      <c r="I45" s="18">
        <v>86</v>
      </c>
      <c r="J45" s="18"/>
      <c r="K45" s="18">
        <v>80</v>
      </c>
      <c r="L45" s="18"/>
      <c r="M45" s="18">
        <f>AVERAGE(C45:L45)</f>
        <v>84.6</v>
      </c>
      <c r="N45" s="18"/>
    </row>
  </sheetData>
  <mergeCells count="48">
    <mergeCell ref="M45:N45"/>
    <mergeCell ref="C44:D44"/>
    <mergeCell ref="E44:F44"/>
    <mergeCell ref="G44:H44"/>
    <mergeCell ref="I44:J44"/>
    <mergeCell ref="K44:L44"/>
    <mergeCell ref="M44:N44"/>
    <mergeCell ref="C45:D45"/>
    <mergeCell ref="E45:F45"/>
    <mergeCell ref="G45:H45"/>
    <mergeCell ref="I45:J45"/>
    <mergeCell ref="K45:L45"/>
    <mergeCell ref="M43:N43"/>
    <mergeCell ref="C42:D42"/>
    <mergeCell ref="E42:F42"/>
    <mergeCell ref="G42:H42"/>
    <mergeCell ref="I42:J42"/>
    <mergeCell ref="K42:L42"/>
    <mergeCell ref="M42:N42"/>
    <mergeCell ref="C43:D43"/>
    <mergeCell ref="E43:F43"/>
    <mergeCell ref="G43:H43"/>
    <mergeCell ref="I43:J43"/>
    <mergeCell ref="K43:L43"/>
    <mergeCell ref="M14:N14"/>
    <mergeCell ref="C13:D13"/>
    <mergeCell ref="E13:F13"/>
    <mergeCell ref="G13:H13"/>
    <mergeCell ref="I13:J13"/>
    <mergeCell ref="K13:L13"/>
    <mergeCell ref="M13:N13"/>
    <mergeCell ref="C14:D14"/>
    <mergeCell ref="E14:F14"/>
    <mergeCell ref="G14:H14"/>
    <mergeCell ref="I14:J14"/>
    <mergeCell ref="K14:L14"/>
    <mergeCell ref="M12:N12"/>
    <mergeCell ref="C11:D11"/>
    <mergeCell ref="E11:F11"/>
    <mergeCell ref="G11:H11"/>
    <mergeCell ref="I11:J11"/>
    <mergeCell ref="K11:L11"/>
    <mergeCell ref="M11:N11"/>
    <mergeCell ref="C12:D12"/>
    <mergeCell ref="E12:F12"/>
    <mergeCell ref="G12:H12"/>
    <mergeCell ref="I12:J12"/>
    <mergeCell ref="K12:L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9232C-9206-487E-ABA6-512B346AD5C7}">
  <dimension ref="A1:B34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44.1640625" bestFit="1" customWidth="1"/>
  </cols>
  <sheetData>
    <row r="1" spans="1:2" x14ac:dyDescent="0.2">
      <c r="A1" s="4" t="s">
        <v>59</v>
      </c>
      <c r="B1" s="15">
        <v>0.8638849999999999</v>
      </c>
    </row>
    <row r="2" spans="1:2" x14ac:dyDescent="0.2">
      <c r="A2" s="4" t="s">
        <v>61</v>
      </c>
      <c r="B2" s="15">
        <v>5.1509500000000005E-3</v>
      </c>
    </row>
    <row r="3" spans="1:2" x14ac:dyDescent="0.2">
      <c r="A3" s="4" t="s">
        <v>9</v>
      </c>
      <c r="B3" s="15">
        <v>677.6</v>
      </c>
    </row>
    <row r="4" spans="1:2" x14ac:dyDescent="0.2">
      <c r="A4" s="16" t="s">
        <v>6</v>
      </c>
      <c r="B4" s="15">
        <v>8</v>
      </c>
    </row>
    <row r="5" spans="1:2" x14ac:dyDescent="0.2">
      <c r="A5" s="16" t="s">
        <v>7</v>
      </c>
      <c r="B5" s="15">
        <v>165.2</v>
      </c>
    </row>
    <row r="6" spans="1:2" x14ac:dyDescent="0.2">
      <c r="A6" s="16" t="s">
        <v>8</v>
      </c>
      <c r="B6" s="15">
        <v>100.2</v>
      </c>
    </row>
    <row r="8" spans="1:2" x14ac:dyDescent="0.2">
      <c r="A8" s="4" t="s">
        <v>97</v>
      </c>
      <c r="B8" s="15">
        <v>0.83816749999999995</v>
      </c>
    </row>
    <row r="9" spans="1:2" x14ac:dyDescent="0.2">
      <c r="A9" s="4" t="s">
        <v>98</v>
      </c>
      <c r="B9" s="15">
        <v>0</v>
      </c>
    </row>
    <row r="10" spans="1:2" x14ac:dyDescent="0.2">
      <c r="A10" s="4" t="s">
        <v>9</v>
      </c>
      <c r="B10" s="4">
        <v>703.2</v>
      </c>
    </row>
    <row r="11" spans="1:2" ht="16" x14ac:dyDescent="0.2">
      <c r="A11" s="5" t="s">
        <v>6</v>
      </c>
      <c r="B11" s="4">
        <v>0</v>
      </c>
    </row>
    <row r="12" spans="1:2" ht="16" x14ac:dyDescent="0.2">
      <c r="A12" s="5" t="s">
        <v>7</v>
      </c>
      <c r="B12" s="4">
        <v>52.4</v>
      </c>
    </row>
    <row r="13" spans="1:2" x14ac:dyDescent="0.2">
      <c r="A13" s="4" t="s">
        <v>8</v>
      </c>
      <c r="B13" s="4">
        <v>102.4</v>
      </c>
    </row>
    <row r="15" spans="1:2" x14ac:dyDescent="0.2">
      <c r="A15" s="4" t="s">
        <v>63</v>
      </c>
      <c r="B15" s="15">
        <v>0.81367749999999994</v>
      </c>
    </row>
    <row r="16" spans="1:2" x14ac:dyDescent="0.2">
      <c r="A16" s="4" t="s">
        <v>65</v>
      </c>
      <c r="B16" s="15">
        <v>0</v>
      </c>
    </row>
    <row r="17" spans="1:2" x14ac:dyDescent="0.2">
      <c r="A17" s="4" t="s">
        <v>9</v>
      </c>
      <c r="B17" s="15">
        <v>734.4</v>
      </c>
    </row>
    <row r="18" spans="1:2" x14ac:dyDescent="0.2">
      <c r="A18" s="16" t="s">
        <v>6</v>
      </c>
      <c r="B18" s="15">
        <v>0</v>
      </c>
    </row>
    <row r="19" spans="1:2" x14ac:dyDescent="0.2">
      <c r="A19" s="16" t="s">
        <v>7</v>
      </c>
      <c r="B19" s="15">
        <v>192.4</v>
      </c>
    </row>
    <row r="20" spans="1:2" x14ac:dyDescent="0.2">
      <c r="A20" s="16" t="s">
        <v>8</v>
      </c>
      <c r="B20" s="15">
        <v>95.8</v>
      </c>
    </row>
    <row r="22" spans="1:2" x14ac:dyDescent="0.2">
      <c r="A22" s="4" t="s">
        <v>103</v>
      </c>
      <c r="B22" s="15">
        <v>0.78262750000000003</v>
      </c>
    </row>
    <row r="23" spans="1:2" x14ac:dyDescent="0.2">
      <c r="A23" s="4" t="s">
        <v>104</v>
      </c>
      <c r="B23" s="15">
        <v>0</v>
      </c>
    </row>
    <row r="24" spans="1:2" ht="16" x14ac:dyDescent="0.2">
      <c r="A24" s="5" t="s">
        <v>9</v>
      </c>
      <c r="B24" s="17">
        <v>753.6</v>
      </c>
    </row>
    <row r="25" spans="1:2" ht="16" x14ac:dyDescent="0.2">
      <c r="A25" s="5" t="s">
        <v>6</v>
      </c>
      <c r="B25" s="17">
        <v>0</v>
      </c>
    </row>
    <row r="26" spans="1:2" ht="16" x14ac:dyDescent="0.2">
      <c r="A26" s="5" t="s">
        <v>7</v>
      </c>
      <c r="B26" s="17">
        <v>42.4</v>
      </c>
    </row>
    <row r="27" spans="1:2" ht="16" x14ac:dyDescent="0.2">
      <c r="A27" s="5" t="s">
        <v>8</v>
      </c>
      <c r="B27" s="17">
        <v>98.6</v>
      </c>
    </row>
    <row r="29" spans="1:2" x14ac:dyDescent="0.2">
      <c r="A29" s="4" t="s">
        <v>95</v>
      </c>
      <c r="B29" s="15">
        <v>0.78158499999999997</v>
      </c>
    </row>
    <row r="30" spans="1:2" x14ac:dyDescent="0.2">
      <c r="A30" s="4" t="s">
        <v>96</v>
      </c>
      <c r="B30" s="15">
        <v>0</v>
      </c>
    </row>
    <row r="31" spans="1:2" ht="16" x14ac:dyDescent="0.2">
      <c r="A31" s="5" t="s">
        <v>9</v>
      </c>
      <c r="B31" s="17">
        <v>746.8</v>
      </c>
    </row>
    <row r="32" spans="1:2" ht="16" x14ac:dyDescent="0.2">
      <c r="A32" s="5" t="s">
        <v>6</v>
      </c>
      <c r="B32" s="17">
        <v>0</v>
      </c>
    </row>
    <row r="33" spans="1:2" ht="16" x14ac:dyDescent="0.2">
      <c r="A33" s="5" t="s">
        <v>7</v>
      </c>
      <c r="B33" s="17">
        <v>6.6</v>
      </c>
    </row>
    <row r="34" spans="1:2" ht="16" x14ac:dyDescent="0.2">
      <c r="A34" s="5" t="s">
        <v>8</v>
      </c>
      <c r="B34" s="17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Beds</vt:lpstr>
      <vt:lpstr>Healthcare Workers</vt:lpstr>
      <vt:lpstr>Trial Runs</vt:lpstr>
      <vt:lpstr>Recommended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Tay</dc:creator>
  <cp:lastModifiedBy>Microsoft Office User</cp:lastModifiedBy>
  <dcterms:created xsi:type="dcterms:W3CDTF">2021-12-03T07:06:52Z</dcterms:created>
  <dcterms:modified xsi:type="dcterms:W3CDTF">2021-12-12T09:40:57Z</dcterms:modified>
</cp:coreProperties>
</file>