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ibyendu\1. Programs\5. Visualizations and Analytics Tools (Excel, Power BI, Tablue)\Excel\Practice Sessions\"/>
    </mc:Choice>
  </mc:AlternateContent>
  <xr:revisionPtr revIDLastSave="0" documentId="13_ncr:1_{4A40E0BC-7AF0-4996-9B78-58569FE4A22D}" xr6:coauthVersionLast="47" xr6:coauthVersionMax="47" xr10:uidLastSave="{00000000-0000-0000-0000-000000000000}"/>
  <bookViews>
    <workbookView xWindow="-120" yWindow="330" windowWidth="20730" windowHeight="11310" firstSheet="12" activeTab="14" xr2:uid="{00000000-000D-0000-FFFF-FFFF00000000}"/>
  </bookViews>
  <sheets>
    <sheet name="1. Intro of VLOOKUP" sheetId="1" r:id="rId1"/>
    <sheet name="2. Range LookUP" sheetId="2" r:id="rId2"/>
    <sheet name="3. IF Error VLOOKUP" sheetId="3" r:id="rId3"/>
    <sheet name="4. Nested VLOOKUP" sheetId="4" r:id="rId4"/>
    <sheet name="5. Filter Using VLOOKUP" sheetId="5" r:id="rId5"/>
    <sheet name="6. Double VLOOKUP" sheetId="6" r:id="rId6"/>
    <sheet name="7. Multi Table VLOOKUP" sheetId="7" r:id="rId7"/>
    <sheet name="DF1" sheetId="8" r:id="rId8"/>
    <sheet name="DF2" sheetId="9" r:id="rId9"/>
    <sheet name="DF3" sheetId="10" r:id="rId10"/>
    <sheet name="8. Multi sheet VLOOKUP" sheetId="11" r:id="rId11"/>
    <sheet name="9. Reserve VLOOKUP with CHOOSE" sheetId="12" r:id="rId12"/>
    <sheet name="10. R-LOOKUP INDEX MATCH" sheetId="13" r:id="rId13"/>
    <sheet name="11. VLOOKUP + MATCH" sheetId="14" r:id="rId14"/>
    <sheet name="12. VLOOKUP with Find" sheetId="15" r:id="rId15"/>
    <sheet name="13. VLOOKUP Twist" sheetId="16" r:id="rId16"/>
  </sheets>
  <definedNames>
    <definedName name="_xlnm._FilterDatabase" localSheetId="4" hidden="1">'5. Filter Using VLOOKUP'!$A$1:$D$11</definedName>
    <definedName name="Data1">'7. Multi Table VLOOKUP'!$A$1:$C$11</definedName>
    <definedName name="Data2">'7. Multi Table VLOOKUP'!$E$1:$G$11</definedName>
    <definedName name="Data3">'7. Multi Table VLOOKUP'!$I$1:$K$11</definedName>
    <definedName name="list1">'6. Double VLOOKUP'!$A$1:$F$11</definedName>
    <definedName name="list2">'6. Double VLOOKUP'!$B$1:$F$11</definedName>
    <definedName name="ProMonth">'11. VLOOKUP + MATCH'!$A$1:$M$7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K14" i="16" a="1"/>
  <c r="K14" i="16" s="1"/>
  <c r="J10" i="16" a="1"/>
  <c r="J10" i="16" s="1"/>
  <c r="J6" i="16" a="1"/>
  <c r="J6" i="16" s="1"/>
  <c r="H9" i="15"/>
  <c r="I9" i="15"/>
  <c r="J9" i="15"/>
  <c r="H10" i="15"/>
  <c r="I10" i="15"/>
  <c r="J10" i="15"/>
  <c r="H11" i="15"/>
  <c r="I11" i="15"/>
  <c r="J11" i="15"/>
  <c r="H12" i="15"/>
  <c r="I12" i="15"/>
  <c r="J12" i="15"/>
  <c r="H13" i="15"/>
  <c r="I13" i="15"/>
  <c r="J13" i="15"/>
  <c r="H14" i="15"/>
  <c r="I14" i="15"/>
  <c r="J14" i="15"/>
  <c r="H15" i="15"/>
  <c r="I15" i="15"/>
  <c r="J15" i="15"/>
  <c r="H16" i="15"/>
  <c r="I16" i="15"/>
  <c r="J16" i="15"/>
  <c r="H17" i="15"/>
  <c r="I17" i="15"/>
  <c r="J17" i="15"/>
  <c r="H18" i="15"/>
  <c r="I18" i="15"/>
  <c r="J18" i="15"/>
  <c r="H19" i="15"/>
  <c r="I19" i="15"/>
  <c r="J19" i="15"/>
  <c r="I8" i="15"/>
  <c r="J8" i="15"/>
  <c r="H8" i="15"/>
  <c r="H2" i="15"/>
  <c r="C9" i="14"/>
  <c r="D9" i="14"/>
  <c r="E9" i="14"/>
  <c r="F9" i="14"/>
  <c r="G9" i="14"/>
  <c r="H9" i="14"/>
  <c r="I9" i="14"/>
  <c r="J9" i="14"/>
  <c r="K9" i="14"/>
  <c r="L9" i="14"/>
  <c r="M9" i="14"/>
  <c r="B9" i="14"/>
  <c r="G13" i="14"/>
  <c r="G14" i="14"/>
  <c r="G15" i="14"/>
  <c r="G16" i="14"/>
  <c r="G17" i="14"/>
  <c r="G12" i="14"/>
  <c r="G19" i="14" s="1"/>
  <c r="I11" i="14"/>
  <c r="I4" i="13"/>
  <c r="I5" i="13"/>
  <c r="I6" i="13"/>
  <c r="I3" i="13"/>
  <c r="M3" i="13"/>
  <c r="M4" i="13"/>
  <c r="M5" i="13"/>
  <c r="M6" i="13"/>
  <c r="M2" i="13"/>
  <c r="L2" i="13"/>
  <c r="J3" i="12" l="1"/>
  <c r="J4" i="12"/>
  <c r="J5" i="12"/>
  <c r="J6" i="12"/>
  <c r="D4" i="11"/>
  <c r="D5" i="11"/>
  <c r="D6" i="11"/>
  <c r="D7" i="11"/>
  <c r="D8" i="11"/>
  <c r="D9" i="11"/>
  <c r="D10" i="11"/>
  <c r="D11" i="11"/>
  <c r="D12" i="11"/>
  <c r="C4" i="11"/>
  <c r="C5" i="11"/>
  <c r="C6" i="11"/>
  <c r="C7" i="11"/>
  <c r="C8" i="11"/>
  <c r="C9" i="11"/>
  <c r="C10" i="11"/>
  <c r="C11" i="11"/>
  <c r="C12" i="11"/>
  <c r="B3" i="11"/>
  <c r="D3" i="11"/>
  <c r="C3" i="11"/>
  <c r="B4" i="11"/>
  <c r="B5" i="11"/>
  <c r="B6" i="11"/>
  <c r="B7" i="11"/>
  <c r="B8" i="11"/>
  <c r="B9" i="11"/>
  <c r="B10" i="11"/>
  <c r="B11" i="11"/>
  <c r="B12" i="11"/>
  <c r="O9" i="7"/>
  <c r="O8" i="7"/>
  <c r="I9" i="6"/>
  <c r="I10" i="6"/>
  <c r="I11" i="6"/>
  <c r="I8" i="6"/>
  <c r="H16" i="6" a="1"/>
  <c r="H16" i="6" s="1"/>
  <c r="H17" i="6" a="1"/>
  <c r="H17" i="6" s="1"/>
  <c r="H18" i="6" a="1"/>
  <c r="H18" i="6" s="1"/>
  <c r="H19" i="6" a="1"/>
  <c r="H19" i="6" s="1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15" i="6" a="1"/>
  <c r="H15" i="6" s="1"/>
  <c r="I9" i="5"/>
  <c r="J9" i="5"/>
  <c r="K9" i="5"/>
  <c r="I7" i="5"/>
  <c r="J7" i="5"/>
  <c r="K7" i="5"/>
  <c r="I8" i="5"/>
  <c r="J8" i="5"/>
  <c r="K8" i="5"/>
  <c r="J6" i="5"/>
  <c r="K6" i="5"/>
  <c r="I6" i="5"/>
  <c r="A4" i="5"/>
  <c r="A9" i="5"/>
  <c r="A7" i="5"/>
  <c r="A3" i="5"/>
  <c r="A5" i="5"/>
  <c r="A8" i="5"/>
  <c r="A10" i="5"/>
  <c r="A11" i="5"/>
  <c r="A6" i="5"/>
  <c r="A2" i="5"/>
  <c r="N9" i="4"/>
  <c r="O9" i="4"/>
  <c r="P9" i="4"/>
  <c r="M9" i="4"/>
  <c r="N12" i="4"/>
  <c r="K4" i="3"/>
  <c r="L4" i="3"/>
  <c r="M4" i="3"/>
  <c r="J4" i="3"/>
  <c r="H3" i="2"/>
  <c r="H4" i="2"/>
  <c r="H5" i="2"/>
  <c r="H6" i="2"/>
  <c r="H7" i="2"/>
  <c r="H8" i="2"/>
  <c r="H9" i="2"/>
  <c r="H10" i="2"/>
  <c r="H11" i="2"/>
  <c r="H2" i="2"/>
  <c r="G2" i="2"/>
  <c r="G3" i="2"/>
  <c r="G4" i="2"/>
  <c r="G5" i="2"/>
  <c r="G6" i="2"/>
  <c r="G7" i="2"/>
  <c r="G8" i="2"/>
  <c r="G9" i="2"/>
  <c r="G10" i="2"/>
  <c r="G11" i="2"/>
  <c r="M8" i="1"/>
  <c r="N8" i="1"/>
  <c r="O8" i="1"/>
  <c r="L8" i="1"/>
  <c r="I9" i="1"/>
  <c r="I10" i="1"/>
  <c r="I11" i="1"/>
</calcChain>
</file>

<file path=xl/sharedStrings.xml><?xml version="1.0" encoding="utf-8"?>
<sst xmlns="http://schemas.openxmlformats.org/spreadsheetml/2006/main" count="561" uniqueCount="156">
  <si>
    <t>Salesman ID</t>
  </si>
  <si>
    <t>Salesman</t>
  </si>
  <si>
    <t>Product</t>
  </si>
  <si>
    <t>Zone</t>
  </si>
  <si>
    <t>Sales</t>
  </si>
  <si>
    <t>Shaktimaan</t>
  </si>
  <si>
    <t>Iodex</t>
  </si>
  <si>
    <t>South City</t>
  </si>
  <si>
    <t>Ironman</t>
  </si>
  <si>
    <t>Tigerbalm</t>
  </si>
  <si>
    <t>North City</t>
  </si>
  <si>
    <t>Superman</t>
  </si>
  <si>
    <t>Toothpaste</t>
  </si>
  <si>
    <t>West City</t>
  </si>
  <si>
    <t>Thor</t>
  </si>
  <si>
    <t>Toothbrush</t>
  </si>
  <si>
    <t>Batman</t>
  </si>
  <si>
    <t>Spiderman</t>
  </si>
  <si>
    <t>Antman</t>
  </si>
  <si>
    <t>Hitman</t>
  </si>
  <si>
    <t>Zandubalm</t>
  </si>
  <si>
    <t>Ratman</t>
  </si>
  <si>
    <t>Netman</t>
  </si>
  <si>
    <t>Performance</t>
  </si>
  <si>
    <t>Area Code</t>
  </si>
  <si>
    <t>Average</t>
  </si>
  <si>
    <t>Good</t>
  </si>
  <si>
    <t>Poor</t>
  </si>
  <si>
    <t>Best</t>
  </si>
  <si>
    <t>Traget</t>
  </si>
  <si>
    <t>1: Approximate match</t>
  </si>
  <si>
    <t>0: Exact match</t>
  </si>
  <si>
    <t>[range_lookup] :</t>
  </si>
  <si>
    <t>in VLOOKUP, table must be sorted accending order</t>
  </si>
  <si>
    <t>Product ID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</si>
  <si>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</si>
  <si>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</si>
  <si>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</si>
  <si>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</si>
  <si>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</si>
  <si>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</si>
  <si>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</si>
  <si>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</si>
  <si>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</si>
  <si>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Pr1010</t>
  </si>
  <si>
    <t>Product Table</t>
  </si>
  <si>
    <t>Sales ID Table</t>
  </si>
  <si>
    <t>Select Product</t>
  </si>
  <si>
    <t>Unique Product</t>
  </si>
  <si>
    <t>Bill No</t>
  </si>
  <si>
    <t>LM-001</t>
  </si>
  <si>
    <t>LM-002</t>
  </si>
  <si>
    <t>LM-003</t>
  </si>
  <si>
    <t>LM-004</t>
  </si>
  <si>
    <t>LM-005</t>
  </si>
  <si>
    <t>LM-006</t>
  </si>
  <si>
    <t>LM-007</t>
  </si>
  <si>
    <t>LM-008</t>
  </si>
  <si>
    <t>LM-009</t>
  </si>
  <si>
    <t>LM-010</t>
  </si>
  <si>
    <t>Select Product ID or Bill No.</t>
  </si>
  <si>
    <t>index</t>
  </si>
  <si>
    <t>Bill No.</t>
  </si>
  <si>
    <t>Quantity</t>
  </si>
  <si>
    <t>Keyboard</t>
  </si>
  <si>
    <t>LED</t>
  </si>
  <si>
    <t>LCD</t>
  </si>
  <si>
    <t>Mouse</t>
  </si>
  <si>
    <t>Headphone</t>
  </si>
  <si>
    <t>Pendrive</t>
  </si>
  <si>
    <t>HDD</t>
  </si>
  <si>
    <t>SSD</t>
  </si>
  <si>
    <t>South</t>
  </si>
  <si>
    <t>West</t>
  </si>
  <si>
    <t>East</t>
  </si>
  <si>
    <t>North</t>
  </si>
  <si>
    <t>Here Reverse, means, the unique index is present in right hand side.</t>
  </si>
  <si>
    <t>Reverse VLOOKUP, means: you have to find a value when the unique index is present in right most side.</t>
  </si>
  <si>
    <t>index_num: 1,2,3,.. Chose colC at 1st position, Chose colB at 2nd position and Chose colA at 3rd position and so on.</t>
  </si>
  <si>
    <t>[value1],[value2],[value3],…: range of that columns ColC, ColB, ColA,…</t>
  </si>
  <si>
    <t>VLOOKUP with CHOOSE FORMULA</t>
  </si>
  <si>
    <t>INDEX AND MATCH</t>
  </si>
  <si>
    <t>row</t>
  </si>
  <si>
    <t>Branch</t>
  </si>
  <si>
    <t>Price</t>
  </si>
  <si>
    <t>1100012311,11234901,11</t>
  </si>
  <si>
    <t>Delhi</t>
  </si>
  <si>
    <t>1100-234</t>
  </si>
  <si>
    <t>Mumbai</t>
  </si>
  <si>
    <t>1100-235</t>
  </si>
  <si>
    <t>1100012313,1123121,23</t>
  </si>
  <si>
    <t>Bangluru</t>
  </si>
  <si>
    <t>1100-236</t>
  </si>
  <si>
    <t>Bhopal</t>
  </si>
  <si>
    <t>1100-324</t>
  </si>
  <si>
    <t>1100-453</t>
  </si>
  <si>
    <t>1100012316,234,3</t>
  </si>
  <si>
    <t>1100-568</t>
  </si>
  <si>
    <t>1100012317,0</t>
  </si>
  <si>
    <t>1100-230</t>
  </si>
  <si>
    <t>1520, 1100012318</t>
  </si>
  <si>
    <t>1100-987</t>
  </si>
  <si>
    <t>1100-345</t>
  </si>
  <si>
    <t>1100012320,345,90</t>
  </si>
  <si>
    <t>1100-090</t>
  </si>
  <si>
    <t>85,1100012321,89</t>
  </si>
  <si>
    <t>Ghaziabad</t>
  </si>
  <si>
    <t>1100-212</t>
  </si>
  <si>
    <t>1100012322,90,76777</t>
  </si>
  <si>
    <t>1100-467</t>
  </si>
  <si>
    <t>FirstName</t>
  </si>
  <si>
    <t>LastName</t>
  </si>
  <si>
    <t>TotalSalary</t>
  </si>
  <si>
    <t>Ravi</t>
    <phoneticPr fontId="1"/>
  </si>
  <si>
    <t>Singh</t>
  </si>
  <si>
    <t>Verma</t>
  </si>
  <si>
    <t>Tiwari</t>
    <phoneticPr fontId="1"/>
  </si>
  <si>
    <t>Pandey</t>
  </si>
  <si>
    <t>Shankar</t>
    <phoneticPr fontId="1"/>
  </si>
  <si>
    <t>Singhaniya</t>
    <phoneticPr fontId="1"/>
  </si>
  <si>
    <t>Kumar</t>
  </si>
  <si>
    <t>Rajesh</t>
    <phoneticPr fontId="1"/>
  </si>
  <si>
    <t>Vikas</t>
  </si>
  <si>
    <t>Shukla</t>
  </si>
  <si>
    <t>Ravi</t>
  </si>
  <si>
    <t>Jadhav</t>
  </si>
  <si>
    <t>columns</t>
  </si>
  <si>
    <t>INDEX():  helps get to the value based on row and column positions</t>
  </si>
  <si>
    <t>MATCH():   helps to get the position (either row or column)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</si>
  <si>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</si>
  <si>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</si>
  <si>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</si>
  <si>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</si>
  <si>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</si>
  <si>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</si>
  <si>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</si>
  <si>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</si>
  <si>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</si>
  <si>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</si>
  <si>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</si>
  <si>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</si>
  <si>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</si>
  <si>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KEYBOARD</t>
  </si>
  <si>
    <t>MOUSE</t>
  </si>
  <si>
    <t>MONITOR</t>
  </si>
  <si>
    <t>PENDRIVE</t>
  </si>
  <si>
    <t>Total</t>
  </si>
  <si>
    <t>Apply FIND &amp; VLOOKUP</t>
  </si>
  <si>
    <t>Q.1</t>
    <phoneticPr fontId="1"/>
  </si>
  <si>
    <t>Name</t>
    <phoneticPr fontId="1"/>
  </si>
  <si>
    <t>Total Salary</t>
  </si>
  <si>
    <t>Ravi Singh</t>
  </si>
  <si>
    <t>Q.2</t>
    <phoneticPr fontId="1"/>
  </si>
  <si>
    <t>RajeshKumar</t>
  </si>
  <si>
    <t>Q.3</t>
    <phoneticPr fontId="1"/>
  </si>
  <si>
    <t>Pandey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</si>
</sst>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charset val="128"/>
    </font>
    <font>
      <sz val="18"/>
      <color theme="1"/>
      <name val="Bahnschrift SemiBold"/>
      <family val="2"/>
    </font>
    <font>
      <b/>
      <sz val="18"/>
      <color theme="1"/>
      <name val="Bahnschrift SemiBold"/>
      <family val="2"/>
    </font>
    <font>
      <b/>
      <sz val="11"/>
      <color theme="1"/>
      <name val="Calibri"/>
      <family val="2"/>
      <charset val="128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10" fillId="0" borderId="1" applyNumberFormat="0" applyFill="0" applyAlignment="0" applyProtection="0">
      <alignment vertical="center"/>
    </xf>
  </cellStyleXfs>
  <cellXfs count="53">
    <xf numFmtId="0" fontId="0" fillId="0" borderId="0" xfId="0"/>
    <xf numFmtId="0" fontId="0" fillId="10" borderId="2" xfId="0" applyFill="1" applyBorder="1"/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4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right"/>
    </xf>
    <xf numFmtId="0" fontId="0" fillId="10" borderId="2" xfId="0" applyFill="1" applyBorder="1" applyAlignment="1">
      <alignment horizontal="right"/>
    </xf>
    <xf numFmtId="0" fontId="0" fillId="6" borderId="2" xfId="0" applyFill="1" applyBorder="1" applyAlignment="1">
      <alignment horizontal="center"/>
    </xf>
    <xf numFmtId="0" fontId="3" fillId="8" borderId="2" xfId="0" applyFont="1" applyFill="1" applyBorder="1"/>
    <xf numFmtId="0" fontId="7" fillId="0" borderId="2" xfId="1" applyBorder="1" applyAlignment="1"/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5" fontId="5" fillId="7" borderId="2" xfId="0" applyNumberFormat="1" applyFont="1" applyFill="1" applyBorder="1" applyAlignment="1">
      <alignment horizontal="left" vertical="center"/>
    </xf>
    <xf numFmtId="15" fontId="6" fillId="0" borderId="2" xfId="0" applyNumberFormat="1" applyFont="1" applyBorder="1" applyAlignment="1">
      <alignment horizontal="left" vertical="center"/>
    </xf>
    <xf numFmtId="0" fontId="0" fillId="4" borderId="2" xfId="0" applyFill="1" applyBorder="1"/>
    <xf numFmtId="15" fontId="6" fillId="4" borderId="2" xfId="0" applyNumberFormat="1" applyFont="1" applyFill="1" applyBorder="1" applyAlignment="1">
      <alignment horizontal="left" vertical="center"/>
    </xf>
    <xf numFmtId="0" fontId="0" fillId="14" borderId="2" xfId="0" applyFill="1" applyBorder="1" applyAlignment="1">
      <alignment horizontal="right" vertical="center"/>
    </xf>
    <xf numFmtId="0" fontId="7" fillId="0" borderId="0" xfId="1">
      <alignment vertical="center"/>
    </xf>
    <xf numFmtId="0" fontId="8" fillId="0" borderId="0" xfId="1" applyFont="1">
      <alignment vertical="center"/>
    </xf>
    <xf numFmtId="0" fontId="7" fillId="16" borderId="2" xfId="1" applyFill="1" applyBorder="1" applyAlignment="1"/>
    <xf numFmtId="0" fontId="7" fillId="16" borderId="2" xfId="1" applyFill="1" applyBorder="1" applyAlignment="1">
      <alignment horizontal="center" vertical="center"/>
    </xf>
    <xf numFmtId="0" fontId="7" fillId="16" borderId="2" xfId="1" applyFill="1" applyBorder="1" applyAlignment="1">
      <alignment horizontal="center"/>
    </xf>
    <xf numFmtId="0" fontId="7" fillId="10" borderId="2" xfId="1" applyFill="1" applyBorder="1" applyAlignment="1">
      <alignment horizontal="center" vertical="center"/>
    </xf>
    <xf numFmtId="0" fontId="7" fillId="10" borderId="2" xfId="1" applyFill="1" applyBorder="1" applyAlignment="1">
      <alignment horizontal="left" vertical="center"/>
    </xf>
    <xf numFmtId="0" fontId="1" fillId="4" borderId="2" xfId="1" applyFont="1" applyFill="1" applyBorder="1" applyAlignment="1"/>
    <xf numFmtId="0" fontId="7" fillId="10" borderId="2" xfId="1" applyFill="1" applyBorder="1" applyAlignment="1">
      <alignment horizontal="right" vertical="center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5" borderId="2" xfId="0" applyFill="1" applyBorder="1" applyAlignment="1">
      <alignment horizontal="center" vertical="center"/>
    </xf>
    <xf numFmtId="0" fontId="9" fillId="9" borderId="2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5CB6B60E-4D7E-4B8B-8E9D-6C229A64BCD4}"/>
    <cellStyle name="Total 2" xfId="2" xr:uid="{DAAC4737-2051-4418-9E39-C1476E9B38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120869</xdr:colOff>
      <xdr:row>4</xdr:row>
      <xdr:rowOff>89338</xdr:rowOff>
    </xdr:from>
    <xdr:to>
      <xdr:col>7</xdr:col>
      <xdr:colOff>409904</xdr:colOff>
      <xdr:row>5</xdr:row>
      <xdr:rowOff>99848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EE0D4F7D-BCD9-4B21-AEEC-0E3F23654CD3}"/>
            </a:ext>
          </a:extLst>
        </xdr:cNvPr>
        <xdr:cNvSpPr/>
      </xdr:nvSpPr>
      <xdr:spPr>
        <a:xfrm>
          <a:off x="4445219" y="85133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183931</xdr:colOff>
      <xdr:row>8</xdr:row>
      <xdr:rowOff>99848</xdr:rowOff>
    </xdr:from>
    <xdr:to>
      <xdr:col>7</xdr:col>
      <xdr:colOff>472966</xdr:colOff>
      <xdr:row>9</xdr:row>
      <xdr:rowOff>110358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61A5DE3E-371A-4E01-A638-BF1762A1B8A3}"/>
            </a:ext>
          </a:extLst>
        </xdr:cNvPr>
        <xdr:cNvSpPr/>
      </xdr:nvSpPr>
      <xdr:spPr>
        <a:xfrm>
          <a:off x="4508281" y="162384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162911</xdr:colOff>
      <xdr:row>12</xdr:row>
      <xdr:rowOff>78828</xdr:rowOff>
    </xdr:from>
    <xdr:to>
      <xdr:col>7</xdr:col>
      <xdr:colOff>451946</xdr:colOff>
      <xdr:row>13</xdr:row>
      <xdr:rowOff>89337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19579A5-634E-40D5-97CF-150CD33627EA}"/>
            </a:ext>
          </a:extLst>
        </xdr:cNvPr>
        <xdr:cNvSpPr/>
      </xdr:nvSpPr>
      <xdr:spPr>
        <a:xfrm>
          <a:off x="4487261" y="2364828"/>
          <a:ext cx="289035" cy="201009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I8" sqref="I8"/>
    </sheetView>
  </sheetViews>
  <sheetFormatPr defaultRowHeight="15"/>
  <cols>
    <col min="1" max="1" width="11.7109375" bestFit="1" customWidth="1"/>
    <col min="2" max="2" width="11.28515625" bestFit="1" customWidth="1"/>
    <col min="3" max="3" width="11.140625" bestFit="1" customWidth="1"/>
    <col min="4" max="4" width="10" bestFit="1" customWidth="1"/>
    <col min="5" max="5" width="9.28515625" customWidth="1"/>
    <col min="8" max="8" width="17.28515625" customWidth="1"/>
    <col min="9" max="9" width="18.140625" customWidth="1"/>
    <col min="10" max="10" width="9" customWidth="1"/>
    <col min="11" max="11" width="11.7109375" bestFit="1" customWidth="1"/>
    <col min="12" max="13" width="12.140625" customWidth="1"/>
    <col min="14" max="14" width="11.2851562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5">
      <c r="A2" s="2">
        <v>1001</v>
      </c>
      <c r="B2" s="2" t="s">
        <v>5</v>
      </c>
      <c r="C2" s="2" t="s">
        <v>6</v>
      </c>
      <c r="D2" s="2" t="s">
        <v>7</v>
      </c>
      <c r="E2" s="2">
        <v>45</v>
      </c>
    </row>
    <row r="3" spans="1:15">
      <c r="A3" s="2">
        <v>1002</v>
      </c>
      <c r="B3" s="2" t="s">
        <v>8</v>
      </c>
      <c r="C3" s="2" t="s">
        <v>9</v>
      </c>
      <c r="D3" s="2" t="s">
        <v>10</v>
      </c>
      <c r="E3" s="2">
        <v>65</v>
      </c>
    </row>
    <row r="4" spans="1:15">
      <c r="A4" s="2">
        <v>1003</v>
      </c>
      <c r="B4" s="2" t="s">
        <v>11</v>
      </c>
      <c r="C4" s="2" t="s">
        <v>12</v>
      </c>
      <c r="D4" s="2" t="s">
        <v>13</v>
      </c>
      <c r="E4" s="2">
        <v>32</v>
      </c>
    </row>
    <row r="5" spans="1:15">
      <c r="A5" s="2">
        <v>1004</v>
      </c>
      <c r="B5" s="2" t="s">
        <v>14</v>
      </c>
      <c r="C5" s="2" t="s">
        <v>15</v>
      </c>
      <c r="D5" s="2" t="s">
        <v>7</v>
      </c>
      <c r="E5" s="2">
        <v>65</v>
      </c>
    </row>
    <row r="6" spans="1:15">
      <c r="A6" s="2">
        <v>1005</v>
      </c>
      <c r="B6" s="2" t="s">
        <v>16</v>
      </c>
      <c r="C6" s="2" t="s">
        <v>6</v>
      </c>
      <c r="D6" s="2" t="s">
        <v>10</v>
      </c>
      <c r="E6" s="2">
        <v>98</v>
      </c>
    </row>
    <row r="7" spans="1:15">
      <c r="A7" s="2">
        <v>1006</v>
      </c>
      <c r="B7" s="2" t="s">
        <v>17</v>
      </c>
      <c r="C7" s="2" t="s">
        <v>9</v>
      </c>
      <c r="D7" s="2" t="s">
        <v>13</v>
      </c>
      <c r="E7" s="2">
        <v>65</v>
      </c>
      <c r="H7" s="3" t="s">
        <v>0</v>
      </c>
      <c r="I7" s="4">
        <v>1005</v>
      </c>
      <c r="K7" s="3" t="s">
        <v>0</v>
      </c>
      <c r="L7" s="3" t="s">
        <v>1</v>
      </c>
      <c r="M7" s="3" t="s">
        <v>2</v>
      </c>
      <c r="N7" s="3" t="s">
        <v>3</v>
      </c>
      <c r="O7" s="3" t="s">
        <v>4</v>
      </c>
    </row>
    <row r="8" spans="1:15">
      <c r="A8" s="2">
        <v>1007</v>
      </c>
      <c r="B8" s="2" t="s">
        <v>18</v>
      </c>
      <c r="C8" s="2" t="s">
        <v>15</v>
      </c>
      <c r="D8" s="2" t="s">
        <v>7</v>
      </c>
      <c r="E8" s="2">
        <v>32</v>
      </c>
      <c r="H8" s="3" t="s">
        <v>1</v>
      </c>
      <c r="I8" s="4" t="str">
        <f>VLOOKUP($I$7,$A$1:$E$11,ROW()-6,0)</f>
        <v>Batman</v>
      </c>
      <c r="K8" s="1">
        <v>1010</v>
      </c>
      <c r="L8" s="4" t="str">
        <f>VLOOKUP($K$8,$A$1:$E$11,COLUMN()-10,0)</f>
        <v>Netman</v>
      </c>
      <c r="M8" s="4" t="str">
        <f t="shared" ref="M8:O8" si="0">VLOOKUP($K$8,$A$1:$E$11,COLUMN()-10,0)</f>
        <v>Tigerbalm</v>
      </c>
      <c r="N8" s="4" t="str">
        <f t="shared" si="0"/>
        <v>South City</v>
      </c>
      <c r="O8" s="4">
        <f t="shared" si="0"/>
        <v>65</v>
      </c>
    </row>
    <row r="9" spans="1:15">
      <c r="A9" s="2">
        <v>1008</v>
      </c>
      <c r="B9" s="2" t="s">
        <v>19</v>
      </c>
      <c r="C9" s="2" t="s">
        <v>20</v>
      </c>
      <c r="D9" s="2" t="s">
        <v>10</v>
      </c>
      <c r="E9" s="2">
        <v>65</v>
      </c>
      <c r="H9" s="3" t="s">
        <v>2</v>
      </c>
      <c r="I9" s="4" t="str">
        <f t="shared" ref="I9:I11" si="1">VLOOKUP($I$7,$A$1:$E$11,ROW()-6,0)</f>
        <v>Iodex</v>
      </c>
    </row>
    <row r="10" spans="1:15">
      <c r="A10" s="2">
        <v>1009</v>
      </c>
      <c r="B10" s="2" t="s">
        <v>21</v>
      </c>
      <c r="C10" s="2" t="s">
        <v>20</v>
      </c>
      <c r="D10" s="2" t="s">
        <v>13</v>
      </c>
      <c r="E10" s="2">
        <v>54</v>
      </c>
      <c r="H10" s="3" t="s">
        <v>3</v>
      </c>
      <c r="I10" s="4" t="str">
        <f t="shared" si="1"/>
        <v>North City</v>
      </c>
    </row>
    <row r="11" spans="1:15">
      <c r="A11" s="2">
        <v>1010</v>
      </c>
      <c r="B11" s="2" t="s">
        <v>22</v>
      </c>
      <c r="C11" s="2" t="s">
        <v>9</v>
      </c>
      <c r="D11" s="2" t="s">
        <v>7</v>
      </c>
      <c r="E11" s="2">
        <v>65</v>
      </c>
      <c r="H11" s="3" t="s">
        <v>4</v>
      </c>
      <c r="I11" s="4">
        <f t="shared" si="1"/>
        <v>98</v>
      </c>
    </row>
  </sheetData>
  <dataValidations count="1">
    <dataValidation type="list" allowBlank="1" showInputMessage="1" showErrorMessage="1" errorTitle="Wrong Select" error="Select Properly" promptTitle="Select the ID" prompt="Select Properly" sqref="I7" xr:uid="{1AD2090D-6F7D-42F4-805C-176610A3C95A}">
      <formula1>$A$2:$A$11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8700-A4BD-4C66-BF35-6C7194BEBDD0}">
  <dimension ref="A1:M19"/>
  <sheetViews>
    <sheetView workbookViewId="0">
      <selection activeCell="J9" sqref="J9"/>
    </sheetView>
  </sheetViews>
  <sheetFormatPr defaultRowHeight="15"/>
  <cols>
    <col min="1" max="1" width="11.7109375" bestFit="1" customWidth="1"/>
    <col min="2" max="2" width="11.28515625" bestFit="1" customWidth="1"/>
    <col min="3" max="3" width="11.140625" bestFit="1" customWidth="1"/>
    <col min="4" max="4" width="10" bestFit="1" customWidth="1"/>
    <col min="5" max="6" width="9.5703125" customWidth="1"/>
    <col min="7" max="7" width="13.28515625" customWidth="1"/>
    <col min="8" max="8" width="12.7109375" customWidth="1"/>
    <col min="12" max="12" width="11.140625" customWidth="1"/>
    <col min="13" max="13" width="12.4257812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/>
      <c r="G1" s="6" t="s">
        <v>23</v>
      </c>
      <c r="H1" s="6" t="s">
        <v>24</v>
      </c>
    </row>
    <row r="2" spans="1:13">
      <c r="A2" s="2">
        <v>1001</v>
      </c>
      <c r="B2" s="2" t="s">
        <v>5</v>
      </c>
      <c r="C2" s="2" t="s">
        <v>6</v>
      </c>
      <c r="D2" s="2" t="s">
        <v>7</v>
      </c>
      <c r="E2" s="2">
        <v>45</v>
      </c>
      <c r="G2" s="2" t="str">
        <f>VLOOKUP($E2,$L$3:$M$7,2,1)</f>
        <v>Average</v>
      </c>
      <c r="H2" s="2">
        <f>VLOOKUP($D2,$L$10:$M$13,2,0)</f>
        <v>400085</v>
      </c>
    </row>
    <row r="3" spans="1:13">
      <c r="A3" s="2">
        <v>1002</v>
      </c>
      <c r="B3" s="2" t="s">
        <v>8</v>
      </c>
      <c r="C3" s="2" t="s">
        <v>9</v>
      </c>
      <c r="D3" s="2" t="s">
        <v>10</v>
      </c>
      <c r="E3" s="2">
        <v>65</v>
      </c>
      <c r="G3" s="2" t="str">
        <f t="shared" ref="G3:G11" si="0">VLOOKUP($E3,$L$3:$M$7,2,1)</f>
        <v>Good</v>
      </c>
      <c r="H3" s="2">
        <f t="shared" ref="H3:H11" si="1">VLOOKUP($D3,$L$10:$M$13,2,0)</f>
        <v>400075</v>
      </c>
      <c r="L3" s="7" t="s">
        <v>29</v>
      </c>
      <c r="M3" s="7" t="s">
        <v>23</v>
      </c>
    </row>
    <row r="4" spans="1:13">
      <c r="A4" s="2">
        <v>1003</v>
      </c>
      <c r="B4" s="2" t="s">
        <v>11</v>
      </c>
      <c r="C4" s="2" t="s">
        <v>12</v>
      </c>
      <c r="D4" s="2" t="s">
        <v>13</v>
      </c>
      <c r="E4" s="2">
        <v>32</v>
      </c>
      <c r="G4" s="2" t="str">
        <f t="shared" si="0"/>
        <v>Poor</v>
      </c>
      <c r="H4" s="2">
        <f t="shared" si="1"/>
        <v>400089</v>
      </c>
      <c r="L4" s="2">
        <v>0</v>
      </c>
      <c r="M4" s="2" t="s">
        <v>27</v>
      </c>
    </row>
    <row r="5" spans="1:13">
      <c r="A5" s="2">
        <v>1004</v>
      </c>
      <c r="B5" s="2" t="s">
        <v>14</v>
      </c>
      <c r="C5" s="2" t="s">
        <v>15</v>
      </c>
      <c r="D5" s="2" t="s">
        <v>7</v>
      </c>
      <c r="E5" s="2">
        <v>65</v>
      </c>
      <c r="G5" s="2" t="str">
        <f t="shared" si="0"/>
        <v>Good</v>
      </c>
      <c r="H5" s="2">
        <f t="shared" si="1"/>
        <v>400085</v>
      </c>
      <c r="L5" s="2">
        <v>35</v>
      </c>
      <c r="M5" s="2" t="s">
        <v>25</v>
      </c>
    </row>
    <row r="6" spans="1:13">
      <c r="A6" s="2">
        <v>1005</v>
      </c>
      <c r="B6" s="2" t="s">
        <v>16</v>
      </c>
      <c r="C6" s="2" t="s">
        <v>6</v>
      </c>
      <c r="D6" s="2" t="s">
        <v>10</v>
      </c>
      <c r="E6" s="2">
        <v>98</v>
      </c>
      <c r="G6" s="2" t="str">
        <f t="shared" si="0"/>
        <v>Best</v>
      </c>
      <c r="H6" s="2">
        <f t="shared" si="1"/>
        <v>400075</v>
      </c>
      <c r="L6" s="2">
        <v>60</v>
      </c>
      <c r="M6" s="2" t="s">
        <v>26</v>
      </c>
    </row>
    <row r="7" spans="1:13">
      <c r="A7" s="2">
        <v>1006</v>
      </c>
      <c r="B7" s="2" t="s">
        <v>17</v>
      </c>
      <c r="C7" s="2" t="s">
        <v>9</v>
      </c>
      <c r="D7" s="2" t="s">
        <v>13</v>
      </c>
      <c r="E7" s="2">
        <v>65</v>
      </c>
      <c r="G7" s="2" t="str">
        <f t="shared" si="0"/>
        <v>Good</v>
      </c>
      <c r="H7" s="2">
        <f t="shared" si="1"/>
        <v>400089</v>
      </c>
      <c r="L7" s="2">
        <v>80</v>
      </c>
      <c r="M7" s="2" t="s">
        <v>28</v>
      </c>
    </row>
    <row r="8" spans="1:13">
      <c r="A8" s="2">
        <v>1007</v>
      </c>
      <c r="B8" s="2" t="s">
        <v>18</v>
      </c>
      <c r="C8" s="2" t="s">
        <v>15</v>
      </c>
      <c r="D8" s="2" t="s">
        <v>7</v>
      </c>
      <c r="E8" s="2">
        <v>32</v>
      </c>
      <c r="G8" s="2" t="str">
        <f t="shared" si="0"/>
        <v>Poor</v>
      </c>
      <c r="H8" s="2">
        <f t="shared" si="1"/>
        <v>400085</v>
      </c>
    </row>
    <row r="9" spans="1:13">
      <c r="A9" s="2">
        <v>1008</v>
      </c>
      <c r="B9" s="2" t="s">
        <v>19</v>
      </c>
      <c r="C9" s="2" t="s">
        <v>20</v>
      </c>
      <c r="D9" s="2" t="s">
        <v>10</v>
      </c>
      <c r="E9" s="2">
        <v>65</v>
      </c>
      <c r="G9" s="2" t="str">
        <f t="shared" si="0"/>
        <v>Good</v>
      </c>
      <c r="H9" s="2">
        <f t="shared" si="1"/>
        <v>400075</v>
      </c>
    </row>
    <row r="10" spans="1:13">
      <c r="A10" s="2">
        <v>1009</v>
      </c>
      <c r="B10" s="2" t="s">
        <v>21</v>
      </c>
      <c r="C10" s="2" t="s">
        <v>20</v>
      </c>
      <c r="D10" s="2" t="s">
        <v>13</v>
      </c>
      <c r="E10" s="2">
        <v>54</v>
      </c>
      <c r="G10" s="2" t="str">
        <f t="shared" si="0"/>
        <v>Average</v>
      </c>
      <c r="H10" s="2">
        <f t="shared" si="1"/>
        <v>400089</v>
      </c>
      <c r="L10" s="3" t="s">
        <v>3</v>
      </c>
      <c r="M10" s="7" t="s">
        <v>24</v>
      </c>
    </row>
    <row r="11" spans="1:13">
      <c r="A11" s="2">
        <v>1010</v>
      </c>
      <c r="B11" s="2" t="s">
        <v>22</v>
      </c>
      <c r="C11" s="2" t="s">
        <v>9</v>
      </c>
      <c r="D11" s="2" t="s">
        <v>7</v>
      </c>
      <c r="E11" s="2">
        <v>65</v>
      </c>
      <c r="G11" s="2" t="str">
        <f t="shared" si="0"/>
        <v>Good</v>
      </c>
      <c r="H11" s="2">
        <f t="shared" si="1"/>
        <v>400085</v>
      </c>
      <c r="L11" s="2" t="s">
        <v>7</v>
      </c>
      <c r="M11" s="2">
        <v>400085</v>
      </c>
    </row>
    <row r="12" spans="1:13">
      <c r="L12" s="2" t="s">
        <v>10</v>
      </c>
      <c r="M12" s="2">
        <v>400075</v>
      </c>
    </row>
    <row r="13" spans="1:13">
      <c r="L13" s="2" t="s">
        <v>13</v>
      </c>
      <c r="M13" s="2">
        <v>400089</v>
      </c>
    </row>
    <row r="16" spans="1:13">
      <c r="E16" s="31" t="s">
        <v>32</v>
      </c>
      <c r="F16" s="31"/>
      <c r="G16" s="32" t="s">
        <v>30</v>
      </c>
      <c r="H16" s="32"/>
    </row>
    <row r="17" spans="5:12">
      <c r="E17" s="31"/>
      <c r="F17" s="31"/>
      <c r="G17" s="32" t="s">
        <v>31</v>
      </c>
      <c r="H17" s="32"/>
    </row>
    <row r="19" spans="5:12">
      <c r="E19" s="32" t="s">
        <v>33</v>
      </c>
      <c r="F19" s="32"/>
      <c r="G19" s="32"/>
      <c r="H19" s="32"/>
      <c r="I19" s="32"/>
      <c r="J19" s="32"/>
      <c r="K19" s="32"/>
      <c r="L19" s="32"/>
    </row>
  </sheetData>
  <mergeCells count="4">
    <mergeCell ref="E16:F17"/>
    <mergeCell ref="G16:H16"/>
    <mergeCell ref="G17:H17"/>
    <mergeCell ref="E19:L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2712-4F58-42BE-9630-FF6267CBE087}">
  <dimension ref="A1:M11"/>
  <sheetViews>
    <sheetView workbookViewId="0">
      <selection activeCell="I6" sqref="I6"/>
    </sheetView>
  </sheetViews>
  <sheetFormatPr defaultRowHeight="15"/>
  <cols>
    <col min="1" max="1" width="12.7109375" customWidth="1"/>
    <col min="2" max="2" width="13.28515625" customWidth="1"/>
    <col min="3" max="3" width="12.85546875" customWidth="1"/>
    <col min="4" max="4" width="11.5703125" customWidth="1"/>
    <col min="5" max="5" width="8.28515625" customWidth="1"/>
    <col min="8" max="8" width="7.140625" customWidth="1"/>
    <col min="9" max="9" width="13.85546875" customWidth="1"/>
    <col min="10" max="10" width="14.28515625" customWidth="1"/>
    <col min="11" max="11" width="14.140625" customWidth="1"/>
    <col min="12" max="12" width="13.425781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3">
      <c r="A2" s="2">
        <v>1001</v>
      </c>
      <c r="B2" s="2" t="s">
        <v>5</v>
      </c>
      <c r="C2" s="2" t="s">
        <v>6</v>
      </c>
      <c r="D2" s="2" t="s">
        <v>7</v>
      </c>
      <c r="E2" s="2">
        <v>45</v>
      </c>
    </row>
    <row r="3" spans="1:13">
      <c r="A3" s="2">
        <v>1002</v>
      </c>
      <c r="B3" s="2" t="s">
        <v>8</v>
      </c>
      <c r="C3" s="2" t="s">
        <v>9</v>
      </c>
      <c r="D3" s="2" t="s">
        <v>10</v>
      </c>
      <c r="E3" s="2">
        <v>65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</row>
    <row r="4" spans="1:13">
      <c r="A4" s="2">
        <v>1003</v>
      </c>
      <c r="B4" s="2" t="s">
        <v>11</v>
      </c>
      <c r="C4" s="2" t="s">
        <v>12</v>
      </c>
      <c r="D4" s="2" t="s">
        <v>13</v>
      </c>
      <c r="E4" s="2">
        <v>32</v>
      </c>
      <c r="I4" s="33">
        <v>1011</v>
      </c>
      <c r="J4" s="33" t="str">
        <f>IFERROR(VLOOKUP($I$4,$A$1:$E$11,COLUMN()-8,0), "Invalid")</f>
        <v>Invalid</v>
      </c>
      <c r="K4" s="33" t="str">
        <f t="shared" ref="K4:M4" si="0">IFERROR(VLOOKUP($I$4,$A$1:$E$11,COLUMN()-8,0), "Invalid")</f>
        <v>Invalid</v>
      </c>
      <c r="L4" s="33" t="str">
        <f t="shared" si="0"/>
        <v>Invalid</v>
      </c>
      <c r="M4" s="33" t="str">
        <f t="shared" si="0"/>
        <v>Invalid</v>
      </c>
    </row>
    <row r="5" spans="1:13">
      <c r="A5" s="2">
        <v>1004</v>
      </c>
      <c r="B5" s="2" t="s">
        <v>14</v>
      </c>
      <c r="C5" s="2" t="s">
        <v>15</v>
      </c>
      <c r="D5" s="2" t="s">
        <v>7</v>
      </c>
      <c r="E5" s="2">
        <v>65</v>
      </c>
      <c r="I5" s="34"/>
      <c r="J5" s="34"/>
      <c r="K5" s="34"/>
      <c r="L5" s="34"/>
      <c r="M5" s="34"/>
    </row>
    <row r="6" spans="1:13">
      <c r="A6" s="2">
        <v>1005</v>
      </c>
      <c r="B6" s="2" t="s">
        <v>16</v>
      </c>
      <c r="C6" s="2" t="s">
        <v>6</v>
      </c>
      <c r="D6" s="2" t="s">
        <v>10</v>
      </c>
      <c r="E6" s="2">
        <v>98</v>
      </c>
    </row>
    <row r="7" spans="1:13">
      <c r="A7" s="2">
        <v>1006</v>
      </c>
      <c r="B7" s="2" t="s">
        <v>17</v>
      </c>
      <c r="C7" s="2" t="s">
        <v>9</v>
      </c>
      <c r="D7" s="2" t="s">
        <v>13</v>
      </c>
      <c r="E7" s="2">
        <v>65</v>
      </c>
    </row>
    <row r="8" spans="1:13">
      <c r="A8" s="2">
        <v>1007</v>
      </c>
      <c r="B8" s="2" t="s">
        <v>18</v>
      </c>
      <c r="C8" s="2" t="s">
        <v>15</v>
      </c>
      <c r="D8" s="2" t="s">
        <v>7</v>
      </c>
      <c r="E8" s="2">
        <v>32</v>
      </c>
    </row>
    <row r="9" spans="1:13">
      <c r="A9" s="2">
        <v>1008</v>
      </c>
      <c r="B9" s="2" t="s">
        <v>19</v>
      </c>
      <c r="C9" s="2" t="s">
        <v>20</v>
      </c>
      <c r="D9" s="2" t="s">
        <v>10</v>
      </c>
      <c r="E9" s="2">
        <v>65</v>
      </c>
    </row>
    <row r="10" spans="1:13">
      <c r="A10" s="2">
        <v>1009</v>
      </c>
      <c r="B10" s="2" t="s">
        <v>21</v>
      </c>
      <c r="C10" s="2" t="s">
        <v>20</v>
      </c>
      <c r="D10" s="2" t="s">
        <v>13</v>
      </c>
      <c r="E10" s="2">
        <v>54</v>
      </c>
    </row>
    <row r="11" spans="1:13">
      <c r="A11" s="2">
        <v>1010</v>
      </c>
      <c r="B11" s="2" t="s">
        <v>22</v>
      </c>
      <c r="C11" s="2" t="s">
        <v>9</v>
      </c>
      <c r="D11" s="2" t="s">
        <v>7</v>
      </c>
      <c r="E11" s="2">
        <v>65</v>
      </c>
    </row>
  </sheetData>
  <mergeCells count="5">
    <mergeCell ref="I4:I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2B49-2FF6-469E-A220-9599517C061C}">
  <dimension ref="A1:P12"/>
  <sheetViews>
    <sheetView workbookViewId="0">
      <selection activeCell="L8" sqref="L8:P10"/>
    </sheetView>
  </sheetViews>
  <sheetFormatPr defaultRowHeight="15"/>
  <cols>
    <col min="1" max="1" width="10.140625" bestFit="1" customWidth="1"/>
    <col min="2" max="2" width="11.28515625" bestFit="1" customWidth="1"/>
    <col min="3" max="3" width="11.140625" bestFit="1" customWidth="1"/>
    <col min="4" max="4" width="11.42578125" customWidth="1"/>
    <col min="6" max="6" width="4.85546875" customWidth="1"/>
    <col min="7" max="7" width="5" customWidth="1"/>
    <col min="8" max="8" width="11.7109375" bestFit="1" customWidth="1"/>
    <col min="9" max="9" width="10.140625" bestFit="1" customWidth="1"/>
    <col min="11" max="11" width="6.7109375" customWidth="1"/>
    <col min="12" max="12" width="13.28515625" customWidth="1"/>
    <col min="13" max="13" width="14.42578125" customWidth="1"/>
    <col min="14" max="14" width="13.42578125" customWidth="1"/>
    <col min="15" max="15" width="11.5703125" customWidth="1"/>
  </cols>
  <sheetData>
    <row r="1" spans="1:16">
      <c r="A1" s="37" t="s">
        <v>45</v>
      </c>
      <c r="B1" s="37"/>
      <c r="C1" s="37"/>
      <c r="D1" s="37"/>
      <c r="E1" s="37"/>
      <c r="H1" s="37" t="s">
        <v>46</v>
      </c>
      <c r="I1" s="37"/>
    </row>
    <row r="2" spans="1:16">
      <c r="A2" s="3" t="s">
        <v>34</v>
      </c>
      <c r="B2" s="3" t="s">
        <v>1</v>
      </c>
      <c r="C2" s="3" t="s">
        <v>2</v>
      </c>
      <c r="D2" s="3" t="s">
        <v>3</v>
      </c>
      <c r="E2" s="3" t="s">
        <v>4</v>
      </c>
      <c r="H2" s="3" t="s">
        <v>0</v>
      </c>
      <c r="I2" s="3" t="s">
        <v>34</v>
      </c>
    </row>
    <row r="3" spans="1:16">
      <c r="A3" s="2" t="s">
        <v>35</v>
      </c>
      <c r="B3" s="2" t="s">
        <v>5</v>
      </c>
      <c r="C3" s="2" t="s">
        <v>6</v>
      </c>
      <c r="D3" s="2" t="s">
        <v>7</v>
      </c>
      <c r="E3" s="2">
        <v>45</v>
      </c>
      <c r="H3" s="2">
        <v>1001</v>
      </c>
      <c r="I3" s="2" t="s">
        <v>35</v>
      </c>
    </row>
    <row r="4" spans="1:16">
      <c r="A4" s="2" t="s">
        <v>36</v>
      </c>
      <c r="B4" s="2" t="s">
        <v>8</v>
      </c>
      <c r="C4" s="2" t="s">
        <v>9</v>
      </c>
      <c r="D4" s="2" t="s">
        <v>10</v>
      </c>
      <c r="E4" s="2">
        <v>65</v>
      </c>
      <c r="H4" s="2">
        <v>1002</v>
      </c>
      <c r="I4" s="2" t="s">
        <v>36</v>
      </c>
    </row>
    <row r="5" spans="1:16">
      <c r="A5" s="2" t="s">
        <v>37</v>
      </c>
      <c r="B5" s="2" t="s">
        <v>11</v>
      </c>
      <c r="C5" s="2" t="s">
        <v>12</v>
      </c>
      <c r="D5" s="2" t="s">
        <v>13</v>
      </c>
      <c r="E5" s="2">
        <v>32</v>
      </c>
      <c r="H5" s="2">
        <v>1003</v>
      </c>
      <c r="I5" s="2" t="s">
        <v>37</v>
      </c>
    </row>
    <row r="6" spans="1:16">
      <c r="A6" s="2" t="s">
        <v>38</v>
      </c>
      <c r="B6" s="2" t="s">
        <v>14</v>
      </c>
      <c r="C6" s="2" t="s">
        <v>15</v>
      </c>
      <c r="D6" s="2" t="s">
        <v>7</v>
      </c>
      <c r="E6" s="2">
        <v>65</v>
      </c>
      <c r="H6" s="2">
        <v>1004</v>
      </c>
      <c r="I6" s="2" t="s">
        <v>38</v>
      </c>
    </row>
    <row r="7" spans="1:16">
      <c r="A7" s="2" t="s">
        <v>39</v>
      </c>
      <c r="B7" s="2" t="s">
        <v>16</v>
      </c>
      <c r="C7" s="2" t="s">
        <v>6</v>
      </c>
      <c r="D7" s="2" t="s">
        <v>10</v>
      </c>
      <c r="E7" s="2">
        <v>98</v>
      </c>
      <c r="H7" s="2">
        <v>1005</v>
      </c>
      <c r="I7" s="2" t="s">
        <v>39</v>
      </c>
    </row>
    <row r="8" spans="1:16">
      <c r="A8" s="2" t="s">
        <v>40</v>
      </c>
      <c r="B8" s="2" t="s">
        <v>17</v>
      </c>
      <c r="C8" s="2" t="s">
        <v>9</v>
      </c>
      <c r="D8" s="2" t="s">
        <v>13</v>
      </c>
      <c r="E8" s="2">
        <v>65</v>
      </c>
      <c r="H8" s="2">
        <v>1006</v>
      </c>
      <c r="I8" s="2" t="s">
        <v>40</v>
      </c>
      <c r="L8" s="8" t="s">
        <v>0</v>
      </c>
      <c r="M8" s="8" t="s">
        <v>1</v>
      </c>
      <c r="N8" s="8" t="s">
        <v>2</v>
      </c>
      <c r="O8" s="8" t="s">
        <v>3</v>
      </c>
      <c r="P8" s="8" t="s">
        <v>4</v>
      </c>
    </row>
    <row r="9" spans="1:16">
      <c r="A9" s="2" t="s">
        <v>41</v>
      </c>
      <c r="B9" s="2" t="s">
        <v>18</v>
      </c>
      <c r="C9" s="2" t="s">
        <v>15</v>
      </c>
      <c r="D9" s="2" t="s">
        <v>7</v>
      </c>
      <c r="E9" s="2">
        <v>32</v>
      </c>
      <c r="H9" s="2">
        <v>1007</v>
      </c>
      <c r="I9" s="2" t="s">
        <v>41</v>
      </c>
      <c r="L9" s="35">
        <v>1009</v>
      </c>
      <c r="M9" s="35" t="str">
        <f>VLOOKUP(VLOOKUP($L$9,$H$2:$I$12,2,0),$A$2:$E$12,COLUMN()-11,0)</f>
        <v>Ratman</v>
      </c>
      <c r="N9" s="35" t="str">
        <f t="shared" ref="N9:P9" si="0">VLOOKUP(VLOOKUP($L$9,$H$2:$I$12,2,0),$A$2:$E$12,COLUMN()-11,0)</f>
        <v>Zandubalm</v>
      </c>
      <c r="O9" s="35" t="str">
        <f t="shared" si="0"/>
        <v>West City</v>
      </c>
      <c r="P9" s="35">
        <f t="shared" si="0"/>
        <v>54</v>
      </c>
    </row>
    <row r="10" spans="1:16">
      <c r="A10" s="2" t="s">
        <v>42</v>
      </c>
      <c r="B10" s="2" t="s">
        <v>19</v>
      </c>
      <c r="C10" s="2" t="s">
        <v>20</v>
      </c>
      <c r="D10" s="2" t="s">
        <v>10</v>
      </c>
      <c r="E10" s="2">
        <v>65</v>
      </c>
      <c r="H10" s="2">
        <v>1008</v>
      </c>
      <c r="I10" s="2" t="s">
        <v>42</v>
      </c>
      <c r="L10" s="36"/>
      <c r="M10" s="36"/>
      <c r="N10" s="36"/>
      <c r="O10" s="36"/>
      <c r="P10" s="36"/>
    </row>
    <row r="11" spans="1:16">
      <c r="A11" s="2" t="s">
        <v>43</v>
      </c>
      <c r="B11" s="2" t="s">
        <v>21</v>
      </c>
      <c r="C11" s="2" t="s">
        <v>20</v>
      </c>
      <c r="D11" s="2" t="s">
        <v>13</v>
      </c>
      <c r="E11" s="2">
        <v>54</v>
      </c>
      <c r="H11" s="2">
        <v>1009</v>
      </c>
      <c r="I11" s="2" t="s">
        <v>43</v>
      </c>
    </row>
    <row r="12" spans="1:16">
      <c r="A12" s="2" t="s">
        <v>44</v>
      </c>
      <c r="B12" s="2" t="s">
        <v>22</v>
      </c>
      <c r="C12" s="2" t="s">
        <v>9</v>
      </c>
      <c r="D12" s="2" t="s">
        <v>7</v>
      </c>
      <c r="E12" s="2">
        <v>65</v>
      </c>
      <c r="H12" s="2">
        <v>1010</v>
      </c>
      <c r="I12" s="2" t="s">
        <v>44</v>
      </c>
      <c r="N12">
        <f>COLUMN()-11</f>
        <v>3</v>
      </c>
    </row>
  </sheetData>
  <mergeCells count="7">
    <mergeCell ref="P9:P10"/>
    <mergeCell ref="A1:E1"/>
    <mergeCell ref="H1:I1"/>
    <mergeCell ref="L9:L10"/>
    <mergeCell ref="M9:M10"/>
    <mergeCell ref="N9:N10"/>
    <mergeCell ref="O9:O10"/>
  </mergeCells>
  <dataValidations count="1">
    <dataValidation type="list" allowBlank="1" showInputMessage="1" showErrorMessage="1" errorTitle="Wrong Entry" error="Select Properly" promptTitle="Select Salesman ID" prompt="Select Properly" sqref="L9:L10" xr:uid="{B9A54868-C9E1-42D7-A661-E6B430A5AB87}">
      <formula1>$H$3:$H$12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8E27-8170-47BB-9DE8-EB55DD123FC8}">
  <dimension ref="A1:K11"/>
  <sheetViews>
    <sheetView workbookViewId="0">
      <selection activeCell="F4" sqref="F4"/>
    </sheetView>
  </sheetViews>
  <sheetFormatPr defaultRowHeight="15"/>
  <cols>
    <col min="1" max="1" width="22.140625" customWidth="1"/>
    <col min="2" max="2" width="12.42578125" bestFit="1" customWidth="1"/>
    <col min="3" max="3" width="10" bestFit="1" customWidth="1"/>
    <col min="4" max="4" width="11.42578125" customWidth="1"/>
    <col min="9" max="9" width="18.42578125" customWidth="1"/>
    <col min="10" max="10" width="13.5703125" customWidth="1"/>
  </cols>
  <sheetData>
    <row r="1" spans="1:11">
      <c r="A1" s="6" t="s">
        <v>48</v>
      </c>
      <c r="B1" s="6" t="s">
        <v>2</v>
      </c>
      <c r="C1" s="6" t="s">
        <v>3</v>
      </c>
      <c r="D1" s="6" t="s">
        <v>4</v>
      </c>
    </row>
    <row r="2" spans="1:11">
      <c r="A2" s="2" t="str">
        <f>B2&amp;COUNTIF($B$2:$B2,$B2)</f>
        <v>Iodex1</v>
      </c>
      <c r="B2" s="2" t="s">
        <v>6</v>
      </c>
      <c r="C2" s="2" t="s">
        <v>7</v>
      </c>
      <c r="D2" s="2">
        <v>45</v>
      </c>
      <c r="I2" s="3" t="s">
        <v>47</v>
      </c>
    </row>
    <row r="3" spans="1:11">
      <c r="A3" s="2" t="str">
        <f>B3&amp;COUNTIF($B$2:$B3,$B3)</f>
        <v>Iodex2</v>
      </c>
      <c r="B3" s="2" t="s">
        <v>6</v>
      </c>
      <c r="C3" s="2" t="s">
        <v>10</v>
      </c>
      <c r="D3" s="2">
        <v>98</v>
      </c>
      <c r="I3" s="2" t="s">
        <v>20</v>
      </c>
    </row>
    <row r="4" spans="1:11">
      <c r="A4" s="2" t="str">
        <f>B4&amp;COUNTIF($B$2:$B4,$B4)</f>
        <v>Tigerbalm1</v>
      </c>
      <c r="B4" s="2" t="s">
        <v>9</v>
      </c>
      <c r="C4" s="2" t="s">
        <v>10</v>
      </c>
      <c r="D4" s="2">
        <v>65</v>
      </c>
    </row>
    <row r="5" spans="1:11">
      <c r="A5" s="2" t="str">
        <f>B5&amp;COUNTIF($B$2:$B5,$B5)</f>
        <v>Tigerbalm2</v>
      </c>
      <c r="B5" s="2" t="s">
        <v>9</v>
      </c>
      <c r="C5" s="2" t="s">
        <v>13</v>
      </c>
      <c r="D5" s="2">
        <v>65</v>
      </c>
      <c r="I5" s="3" t="s">
        <v>2</v>
      </c>
      <c r="J5" s="3" t="s">
        <v>3</v>
      </c>
      <c r="K5" s="3" t="s">
        <v>4</v>
      </c>
    </row>
    <row r="6" spans="1:11">
      <c r="A6" s="2" t="str">
        <f>B6&amp;COUNTIF($B$2:$B6,$B6)</f>
        <v>Tigerbalm3</v>
      </c>
      <c r="B6" s="2" t="s">
        <v>9</v>
      </c>
      <c r="C6" s="2" t="s">
        <v>7</v>
      </c>
      <c r="D6" s="2">
        <v>65</v>
      </c>
      <c r="I6" s="2" t="str">
        <f>IFERROR(VLOOKUP($I$3&amp;ROW()-5,$A$1:$D$11,COLUMN()-7,0), "")</f>
        <v>Zandubalm</v>
      </c>
      <c r="J6" s="2" t="str">
        <f t="shared" ref="J6:K9" si="0">IFERROR(VLOOKUP($I$3&amp;ROW()-5,$A$1:$D$11,COLUMN()-7,0), "")</f>
        <v>North City</v>
      </c>
      <c r="K6" s="2">
        <f t="shared" si="0"/>
        <v>65</v>
      </c>
    </row>
    <row r="7" spans="1:11">
      <c r="A7" s="2" t="str">
        <f>B7&amp;COUNTIF($B$2:$B7,$B7)</f>
        <v>Toothbrush1</v>
      </c>
      <c r="B7" s="2" t="s">
        <v>15</v>
      </c>
      <c r="C7" s="2" t="s">
        <v>7</v>
      </c>
      <c r="D7" s="2">
        <v>65</v>
      </c>
      <c r="I7" s="2" t="str">
        <f t="shared" ref="I7:I8" si="1">IFERROR(VLOOKUP($I$3&amp;ROW()-5,$A$1:$D$11,COLUMN()-7,0), "")</f>
        <v>Zandubalm</v>
      </c>
      <c r="J7" s="2" t="str">
        <f t="shared" si="0"/>
        <v>West City</v>
      </c>
      <c r="K7" s="2">
        <f t="shared" si="0"/>
        <v>54</v>
      </c>
    </row>
    <row r="8" spans="1:11">
      <c r="A8" s="2" t="str">
        <f>B8&amp;COUNTIF($B$2:$B8,$B8)</f>
        <v>Toothbrush2</v>
      </c>
      <c r="B8" s="2" t="s">
        <v>15</v>
      </c>
      <c r="C8" s="2" t="s">
        <v>7</v>
      </c>
      <c r="D8" s="2">
        <v>32</v>
      </c>
      <c r="I8" s="2" t="str">
        <f t="shared" si="1"/>
        <v/>
      </c>
      <c r="J8" s="2" t="str">
        <f t="shared" si="0"/>
        <v/>
      </c>
      <c r="K8" s="2" t="str">
        <f t="shared" si="0"/>
        <v/>
      </c>
    </row>
    <row r="9" spans="1:11">
      <c r="A9" s="2" t="str">
        <f>B9&amp;COUNTIF($B$2:$B9,$B9)</f>
        <v>Toothpaste1</v>
      </c>
      <c r="B9" s="2" t="s">
        <v>12</v>
      </c>
      <c r="C9" s="2" t="s">
        <v>13</v>
      </c>
      <c r="D9" s="2">
        <v>32</v>
      </c>
      <c r="I9" s="2" t="str">
        <f>IFERROR(VLOOKUP($I$3&amp;ROW()-5,$A$1:$D$11,COLUMN()-7,0), "")</f>
        <v/>
      </c>
      <c r="J9" s="2" t="str">
        <f t="shared" si="0"/>
        <v/>
      </c>
      <c r="K9" s="2" t="str">
        <f t="shared" si="0"/>
        <v/>
      </c>
    </row>
    <row r="10" spans="1:11">
      <c r="A10" s="2" t="str">
        <f>B10&amp;COUNTIF($B$2:$B10,$B10)</f>
        <v>Zandubalm1</v>
      </c>
      <c r="B10" s="2" t="s">
        <v>20</v>
      </c>
      <c r="C10" s="2" t="s">
        <v>10</v>
      </c>
      <c r="D10" s="2">
        <v>65</v>
      </c>
    </row>
    <row r="11" spans="1:11">
      <c r="A11" s="2" t="str">
        <f>B11&amp;COUNTIF($B$2:$B11,$B11)</f>
        <v>Zandubalm2</v>
      </c>
      <c r="B11" s="2" t="s">
        <v>20</v>
      </c>
      <c r="C11" s="2" t="s">
        <v>13</v>
      </c>
      <c r="D11" s="2">
        <v>54</v>
      </c>
    </row>
  </sheetData>
  <autoFilter ref="A1:D11" xr:uid="{38318E27-8170-47BB-9DE8-EB55DD123FC8}">
    <sortState xmlns:xlrd2="http://schemas.microsoft.com/office/spreadsheetml/2017/richdata2" ref="A2:D11">
      <sortCondition ref="A1:A11"/>
    </sortState>
  </autoFilter>
  <dataValidations count="1">
    <dataValidation type="list" allowBlank="1" showInputMessage="1" showErrorMessage="1" sqref="I3" xr:uid="{E7F2BBD3-4107-4004-9F63-FA7A628717A3}">
      <formula1>$B$2:$B$11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FC20-12B5-4FA4-A496-EE407CA1F8AD}">
  <dimension ref="A1:J27"/>
  <sheetViews>
    <sheetView workbookViewId="0">
      <selection activeCell="H6" sqref="H6:J7"/>
    </sheetView>
  </sheetViews>
  <sheetFormatPr defaultRowHeight="15"/>
  <cols>
    <col min="1" max="1" width="10.140625" bestFit="1" customWidth="1"/>
    <col min="2" max="2" width="11.85546875" customWidth="1"/>
    <col min="3" max="3" width="11.28515625" bestFit="1" customWidth="1"/>
    <col min="4" max="4" width="12.7109375" customWidth="1"/>
    <col min="5" max="5" width="12.85546875" customWidth="1"/>
    <col min="8" max="8" width="11.85546875" customWidth="1"/>
  </cols>
  <sheetData>
    <row r="1" spans="1:10">
      <c r="A1" s="6" t="s">
        <v>34</v>
      </c>
      <c r="B1" s="6" t="s">
        <v>49</v>
      </c>
      <c r="C1" s="6" t="s">
        <v>1</v>
      </c>
      <c r="D1" s="6" t="s">
        <v>2</v>
      </c>
      <c r="E1" s="6" t="s">
        <v>3</v>
      </c>
      <c r="F1" s="6" t="s">
        <v>4</v>
      </c>
    </row>
    <row r="2" spans="1:10">
      <c r="A2" s="2">
        <v>1231</v>
      </c>
      <c r="B2" s="2" t="s">
        <v>50</v>
      </c>
      <c r="C2" s="2" t="s">
        <v>5</v>
      </c>
      <c r="D2" s="2" t="s">
        <v>6</v>
      </c>
      <c r="E2" s="2" t="s">
        <v>7</v>
      </c>
      <c r="F2" s="2">
        <v>45</v>
      </c>
    </row>
    <row r="3" spans="1:10">
      <c r="A3" s="2">
        <v>1232</v>
      </c>
      <c r="B3" s="2" t="s">
        <v>51</v>
      </c>
      <c r="C3" s="2" t="s">
        <v>8</v>
      </c>
      <c r="D3" s="2" t="s">
        <v>9</v>
      </c>
      <c r="E3" s="2" t="s">
        <v>10</v>
      </c>
      <c r="F3" s="2">
        <v>65</v>
      </c>
      <c r="H3" s="40" t="s">
        <v>60</v>
      </c>
      <c r="I3" s="40"/>
      <c r="J3" s="40"/>
    </row>
    <row r="4" spans="1:10">
      <c r="A4" s="2">
        <v>1233</v>
      </c>
      <c r="B4" s="2" t="s">
        <v>52</v>
      </c>
      <c r="C4" s="2" t="s">
        <v>11</v>
      </c>
      <c r="D4" s="2" t="s">
        <v>12</v>
      </c>
      <c r="E4" s="2" t="s">
        <v>13</v>
      </c>
      <c r="F4" s="2">
        <v>32</v>
      </c>
      <c r="H4" s="41" t="s">
        <v>49</v>
      </c>
      <c r="I4" s="42"/>
      <c r="J4" s="43"/>
    </row>
    <row r="5" spans="1:10">
      <c r="A5" s="2">
        <v>1234</v>
      </c>
      <c r="B5" s="2" t="s">
        <v>53</v>
      </c>
      <c r="C5" s="2" t="s">
        <v>14</v>
      </c>
      <c r="D5" s="2" t="s">
        <v>15</v>
      </c>
      <c r="E5" s="2" t="s">
        <v>7</v>
      </c>
      <c r="F5" s="2">
        <v>65</v>
      </c>
      <c r="H5" s="44"/>
      <c r="I5" s="45"/>
      <c r="J5" s="46"/>
    </row>
    <row r="6" spans="1:10">
      <c r="A6" s="2">
        <v>1235</v>
      </c>
      <c r="B6" s="2" t="s">
        <v>54</v>
      </c>
      <c r="C6" s="2" t="s">
        <v>16</v>
      </c>
      <c r="D6" s="2" t="s">
        <v>6</v>
      </c>
      <c r="E6" s="2" t="s">
        <v>10</v>
      </c>
      <c r="F6" s="2">
        <v>98</v>
      </c>
      <c r="H6" s="39" t="s">
        <v>51</v>
      </c>
      <c r="I6" s="39"/>
      <c r="J6" s="39"/>
    </row>
    <row r="7" spans="1:10">
      <c r="A7" s="2">
        <v>1236</v>
      </c>
      <c r="B7" s="2" t="s">
        <v>55</v>
      </c>
      <c r="C7" s="2" t="s">
        <v>17</v>
      </c>
      <c r="D7" s="2" t="s">
        <v>9</v>
      </c>
      <c r="E7" s="2" t="s">
        <v>13</v>
      </c>
      <c r="F7" s="2">
        <v>65</v>
      </c>
      <c r="H7" s="39"/>
      <c r="I7" s="39"/>
      <c r="J7" s="39"/>
    </row>
    <row r="8" spans="1:10">
      <c r="A8" s="2">
        <v>1237</v>
      </c>
      <c r="B8" s="2" t="s">
        <v>56</v>
      </c>
      <c r="C8" s="2" t="s">
        <v>18</v>
      </c>
      <c r="D8" s="2" t="s">
        <v>15</v>
      </c>
      <c r="E8" s="2" t="s">
        <v>7</v>
      </c>
      <c r="F8" s="2">
        <v>32</v>
      </c>
      <c r="H8" s="6" t="s">
        <v>1</v>
      </c>
      <c r="I8" s="38" t="str">
        <f>IFERROR(VLOOKUP($H$6,list1,ROW()-5,0),VLOOKUP($H$6,list2,ROW()-6,0))</f>
        <v>Ironman</v>
      </c>
      <c r="J8" s="38"/>
    </row>
    <row r="9" spans="1:10">
      <c r="A9" s="2">
        <v>1238</v>
      </c>
      <c r="B9" s="2" t="s">
        <v>57</v>
      </c>
      <c r="C9" s="2" t="s">
        <v>19</v>
      </c>
      <c r="D9" s="2" t="s">
        <v>20</v>
      </c>
      <c r="E9" s="2" t="s">
        <v>10</v>
      </c>
      <c r="F9" s="2">
        <v>65</v>
      </c>
      <c r="H9" s="6" t="s">
        <v>2</v>
      </c>
      <c r="I9" s="38" t="str">
        <f>IFERROR(VLOOKUP($H$6,list1,ROW()-5,0),VLOOKUP($H$6,list2,ROW()-6,0))</f>
        <v>Tigerbalm</v>
      </c>
      <c r="J9" s="38"/>
    </row>
    <row r="10" spans="1:10">
      <c r="A10" s="2">
        <v>1239</v>
      </c>
      <c r="B10" s="2" t="s">
        <v>58</v>
      </c>
      <c r="C10" s="2" t="s">
        <v>21</v>
      </c>
      <c r="D10" s="2" t="s">
        <v>20</v>
      </c>
      <c r="E10" s="2" t="s">
        <v>13</v>
      </c>
      <c r="F10" s="2">
        <v>54</v>
      </c>
      <c r="H10" s="6" t="s">
        <v>3</v>
      </c>
      <c r="I10" s="38" t="str">
        <f>IFERROR(VLOOKUP($H$6,list1,ROW()-5,0),VLOOKUP($H$6,list2,ROW()-6,0))</f>
        <v>North City</v>
      </c>
      <c r="J10" s="38"/>
    </row>
    <row r="11" spans="1:10">
      <c r="A11" s="2">
        <v>1240</v>
      </c>
      <c r="B11" s="2" t="s">
        <v>59</v>
      </c>
      <c r="C11" s="2" t="s">
        <v>22</v>
      </c>
      <c r="D11" s="2" t="s">
        <v>9</v>
      </c>
      <c r="E11" s="2" t="s">
        <v>7</v>
      </c>
      <c r="F11" s="2">
        <v>65</v>
      </c>
      <c r="H11" s="6" t="s">
        <v>4</v>
      </c>
      <c r="I11" s="38">
        <f>IFERROR(VLOOKUP($H$6,list1,ROW()-5,0),VLOOKUP($H$6,list2,ROW()-6,0))</f>
        <v>65</v>
      </c>
      <c r="J11" s="38"/>
    </row>
    <row r="14" spans="1:10">
      <c r="H14" s="10"/>
    </row>
    <row r="15" spans="1:10">
      <c r="G15" t="s">
        <v>61</v>
      </c>
      <c r="H15" s="10" t="str">
        <f t="array" ref="H15">INDEX($A$1:$F$11,ROW()-15,MATCH($H$4,$A$1:$F$1,0))</f>
        <v>Bill No</v>
      </c>
      <c r="I15" s="10"/>
    </row>
    <row r="16" spans="1:10">
      <c r="H16" s="10" t="str">
        <f t="array" ref="H16">INDEX($A$1:$F$11,ROW()-15,MATCH($H$4,$A$1:$F$1,0))</f>
        <v>Bill No</v>
      </c>
    </row>
    <row r="17" spans="8:8">
      <c r="H17" s="10" t="str">
        <f t="array" ref="H17">INDEX($A$1:$F$11,ROW()-15,MATCH($H$4,$A$1:$F$1,0))</f>
        <v>LM-001</v>
      </c>
    </row>
    <row r="18" spans="8:8">
      <c r="H18" s="10" t="str">
        <f t="array" ref="H18">INDEX($A$1:$F$11,ROW()-15,MATCH($H$4,$A$1:$F$1,0))</f>
        <v>LM-002</v>
      </c>
    </row>
    <row r="19" spans="8:8">
      <c r="H19" s="10" t="str">
        <f t="array" ref="H19">INDEX($A$1:$F$11,ROW()-15,MATCH($H$4,$A$1:$F$1,0))</f>
        <v>LM-003</v>
      </c>
    </row>
    <row r="20" spans="8:8">
      <c r="H20" s="10" t="str">
        <f t="array" ref="H20">INDEX($A$1:$F$11,ROW()-15,MATCH($H$4,$A$1:$F$1,0))</f>
        <v>LM-004</v>
      </c>
    </row>
    <row r="21" spans="8:8">
      <c r="H21" s="10" t="str">
        <f t="array" ref="H21">INDEX($A$1:$F$11,ROW()-15,MATCH($H$4,$A$1:$F$1,0))</f>
        <v>LM-005</v>
      </c>
    </row>
    <row r="22" spans="8:8">
      <c r="H22" s="10" t="str">
        <f t="array" ref="H22">INDEX($A$1:$F$11,ROW()-15,MATCH($H$4,$A$1:$F$1,0))</f>
        <v>LM-006</v>
      </c>
    </row>
    <row r="23" spans="8:8">
      <c r="H23" s="10" t="str">
        <f t="array" ref="H23">INDEX($A$1:$F$11,ROW()-15,MATCH($H$4,$A$1:$F$1,0))</f>
        <v>LM-007</v>
      </c>
    </row>
    <row r="24" spans="8:8">
      <c r="H24" s="10" t="str">
        <f t="array" ref="H24">INDEX($A$1:$F$11,ROW()-15,MATCH($H$4,$A$1:$F$1,0))</f>
        <v>LM-008</v>
      </c>
    </row>
    <row r="25" spans="8:8">
      <c r="H25" s="10" t="str">
        <f t="array" ref="H25">INDEX($A$1:$F$11,ROW()-15,MATCH($H$4,$A$1:$F$1,0))</f>
        <v>LM-009</v>
      </c>
    </row>
    <row r="26" spans="8:8">
      <c r="H26" s="10" t="str">
        <f t="array" ref="H26">INDEX($A$1:$F$11,ROW()-15,MATCH($H$4,$A$1:$F$1,0))</f>
        <v>LM-010</v>
      </c>
    </row>
    <row r="27" spans="8:8">
      <c r="H27" s="10"/>
    </row>
  </sheetData>
  <mergeCells count="7">
    <mergeCell ref="I9:J9"/>
    <mergeCell ref="I10:J10"/>
    <mergeCell ref="I11:J11"/>
    <mergeCell ref="H6:J7"/>
    <mergeCell ref="H3:J3"/>
    <mergeCell ref="H4:J5"/>
    <mergeCell ref="I8:J8"/>
  </mergeCells>
  <dataValidations count="2">
    <dataValidation type="list" allowBlank="1" showInputMessage="1" showErrorMessage="1" sqref="H4" xr:uid="{3DA67EB0-BFEE-4104-AE1E-83F22624E2C1}">
      <formula1>$A$1:$B$1</formula1>
    </dataValidation>
    <dataValidation type="list" allowBlank="1" showInputMessage="1" showErrorMessage="1" sqref="H6:J7" xr:uid="{A4A31220-84C0-409B-824C-78995DAABD08}">
      <formula1>INDEX($A$1:$F$11,0,MATCH($H$4,$A$1:$F$1,0))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2C6A-FED2-43B0-9A29-346DBA7B27E9}">
  <dimension ref="A1:O11"/>
  <sheetViews>
    <sheetView workbookViewId="0">
      <selection activeCell="G14" sqref="G14"/>
    </sheetView>
  </sheetViews>
  <sheetFormatPr defaultRowHeight="15"/>
  <cols>
    <col min="14" max="14" width="12.140625" customWidth="1"/>
    <col min="15" max="15" width="18" customWidth="1"/>
  </cols>
  <sheetData>
    <row r="1" spans="1:15">
      <c r="A1" s="7" t="s">
        <v>62</v>
      </c>
      <c r="B1" s="7" t="s">
        <v>2</v>
      </c>
      <c r="C1" s="7" t="s">
        <v>63</v>
      </c>
      <c r="E1" s="7" t="s">
        <v>62</v>
      </c>
      <c r="F1" s="7" t="s">
        <v>2</v>
      </c>
      <c r="G1" s="7" t="s">
        <v>63</v>
      </c>
      <c r="I1" s="7" t="s">
        <v>62</v>
      </c>
      <c r="J1" s="7" t="s">
        <v>2</v>
      </c>
      <c r="K1" s="7" t="s">
        <v>63</v>
      </c>
    </row>
    <row r="2" spans="1:15">
      <c r="A2" s="2">
        <v>1001</v>
      </c>
      <c r="B2" s="2" t="s">
        <v>64</v>
      </c>
      <c r="C2" s="2">
        <v>20</v>
      </c>
      <c r="E2" s="2">
        <v>1011</v>
      </c>
      <c r="F2" s="2" t="s">
        <v>65</v>
      </c>
      <c r="G2" s="2">
        <v>45</v>
      </c>
      <c r="I2" s="2">
        <v>1021</v>
      </c>
      <c r="J2" s="2" t="s">
        <v>66</v>
      </c>
      <c r="K2" s="2">
        <v>67</v>
      </c>
    </row>
    <row r="3" spans="1:15">
      <c r="A3" s="2">
        <v>1002</v>
      </c>
      <c r="B3" s="2" t="s">
        <v>66</v>
      </c>
      <c r="C3" s="2">
        <v>25</v>
      </c>
      <c r="E3" s="2">
        <v>1012</v>
      </c>
      <c r="F3" s="2" t="s">
        <v>67</v>
      </c>
      <c r="G3" s="2">
        <v>35</v>
      </c>
      <c r="I3" s="2">
        <v>1022</v>
      </c>
      <c r="J3" s="2" t="s">
        <v>65</v>
      </c>
      <c r="K3" s="2">
        <v>87</v>
      </c>
    </row>
    <row r="4" spans="1:15">
      <c r="A4" s="2">
        <v>1003</v>
      </c>
      <c r="B4" s="2" t="s">
        <v>67</v>
      </c>
      <c r="C4" s="2">
        <v>30</v>
      </c>
      <c r="E4" s="2">
        <v>1013</v>
      </c>
      <c r="F4" s="2" t="s">
        <v>64</v>
      </c>
      <c r="G4" s="2">
        <v>25</v>
      </c>
      <c r="I4" s="2">
        <v>1023</v>
      </c>
      <c r="J4" s="2" t="s">
        <v>68</v>
      </c>
      <c r="K4" s="2">
        <v>90</v>
      </c>
    </row>
    <row r="5" spans="1:15">
      <c r="A5" s="2">
        <v>1004</v>
      </c>
      <c r="B5" s="2" t="s">
        <v>67</v>
      </c>
      <c r="C5" s="2">
        <v>35</v>
      </c>
      <c r="E5" s="2">
        <v>1014</v>
      </c>
      <c r="F5" s="2" t="s">
        <v>67</v>
      </c>
      <c r="G5" s="2">
        <v>25</v>
      </c>
      <c r="I5" s="2">
        <v>1024</v>
      </c>
      <c r="J5" s="2" t="s">
        <v>66</v>
      </c>
      <c r="K5" s="2">
        <v>35</v>
      </c>
    </row>
    <row r="6" spans="1:15">
      <c r="A6" s="2">
        <v>1005</v>
      </c>
      <c r="B6" s="2" t="s">
        <v>68</v>
      </c>
      <c r="C6" s="2">
        <v>40</v>
      </c>
      <c r="E6" s="2">
        <v>1015</v>
      </c>
      <c r="F6" s="2" t="s">
        <v>64</v>
      </c>
      <c r="G6" s="2">
        <v>25</v>
      </c>
      <c r="I6" s="2">
        <v>1025</v>
      </c>
      <c r="J6" s="2" t="s">
        <v>67</v>
      </c>
      <c r="K6" s="2">
        <v>40</v>
      </c>
    </row>
    <row r="7" spans="1:15">
      <c r="A7" s="2">
        <v>1006</v>
      </c>
      <c r="B7" s="2" t="s">
        <v>69</v>
      </c>
      <c r="C7" s="2">
        <v>45</v>
      </c>
      <c r="E7" s="2">
        <v>1016</v>
      </c>
      <c r="F7" s="2" t="s">
        <v>69</v>
      </c>
      <c r="G7" s="2">
        <v>25</v>
      </c>
      <c r="I7" s="2">
        <v>1026</v>
      </c>
      <c r="J7" s="2" t="s">
        <v>69</v>
      </c>
      <c r="K7" s="2">
        <v>23</v>
      </c>
      <c r="N7" s="7" t="s">
        <v>62</v>
      </c>
      <c r="O7" s="1">
        <v>1018</v>
      </c>
    </row>
    <row r="8" spans="1:15">
      <c r="A8" s="2">
        <v>1007</v>
      </c>
      <c r="B8" s="2" t="s">
        <v>70</v>
      </c>
      <c r="C8" s="2">
        <v>50</v>
      </c>
      <c r="E8" s="2">
        <v>1017</v>
      </c>
      <c r="F8" s="2" t="s">
        <v>70</v>
      </c>
      <c r="G8" s="2">
        <v>25</v>
      </c>
      <c r="I8" s="2">
        <v>1027</v>
      </c>
      <c r="J8" s="2" t="s">
        <v>70</v>
      </c>
      <c r="K8" s="2">
        <v>65</v>
      </c>
      <c r="N8" s="7" t="s">
        <v>2</v>
      </c>
      <c r="O8" s="11" t="str">
        <f>VLOOKUP($O$7,IF($O$7&lt;=1010,Data1,IF($O$7&lt;=1020,Data2,IF($O$7&lt;=1030,Data3))),ROW()-6,0)</f>
        <v>Pendrive</v>
      </c>
    </row>
    <row r="9" spans="1:15">
      <c r="A9" s="2">
        <v>1008</v>
      </c>
      <c r="B9" s="2" t="s">
        <v>71</v>
      </c>
      <c r="C9" s="2">
        <v>55</v>
      </c>
      <c r="E9" s="2">
        <v>1018</v>
      </c>
      <c r="F9" s="2" t="s">
        <v>69</v>
      </c>
      <c r="G9" s="2">
        <v>25</v>
      </c>
      <c r="I9" s="2">
        <v>1028</v>
      </c>
      <c r="J9" s="2" t="s">
        <v>68</v>
      </c>
      <c r="K9" s="2">
        <v>87</v>
      </c>
      <c r="N9" s="7" t="s">
        <v>63</v>
      </c>
      <c r="O9" s="11">
        <f>VLOOKUP($O$7,IF($O$7&lt;=1010,Data1,IF($O$7&lt;=1020,Data2,IF($O$7&lt;=1030,Data3))),ROW()-6,0)</f>
        <v>25</v>
      </c>
    </row>
    <row r="10" spans="1:15">
      <c r="A10" s="2">
        <v>1009</v>
      </c>
      <c r="B10" s="2" t="s">
        <v>70</v>
      </c>
      <c r="C10" s="2">
        <v>60</v>
      </c>
      <c r="E10" s="2">
        <v>1019</v>
      </c>
      <c r="F10" s="2" t="s">
        <v>65</v>
      </c>
      <c r="G10" s="2">
        <v>34</v>
      </c>
      <c r="I10" s="2">
        <v>1029</v>
      </c>
      <c r="J10" s="2" t="s">
        <v>71</v>
      </c>
      <c r="K10" s="2">
        <v>98</v>
      </c>
    </row>
    <row r="11" spans="1:15">
      <c r="A11" s="2">
        <v>1010</v>
      </c>
      <c r="B11" s="2" t="s">
        <v>66</v>
      </c>
      <c r="C11" s="2">
        <v>65</v>
      </c>
      <c r="E11" s="2">
        <v>1020</v>
      </c>
      <c r="F11" s="2" t="s">
        <v>67</v>
      </c>
      <c r="G11" s="2">
        <v>55</v>
      </c>
      <c r="I11" s="2">
        <v>1030</v>
      </c>
      <c r="J11" s="2" t="s">
        <v>64</v>
      </c>
      <c r="K11" s="2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EF87-7324-47A3-867D-B78E86F55EFB}">
  <dimension ref="A1:B11"/>
  <sheetViews>
    <sheetView workbookViewId="0">
      <selection activeCell="A2" sqref="A2:A11"/>
    </sheetView>
  </sheetViews>
  <sheetFormatPr defaultRowHeight="15"/>
  <cols>
    <col min="1" max="1" width="7.42578125" bestFit="1" customWidth="1"/>
    <col min="2" max="2" width="11.28515625" bestFit="1" customWidth="1"/>
  </cols>
  <sheetData>
    <row r="1" spans="1:2">
      <c r="A1" s="7" t="s">
        <v>62</v>
      </c>
      <c r="B1" s="7" t="s">
        <v>2</v>
      </c>
    </row>
    <row r="2" spans="1:2">
      <c r="A2" s="2">
        <v>1001</v>
      </c>
      <c r="B2" s="2" t="s">
        <v>64</v>
      </c>
    </row>
    <row r="3" spans="1:2">
      <c r="A3" s="2">
        <v>1002</v>
      </c>
      <c r="B3" s="2" t="s">
        <v>66</v>
      </c>
    </row>
    <row r="4" spans="1:2">
      <c r="A4" s="2">
        <v>1003</v>
      </c>
      <c r="B4" s="2" t="s">
        <v>67</v>
      </c>
    </row>
    <row r="5" spans="1:2">
      <c r="A5" s="2">
        <v>1004</v>
      </c>
      <c r="B5" s="2" t="s">
        <v>67</v>
      </c>
    </row>
    <row r="6" spans="1:2">
      <c r="A6" s="2">
        <v>1005</v>
      </c>
      <c r="B6" s="2" t="s">
        <v>68</v>
      </c>
    </row>
    <row r="7" spans="1:2">
      <c r="A7" s="2">
        <v>1006</v>
      </c>
      <c r="B7" s="2" t="s">
        <v>69</v>
      </c>
    </row>
    <row r="8" spans="1:2">
      <c r="A8" s="2">
        <v>1007</v>
      </c>
      <c r="B8" s="2" t="s">
        <v>70</v>
      </c>
    </row>
    <row r="9" spans="1:2">
      <c r="A9" s="2">
        <v>1008</v>
      </c>
      <c r="B9" s="2" t="s">
        <v>71</v>
      </c>
    </row>
    <row r="10" spans="1:2">
      <c r="A10" s="2">
        <v>1009</v>
      </c>
      <c r="B10" s="2" t="s">
        <v>70</v>
      </c>
    </row>
    <row r="11" spans="1:2">
      <c r="A11" s="2">
        <v>1010</v>
      </c>
      <c r="B11" s="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6B29-B7D3-4B6C-B16B-171FA6F11826}">
  <dimension ref="A1:B11"/>
  <sheetViews>
    <sheetView workbookViewId="0">
      <selection sqref="A1:B11"/>
    </sheetView>
  </sheetViews>
  <sheetFormatPr defaultRowHeight="15"/>
  <sheetData>
    <row r="1" spans="1:2">
      <c r="A1" s="7" t="s">
        <v>62</v>
      </c>
      <c r="B1" s="7" t="s">
        <v>63</v>
      </c>
    </row>
    <row r="2" spans="1:2">
      <c r="A2" s="2">
        <v>1001</v>
      </c>
      <c r="B2" s="2">
        <v>45</v>
      </c>
    </row>
    <row r="3" spans="1:2">
      <c r="A3" s="2">
        <v>1002</v>
      </c>
      <c r="B3" s="2">
        <v>35</v>
      </c>
    </row>
    <row r="4" spans="1:2">
      <c r="A4" s="2">
        <v>1003</v>
      </c>
      <c r="B4" s="2">
        <v>25</v>
      </c>
    </row>
    <row r="5" spans="1:2">
      <c r="A5" s="2">
        <v>1004</v>
      </c>
      <c r="B5" s="2">
        <v>25</v>
      </c>
    </row>
    <row r="6" spans="1:2">
      <c r="A6" s="2">
        <v>1005</v>
      </c>
      <c r="B6" s="2">
        <v>25</v>
      </c>
    </row>
    <row r="7" spans="1:2">
      <c r="A7" s="2">
        <v>1006</v>
      </c>
      <c r="B7" s="2">
        <v>25</v>
      </c>
    </row>
    <row r="8" spans="1:2">
      <c r="A8" s="2">
        <v>1007</v>
      </c>
      <c r="B8" s="2">
        <v>25</v>
      </c>
    </row>
    <row r="9" spans="1:2">
      <c r="A9" s="2">
        <v>1008</v>
      </c>
      <c r="B9" s="2">
        <v>25</v>
      </c>
    </row>
    <row r="10" spans="1:2">
      <c r="A10" s="2">
        <v>1009</v>
      </c>
      <c r="B10" s="2">
        <v>34</v>
      </c>
    </row>
    <row r="11" spans="1:2">
      <c r="A11" s="2">
        <v>1010</v>
      </c>
      <c r="B11" s="2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682E-2B39-453D-9735-E180FB2980C2}">
  <dimension ref="A1:B11"/>
  <sheetViews>
    <sheetView workbookViewId="0">
      <selection activeCell="F11" sqref="F11"/>
    </sheetView>
  </sheetViews>
  <sheetFormatPr defaultRowHeight="15"/>
  <sheetData>
    <row r="1" spans="1:2">
      <c r="A1" s="7" t="s">
        <v>62</v>
      </c>
      <c r="B1" s="7" t="s">
        <v>3</v>
      </c>
    </row>
    <row r="2" spans="1:2">
      <c r="A2" s="2">
        <v>1001</v>
      </c>
      <c r="B2" s="2" t="s">
        <v>72</v>
      </c>
    </row>
    <row r="3" spans="1:2">
      <c r="A3" s="2">
        <v>1002</v>
      </c>
      <c r="B3" s="2" t="s">
        <v>73</v>
      </c>
    </row>
    <row r="4" spans="1:2">
      <c r="A4" s="2">
        <v>1003</v>
      </c>
      <c r="B4" s="2" t="s">
        <v>74</v>
      </c>
    </row>
    <row r="5" spans="1:2">
      <c r="A5" s="2">
        <v>1004</v>
      </c>
      <c r="B5" s="2" t="s">
        <v>72</v>
      </c>
    </row>
    <row r="6" spans="1:2">
      <c r="A6" s="2">
        <v>1005</v>
      </c>
      <c r="B6" s="2" t="s">
        <v>75</v>
      </c>
    </row>
    <row r="7" spans="1:2">
      <c r="A7" s="2">
        <v>1006</v>
      </c>
      <c r="B7" s="2" t="s">
        <v>72</v>
      </c>
    </row>
    <row r="8" spans="1:2">
      <c r="A8" s="2">
        <v>1007</v>
      </c>
      <c r="B8" s="2" t="s">
        <v>73</v>
      </c>
    </row>
    <row r="9" spans="1:2">
      <c r="A9" s="2">
        <v>1008</v>
      </c>
      <c r="B9" s="2" t="s">
        <v>72</v>
      </c>
    </row>
    <row r="10" spans="1:2">
      <c r="A10" s="2">
        <v>1009</v>
      </c>
      <c r="B10" s="2" t="s">
        <v>73</v>
      </c>
    </row>
    <row r="11" spans="1:2">
      <c r="A11" s="2">
        <v>1010</v>
      </c>
      <c r="B11" s="2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EC48-29F3-4D97-8552-1C2D2CBC1EF9}">
  <dimension ref="A2:D12"/>
  <sheetViews>
    <sheetView workbookViewId="0">
      <selection activeCell="H8" sqref="H8"/>
    </sheetView>
  </sheetViews>
  <sheetFormatPr defaultRowHeight="15"/>
  <cols>
    <col min="1" max="1" width="11.85546875" customWidth="1"/>
    <col min="2" max="2" width="14.7109375" customWidth="1"/>
    <col min="3" max="3" width="12.140625" customWidth="1"/>
  </cols>
  <sheetData>
    <row r="2" spans="1:4">
      <c r="A2" s="1" t="s">
        <v>34</v>
      </c>
      <c r="B2" s="1" t="s">
        <v>2</v>
      </c>
      <c r="C2" s="1" t="s">
        <v>63</v>
      </c>
      <c r="D2" s="1" t="s">
        <v>3</v>
      </c>
    </row>
    <row r="3" spans="1:4">
      <c r="A3" s="2">
        <v>1001</v>
      </c>
      <c r="B3" s="2" t="str">
        <f>VLOOKUP($A3,'DF1'!$A$1:$C$11,2,0)</f>
        <v>Keyboard</v>
      </c>
      <c r="C3" s="2">
        <f>VLOOKUP($A3,'DF2'!$A$1:$C$11,2,0)</f>
        <v>45</v>
      </c>
      <c r="D3" s="2" t="str">
        <f>VLOOKUP($A3,'DF3'!$A$1:$C$11,2,0)</f>
        <v>South</v>
      </c>
    </row>
    <row r="4" spans="1:4">
      <c r="A4" s="2">
        <v>1002</v>
      </c>
      <c r="B4" s="2" t="str">
        <f>VLOOKUP($A4,'DF1'!A2:B12,2,0)</f>
        <v>LCD</v>
      </c>
      <c r="C4" s="2">
        <f>VLOOKUP($A4,'DF2'!$A$1:$C$11,2,0)</f>
        <v>35</v>
      </c>
      <c r="D4" s="2" t="str">
        <f>VLOOKUP($A4,'DF3'!$A$1:$C$11,2,0)</f>
        <v>West</v>
      </c>
    </row>
    <row r="5" spans="1:4">
      <c r="A5" s="2">
        <v>1003</v>
      </c>
      <c r="B5" s="2" t="str">
        <f>VLOOKUP($A5,'DF1'!A3:B13,2,0)</f>
        <v>Mouse</v>
      </c>
      <c r="C5" s="2">
        <f>VLOOKUP($A5,'DF2'!$A$1:$C$11,2,0)</f>
        <v>25</v>
      </c>
      <c r="D5" s="2" t="str">
        <f>VLOOKUP($A5,'DF3'!$A$1:$C$11,2,0)</f>
        <v>East</v>
      </c>
    </row>
    <row r="6" spans="1:4">
      <c r="A6" s="2">
        <v>1004</v>
      </c>
      <c r="B6" s="2" t="str">
        <f>VLOOKUP($A6,'DF1'!A4:B14,2,0)</f>
        <v>Mouse</v>
      </c>
      <c r="C6" s="2">
        <f>VLOOKUP($A6,'DF2'!$A$1:$C$11,2,0)</f>
        <v>25</v>
      </c>
      <c r="D6" s="2" t="str">
        <f>VLOOKUP($A6,'DF3'!$A$1:$C$11,2,0)</f>
        <v>South</v>
      </c>
    </row>
    <row r="7" spans="1:4">
      <c r="A7" s="2">
        <v>1005</v>
      </c>
      <c r="B7" s="2" t="str">
        <f>VLOOKUP($A7,'DF1'!A5:B15,2,0)</f>
        <v>Headphone</v>
      </c>
      <c r="C7" s="2">
        <f>VLOOKUP($A7,'DF2'!$A$1:$C$11,2,0)</f>
        <v>25</v>
      </c>
      <c r="D7" s="2" t="str">
        <f>VLOOKUP($A7,'DF3'!$A$1:$C$11,2,0)</f>
        <v>North</v>
      </c>
    </row>
    <row r="8" spans="1:4">
      <c r="A8" s="2">
        <v>1006</v>
      </c>
      <c r="B8" s="2" t="str">
        <f>VLOOKUP($A8,'DF1'!A6:B16,2,0)</f>
        <v>Pendrive</v>
      </c>
      <c r="C8" s="2">
        <f>VLOOKUP($A8,'DF2'!$A$1:$C$11,2,0)</f>
        <v>25</v>
      </c>
      <c r="D8" s="2" t="str">
        <f>VLOOKUP($A8,'DF3'!$A$1:$C$11,2,0)</f>
        <v>South</v>
      </c>
    </row>
    <row r="9" spans="1:4">
      <c r="A9" s="2">
        <v>1007</v>
      </c>
      <c r="B9" s="2" t="str">
        <f>VLOOKUP($A9,'DF1'!A7:B17,2,0)</f>
        <v>HDD</v>
      </c>
      <c r="C9" s="2">
        <f>VLOOKUP($A9,'DF2'!$A$1:$C$11,2,0)</f>
        <v>25</v>
      </c>
      <c r="D9" s="2" t="str">
        <f>VLOOKUP($A9,'DF3'!$A$1:$C$11,2,0)</f>
        <v>West</v>
      </c>
    </row>
    <row r="10" spans="1:4">
      <c r="A10" s="2">
        <v>1008</v>
      </c>
      <c r="B10" s="2" t="str">
        <f>VLOOKUP($A10,'DF1'!A8:B18,2,0)</f>
        <v>SSD</v>
      </c>
      <c r="C10" s="2">
        <f>VLOOKUP($A10,'DF2'!$A$1:$C$11,2,0)</f>
        <v>25</v>
      </c>
      <c r="D10" s="2" t="str">
        <f>VLOOKUP($A10,'DF3'!$A$1:$C$11,2,0)</f>
        <v>South</v>
      </c>
    </row>
    <row r="11" spans="1:4">
      <c r="A11" s="2">
        <v>1009</v>
      </c>
      <c r="B11" s="2" t="str">
        <f>VLOOKUP($A11,'DF1'!A9:B19,2,0)</f>
        <v>HDD</v>
      </c>
      <c r="C11" s="2">
        <f>VLOOKUP($A11,'DF2'!$A$1:$C$11,2,0)</f>
        <v>34</v>
      </c>
      <c r="D11" s="2" t="str">
        <f>VLOOKUP($A11,'DF3'!$A$1:$C$11,2,0)</f>
        <v>West</v>
      </c>
    </row>
    <row r="12" spans="1:4">
      <c r="A12" s="2">
        <v>1010</v>
      </c>
      <c r="B12" s="2" t="str">
        <f>VLOOKUP($A12,'DF1'!A10:B20,2,0)</f>
        <v>LCD</v>
      </c>
      <c r="C12" s="2">
        <f>VLOOKUP($A12,'DF2'!$A$1:$C$11,2,0)</f>
        <v>55</v>
      </c>
      <c r="D12" s="2" t="str">
        <f>VLOOKUP($A12,'DF3'!$A$1:$C$11,2,0)</f>
        <v>North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B88F-D253-44FB-AF4D-9865FDC5995F}">
  <dimension ref="A1:J17"/>
  <sheetViews>
    <sheetView workbookViewId="0">
      <selection activeCell="L12" sqref="L12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5" max="5" width="10.140625" bestFit="1" customWidth="1"/>
    <col min="8" max="8" width="7.85546875" customWidth="1"/>
    <col min="9" max="9" width="12.5703125" customWidth="1"/>
    <col min="10" max="10" width="28.42578125" customWidth="1"/>
  </cols>
  <sheetData>
    <row r="1" spans="1:10">
      <c r="A1" s="3" t="s">
        <v>1</v>
      </c>
      <c r="B1" s="3" t="s">
        <v>2</v>
      </c>
      <c r="C1" s="3" t="s">
        <v>3</v>
      </c>
      <c r="D1" s="3" t="s">
        <v>4</v>
      </c>
      <c r="E1" s="3" t="s">
        <v>34</v>
      </c>
      <c r="F1" s="5"/>
      <c r="G1" s="5"/>
      <c r="I1" s="47" t="s">
        <v>80</v>
      </c>
      <c r="J1" s="47"/>
    </row>
    <row r="2" spans="1:10">
      <c r="A2" s="2" t="s">
        <v>5</v>
      </c>
      <c r="B2" s="2" t="s">
        <v>6</v>
      </c>
      <c r="C2" s="2" t="s">
        <v>7</v>
      </c>
      <c r="D2" s="2">
        <v>45</v>
      </c>
      <c r="E2" s="2">
        <v>1231</v>
      </c>
      <c r="I2" s="8" t="s">
        <v>34</v>
      </c>
      <c r="J2" s="15">
        <v>1236</v>
      </c>
    </row>
    <row r="3" spans="1:10">
      <c r="A3" s="2" t="s">
        <v>8</v>
      </c>
      <c r="B3" s="2" t="s">
        <v>9</v>
      </c>
      <c r="C3" s="2" t="s">
        <v>10</v>
      </c>
      <c r="D3" s="2">
        <v>65</v>
      </c>
      <c r="E3" s="2">
        <v>1232</v>
      </c>
      <c r="I3" s="8" t="s">
        <v>1</v>
      </c>
      <c r="J3" s="15" t="str">
        <f>VLOOKUP($J$2, CHOOSE({1,2,3,4,5},$E$1:$E$11,$A$1:$A$11,$B$1:$B$11,$C$1:$C$11,$D$1:$D$11),ROW()-1,0)</f>
        <v>Spiderman</v>
      </c>
    </row>
    <row r="4" spans="1:10">
      <c r="A4" s="2" t="s">
        <v>11</v>
      </c>
      <c r="B4" s="2" t="s">
        <v>12</v>
      </c>
      <c r="C4" s="2" t="s">
        <v>13</v>
      </c>
      <c r="D4" s="2">
        <v>32</v>
      </c>
      <c r="E4" s="2">
        <v>1233</v>
      </c>
      <c r="I4" s="8" t="s">
        <v>2</v>
      </c>
      <c r="J4" s="15" t="str">
        <f>VLOOKUP($J$2, CHOOSE({1,2,3,4,5},$E$1:$E$11,$A$1:$A$11,$B$1:$B$11,$C$1:$C$11,$D$1:$D$11),ROW()-1,0)</f>
        <v>Tigerbalm</v>
      </c>
    </row>
    <row r="5" spans="1:10">
      <c r="A5" s="2" t="s">
        <v>14</v>
      </c>
      <c r="B5" s="2" t="s">
        <v>15</v>
      </c>
      <c r="C5" s="2" t="s">
        <v>7</v>
      </c>
      <c r="D5" s="2">
        <v>65</v>
      </c>
      <c r="E5" s="2">
        <v>1234</v>
      </c>
      <c r="I5" s="8" t="s">
        <v>3</v>
      </c>
      <c r="J5" s="15" t="str">
        <f>VLOOKUP($J$2, CHOOSE({1,2,3,4,5},$E$1:$E$11,$A$1:$A$11,$B$1:$B$11,$C$1:$C$11,$D$1:$D$11),ROW()-1,0)</f>
        <v>West City</v>
      </c>
    </row>
    <row r="6" spans="1:10">
      <c r="A6" s="2" t="s">
        <v>16</v>
      </c>
      <c r="B6" s="2" t="s">
        <v>6</v>
      </c>
      <c r="C6" s="2" t="s">
        <v>10</v>
      </c>
      <c r="D6" s="2">
        <v>98</v>
      </c>
      <c r="E6" s="2">
        <v>1235</v>
      </c>
      <c r="I6" s="8" t="s">
        <v>4</v>
      </c>
      <c r="J6" s="15">
        <f>VLOOKUP($J$2, CHOOSE({1,2,3,4,5},$E$1:$E$11,$A$1:$A$11,$B$1:$B$11,$C$1:$C$11,$D$1:$D$11),ROW()-1,0)</f>
        <v>65</v>
      </c>
    </row>
    <row r="7" spans="1:10">
      <c r="A7" s="2" t="s">
        <v>17</v>
      </c>
      <c r="B7" s="2" t="s">
        <v>9</v>
      </c>
      <c r="C7" s="2" t="s">
        <v>13</v>
      </c>
      <c r="D7" s="2">
        <v>65</v>
      </c>
      <c r="E7" s="2">
        <v>1236</v>
      </c>
      <c r="J7" s="16"/>
    </row>
    <row r="8" spans="1:10">
      <c r="A8" s="2" t="s">
        <v>18</v>
      </c>
      <c r="B8" s="2" t="s">
        <v>15</v>
      </c>
      <c r="C8" s="2" t="s">
        <v>7</v>
      </c>
      <c r="D8" s="2">
        <v>32</v>
      </c>
      <c r="E8" s="2">
        <v>1237</v>
      </c>
    </row>
    <row r="9" spans="1:10">
      <c r="A9" s="2" t="s">
        <v>19</v>
      </c>
      <c r="B9" s="2" t="s">
        <v>20</v>
      </c>
      <c r="C9" s="2" t="s">
        <v>10</v>
      </c>
      <c r="D9" s="2">
        <v>65</v>
      </c>
      <c r="E9" s="2">
        <v>1238</v>
      </c>
    </row>
    <row r="10" spans="1:10">
      <c r="A10" s="2" t="s">
        <v>21</v>
      </c>
      <c r="B10" s="2" t="s">
        <v>20</v>
      </c>
      <c r="C10" s="2" t="s">
        <v>13</v>
      </c>
      <c r="D10" s="2">
        <v>54</v>
      </c>
      <c r="E10" s="2">
        <v>1239</v>
      </c>
    </row>
    <row r="11" spans="1:10">
      <c r="A11" s="2" t="s">
        <v>22</v>
      </c>
      <c r="B11" s="2" t="s">
        <v>9</v>
      </c>
      <c r="C11" s="2" t="s">
        <v>7</v>
      </c>
      <c r="D11" s="2">
        <v>65</v>
      </c>
      <c r="E11" s="2">
        <v>1240</v>
      </c>
    </row>
    <row r="13" spans="1:10">
      <c r="A13" t="s">
        <v>76</v>
      </c>
    </row>
    <row r="14" spans="1:10">
      <c r="A14" t="s">
        <v>77</v>
      </c>
    </row>
    <row r="16" spans="1:10">
      <c r="A16" t="s">
        <v>78</v>
      </c>
    </row>
    <row r="17" spans="1:1">
      <c r="A17" t="s">
        <v>79</v>
      </c>
    </row>
  </sheetData>
  <mergeCells count="1">
    <mergeCell ref="I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B81D-6225-4789-89B9-54951AF89B3F}">
  <dimension ref="A1:M11"/>
  <sheetViews>
    <sheetView workbookViewId="0">
      <selection activeCell="I4" sqref="I4"/>
    </sheetView>
  </sheetViews>
  <sheetFormatPr defaultRowHeight="15"/>
  <cols>
    <col min="1" max="1" width="11.28515625" bestFit="1" customWidth="1"/>
    <col min="2" max="2" width="13.42578125" customWidth="1"/>
    <col min="3" max="3" width="10" bestFit="1" customWidth="1"/>
    <col min="5" max="5" width="10.5703125" customWidth="1"/>
    <col min="8" max="8" width="14.7109375" customWidth="1"/>
    <col min="9" max="9" width="16.85546875" customWidth="1"/>
  </cols>
  <sheetData>
    <row r="1" spans="1:13">
      <c r="A1" s="6" t="s">
        <v>1</v>
      </c>
      <c r="B1" s="6" t="s">
        <v>2</v>
      </c>
      <c r="C1" s="6" t="s">
        <v>3</v>
      </c>
      <c r="D1" s="6" t="s">
        <v>4</v>
      </c>
      <c r="E1" s="6" t="s">
        <v>34</v>
      </c>
      <c r="H1" s="48" t="s">
        <v>81</v>
      </c>
      <c r="I1" s="48"/>
      <c r="L1" t="s">
        <v>82</v>
      </c>
      <c r="M1" t="s">
        <v>126</v>
      </c>
    </row>
    <row r="2" spans="1:13">
      <c r="A2" s="2" t="s">
        <v>5</v>
      </c>
      <c r="B2" s="2" t="s">
        <v>6</v>
      </c>
      <c r="C2" s="2" t="s">
        <v>7</v>
      </c>
      <c r="D2" s="2">
        <v>45</v>
      </c>
      <c r="E2" s="2">
        <v>1231</v>
      </c>
      <c r="H2" s="6" t="s">
        <v>34</v>
      </c>
      <c r="I2" s="11">
        <v>1237</v>
      </c>
      <c r="L2">
        <f>MATCH($I$2,$E$1:$E$11,0)</f>
        <v>8</v>
      </c>
      <c r="M2">
        <f>MATCH($H2,$A$1:$E$1,0)</f>
        <v>5</v>
      </c>
    </row>
    <row r="3" spans="1:13">
      <c r="A3" s="2" t="s">
        <v>8</v>
      </c>
      <c r="B3" s="2" t="s">
        <v>9</v>
      </c>
      <c r="C3" s="2" t="s">
        <v>10</v>
      </c>
      <c r="D3" s="2">
        <v>65</v>
      </c>
      <c r="E3" s="2">
        <v>1232</v>
      </c>
      <c r="H3" s="6" t="s">
        <v>1</v>
      </c>
      <c r="I3" s="11" t="str">
        <f>INDEX($A$1:$E$11, MATCH($I$2,$E$1:$E$11,0), MATCH($H3,$A$1:$E$1,0))</f>
        <v>Antman</v>
      </c>
      <c r="M3">
        <f t="shared" ref="M3:M6" si="0">MATCH($H3,$A$1:$E$1,0)</f>
        <v>1</v>
      </c>
    </row>
    <row r="4" spans="1:13">
      <c r="A4" s="2" t="s">
        <v>11</v>
      </c>
      <c r="B4" s="2" t="s">
        <v>12</v>
      </c>
      <c r="C4" s="2" t="s">
        <v>13</v>
      </c>
      <c r="D4" s="2">
        <v>32</v>
      </c>
      <c r="E4" s="2">
        <v>1233</v>
      </c>
      <c r="H4" s="6" t="s">
        <v>2</v>
      </c>
      <c r="I4" s="11" t="str">
        <f t="shared" ref="I4:I6" si="1">INDEX($A$1:$E$11, MATCH($I$2,$E$1:$E$11,0), MATCH($H4,$A$1:$E$1,0))</f>
        <v>Toothbrush</v>
      </c>
      <c r="M4">
        <f t="shared" si="0"/>
        <v>2</v>
      </c>
    </row>
    <row r="5" spans="1:13">
      <c r="A5" s="2" t="s">
        <v>14</v>
      </c>
      <c r="B5" s="2" t="s">
        <v>15</v>
      </c>
      <c r="C5" s="2" t="s">
        <v>7</v>
      </c>
      <c r="D5" s="2">
        <v>65</v>
      </c>
      <c r="E5" s="2">
        <v>1234</v>
      </c>
      <c r="H5" s="6" t="s">
        <v>3</v>
      </c>
      <c r="I5" s="11" t="str">
        <f t="shared" si="1"/>
        <v>South City</v>
      </c>
      <c r="M5">
        <f t="shared" si="0"/>
        <v>3</v>
      </c>
    </row>
    <row r="6" spans="1:13">
      <c r="A6" s="2" t="s">
        <v>16</v>
      </c>
      <c r="B6" s="2" t="s">
        <v>6</v>
      </c>
      <c r="C6" s="2" t="s">
        <v>10</v>
      </c>
      <c r="D6" s="2">
        <v>98</v>
      </c>
      <c r="E6" s="2">
        <v>1235</v>
      </c>
      <c r="H6" s="6" t="s">
        <v>4</v>
      </c>
      <c r="I6" s="11">
        <f t="shared" si="1"/>
        <v>32</v>
      </c>
      <c r="M6">
        <f t="shared" si="0"/>
        <v>4</v>
      </c>
    </row>
    <row r="7" spans="1:13">
      <c r="A7" s="2" t="s">
        <v>17</v>
      </c>
      <c r="B7" s="2" t="s">
        <v>9</v>
      </c>
      <c r="C7" s="2" t="s">
        <v>13</v>
      </c>
      <c r="D7" s="2">
        <v>65</v>
      </c>
      <c r="E7" s="2">
        <v>1236</v>
      </c>
    </row>
    <row r="8" spans="1:13">
      <c r="A8" s="2" t="s">
        <v>18</v>
      </c>
      <c r="B8" s="2" t="s">
        <v>15</v>
      </c>
      <c r="C8" s="2" t="s">
        <v>7</v>
      </c>
      <c r="D8" s="2">
        <v>32</v>
      </c>
      <c r="E8" s="2">
        <v>1237</v>
      </c>
    </row>
    <row r="9" spans="1:13">
      <c r="A9" s="2" t="s">
        <v>19</v>
      </c>
      <c r="B9" s="2" t="s">
        <v>20</v>
      </c>
      <c r="C9" s="2" t="s">
        <v>10</v>
      </c>
      <c r="D9" s="2">
        <v>65</v>
      </c>
      <c r="E9" s="2">
        <v>1238</v>
      </c>
    </row>
    <row r="10" spans="1:13">
      <c r="A10" s="2" t="s">
        <v>21</v>
      </c>
      <c r="B10" s="2" t="s">
        <v>20</v>
      </c>
      <c r="C10" s="2" t="s">
        <v>13</v>
      </c>
      <c r="D10" s="2">
        <v>54</v>
      </c>
      <c r="E10" s="2">
        <v>1239</v>
      </c>
      <c r="I10" t="s">
        <v>128</v>
      </c>
    </row>
    <row r="11" spans="1:13">
      <c r="A11" s="2" t="s">
        <v>22</v>
      </c>
      <c r="B11" s="2" t="s">
        <v>9</v>
      </c>
      <c r="C11" s="2" t="s">
        <v>7</v>
      </c>
      <c r="D11" s="2">
        <v>65</v>
      </c>
      <c r="E11" s="2">
        <v>1240</v>
      </c>
      <c r="I11" t="s">
        <v>127</v>
      </c>
    </row>
  </sheetData>
  <mergeCells count="1"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D439-1F2C-441F-A98E-06E457A5A9B9}">
  <dimension ref="A1:M19"/>
  <sheetViews>
    <sheetView workbookViewId="0">
      <selection activeCell="A4" sqref="A4"/>
    </sheetView>
  </sheetViews>
  <sheetFormatPr defaultRowHeight="15"/>
  <cols>
    <col min="1" max="1" width="11.42578125" customWidth="1"/>
    <col min="6" max="6" width="11.28515625" customWidth="1"/>
    <col min="7" max="7" width="11.140625" customWidth="1"/>
  </cols>
  <sheetData>
    <row r="1" spans="1:13">
      <c r="A1" s="17" t="s">
        <v>129</v>
      </c>
      <c r="B1" s="12" t="s">
        <v>130</v>
      </c>
      <c r="C1" s="12" t="s">
        <v>131</v>
      </c>
      <c r="D1" s="12" t="s">
        <v>132</v>
      </c>
      <c r="E1" s="12" t="s">
        <v>133</v>
      </c>
      <c r="F1" s="12" t="s">
        <v>134</v>
      </c>
      <c r="G1" s="12" t="s">
        <v>135</v>
      </c>
      <c r="H1" s="12" t="s">
        <v>136</v>
      </c>
      <c r="I1" s="12" t="s">
        <v>137</v>
      </c>
      <c r="J1" s="12" t="s">
        <v>138</v>
      </c>
      <c r="K1" s="12" t="s">
        <v>139</v>
      </c>
      <c r="L1" s="12" t="s">
        <v>140</v>
      </c>
      <c r="M1" s="12" t="s">
        <v>141</v>
      </c>
    </row>
    <row r="2" spans="1:13">
      <c r="A2" s="18" t="s">
        <v>142</v>
      </c>
      <c r="B2" s="2">
        <v>144</v>
      </c>
      <c r="C2" s="2">
        <v>131</v>
      </c>
      <c r="D2" s="2">
        <v>134</v>
      </c>
      <c r="E2" s="2">
        <v>120</v>
      </c>
      <c r="F2" s="2">
        <v>143</v>
      </c>
      <c r="G2" s="2">
        <v>173</v>
      </c>
      <c r="H2" s="2">
        <v>154</v>
      </c>
      <c r="I2" s="2">
        <v>190</v>
      </c>
      <c r="J2" s="2">
        <v>113</v>
      </c>
      <c r="K2" s="2">
        <v>130</v>
      </c>
      <c r="L2" s="2">
        <v>120</v>
      </c>
      <c r="M2" s="2">
        <v>127</v>
      </c>
    </row>
    <row r="3" spans="1:13">
      <c r="A3" s="18" t="s">
        <v>143</v>
      </c>
      <c r="B3" s="2">
        <v>185</v>
      </c>
      <c r="C3" s="2">
        <v>180</v>
      </c>
      <c r="D3" s="2">
        <v>114</v>
      </c>
      <c r="E3" s="2">
        <v>160</v>
      </c>
      <c r="F3" s="2">
        <v>138</v>
      </c>
      <c r="G3" s="2">
        <v>112</v>
      </c>
      <c r="H3" s="2">
        <v>200</v>
      </c>
      <c r="I3" s="2">
        <v>158</v>
      </c>
      <c r="J3" s="2">
        <v>181</v>
      </c>
      <c r="K3" s="2">
        <v>138</v>
      </c>
      <c r="L3" s="2">
        <v>116</v>
      </c>
      <c r="M3" s="2">
        <v>170</v>
      </c>
    </row>
    <row r="4" spans="1:13">
      <c r="A4" s="18" t="s">
        <v>144</v>
      </c>
      <c r="B4" s="2">
        <v>114</v>
      </c>
      <c r="C4" s="2">
        <v>152</v>
      </c>
      <c r="D4" s="2">
        <v>164</v>
      </c>
      <c r="E4" s="2">
        <v>169</v>
      </c>
      <c r="F4" s="2">
        <v>119</v>
      </c>
      <c r="G4" s="2">
        <v>141</v>
      </c>
      <c r="H4" s="2">
        <v>179</v>
      </c>
      <c r="I4" s="2">
        <v>126</v>
      </c>
      <c r="J4" s="2">
        <v>119</v>
      </c>
      <c r="K4" s="2">
        <v>109</v>
      </c>
      <c r="L4" s="2">
        <v>196</v>
      </c>
      <c r="M4" s="2">
        <v>141</v>
      </c>
    </row>
    <row r="5" spans="1:13">
      <c r="A5" s="18" t="s">
        <v>65</v>
      </c>
      <c r="B5" s="2">
        <v>196</v>
      </c>
      <c r="C5" s="2">
        <v>118</v>
      </c>
      <c r="D5" s="2">
        <v>183</v>
      </c>
      <c r="E5" s="2">
        <v>145</v>
      </c>
      <c r="F5" s="2">
        <v>126</v>
      </c>
      <c r="G5" s="2">
        <v>157</v>
      </c>
      <c r="H5" s="2">
        <v>156</v>
      </c>
      <c r="I5" s="2">
        <v>175</v>
      </c>
      <c r="J5" s="2">
        <v>107</v>
      </c>
      <c r="K5" s="2">
        <v>112</v>
      </c>
      <c r="L5" s="2">
        <v>164</v>
      </c>
      <c r="M5" s="2">
        <v>104</v>
      </c>
    </row>
    <row r="6" spans="1:13">
      <c r="A6" s="18" t="s">
        <v>66</v>
      </c>
      <c r="B6" s="2">
        <v>193</v>
      </c>
      <c r="C6" s="2">
        <v>111</v>
      </c>
      <c r="D6" s="2">
        <v>174</v>
      </c>
      <c r="E6" s="2">
        <v>143</v>
      </c>
      <c r="F6" s="2">
        <v>162</v>
      </c>
      <c r="G6" s="2">
        <v>145</v>
      </c>
      <c r="H6" s="2">
        <v>177</v>
      </c>
      <c r="I6" s="2">
        <v>182</v>
      </c>
      <c r="J6" s="2">
        <v>164</v>
      </c>
      <c r="K6" s="2">
        <v>152</v>
      </c>
      <c r="L6" s="2">
        <v>147</v>
      </c>
      <c r="M6" s="2">
        <v>178</v>
      </c>
    </row>
    <row r="7" spans="1:13">
      <c r="A7" s="18" t="s">
        <v>145</v>
      </c>
      <c r="B7" s="2">
        <v>122</v>
      </c>
      <c r="C7" s="2">
        <v>164</v>
      </c>
      <c r="D7" s="2">
        <v>152</v>
      </c>
      <c r="E7" s="2">
        <v>133</v>
      </c>
      <c r="F7" s="2">
        <v>118</v>
      </c>
      <c r="G7" s="2">
        <v>132</v>
      </c>
      <c r="H7" s="2">
        <v>158</v>
      </c>
      <c r="I7" s="2">
        <v>159</v>
      </c>
      <c r="J7" s="2">
        <v>175</v>
      </c>
      <c r="K7" s="2">
        <v>150</v>
      </c>
      <c r="L7" s="2">
        <v>127</v>
      </c>
      <c r="M7" s="2">
        <v>137</v>
      </c>
    </row>
    <row r="9" spans="1:13">
      <c r="A9" s="20" t="s">
        <v>146</v>
      </c>
      <c r="B9" s="19">
        <f>SUM(B2:B7)</f>
        <v>954</v>
      </c>
      <c r="C9" s="19">
        <f t="shared" ref="C9:M9" si="0">SUM(C2:C7)</f>
        <v>856</v>
      </c>
      <c r="D9" s="19">
        <f t="shared" si="0"/>
        <v>921</v>
      </c>
      <c r="E9" s="19">
        <f t="shared" si="0"/>
        <v>870</v>
      </c>
      <c r="F9" s="19">
        <f t="shared" si="0"/>
        <v>806</v>
      </c>
      <c r="G9" s="19">
        <f t="shared" si="0"/>
        <v>860</v>
      </c>
      <c r="H9" s="19">
        <f t="shared" si="0"/>
        <v>1024</v>
      </c>
      <c r="I9" s="19">
        <f t="shared" si="0"/>
        <v>990</v>
      </c>
      <c r="J9" s="19">
        <f t="shared" si="0"/>
        <v>859</v>
      </c>
      <c r="K9" s="19">
        <f t="shared" si="0"/>
        <v>791</v>
      </c>
      <c r="L9" s="19">
        <f t="shared" si="0"/>
        <v>870</v>
      </c>
      <c r="M9" s="19">
        <f t="shared" si="0"/>
        <v>857</v>
      </c>
    </row>
    <row r="11" spans="1:13">
      <c r="F11" s="17" t="s">
        <v>129</v>
      </c>
      <c r="G11" s="19" t="s">
        <v>141</v>
      </c>
      <c r="I11">
        <f>MATCH($G$11,$B$1:$M$1,0)</f>
        <v>12</v>
      </c>
    </row>
    <row r="12" spans="1:13">
      <c r="F12" s="18" t="s">
        <v>142</v>
      </c>
      <c r="G12" s="2">
        <f t="shared" ref="G12:G17" si="1">VLOOKUP($F12,ProMonth,MATCH($G$11,$B$1:$M$1,0)+1,0)</f>
        <v>127</v>
      </c>
    </row>
    <row r="13" spans="1:13">
      <c r="F13" s="18" t="s">
        <v>143</v>
      </c>
      <c r="G13" s="2">
        <f t="shared" si="1"/>
        <v>170</v>
      </c>
    </row>
    <row r="14" spans="1:13">
      <c r="F14" s="18" t="s">
        <v>144</v>
      </c>
      <c r="G14" s="2">
        <f t="shared" si="1"/>
        <v>141</v>
      </c>
    </row>
    <row r="15" spans="1:13">
      <c r="F15" s="18" t="s">
        <v>65</v>
      </c>
      <c r="G15" s="2">
        <f t="shared" si="1"/>
        <v>104</v>
      </c>
    </row>
    <row r="16" spans="1:13">
      <c r="F16" s="18" t="s">
        <v>66</v>
      </c>
      <c r="G16" s="2">
        <f t="shared" si="1"/>
        <v>178</v>
      </c>
    </row>
    <row r="17" spans="6:7">
      <c r="F17" s="18" t="s">
        <v>145</v>
      </c>
      <c r="G17" s="2">
        <f t="shared" si="1"/>
        <v>137</v>
      </c>
    </row>
    <row r="19" spans="6:7">
      <c r="F19" s="20" t="s">
        <v>146</v>
      </c>
      <c r="G19" s="19">
        <f>SUM(G12:G17)</f>
        <v>857</v>
      </c>
    </row>
  </sheetData>
  <dataValidations count="1">
    <dataValidation type="list" allowBlank="1" showInputMessage="1" showErrorMessage="1" sqref="G11" xr:uid="{ADE7457E-B7CD-4A3C-A52A-10FA1C03C7E5}">
      <formula1>$B$1:$M$1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791D-9EEA-40F3-B48A-0C25C92F9816}">
  <dimension ref="A1:J19"/>
  <sheetViews>
    <sheetView tabSelected="1" workbookViewId="0">
      <selection activeCell="E8" sqref="E8"/>
    </sheetView>
  </sheetViews>
  <sheetFormatPr defaultRowHeight="15"/>
  <cols>
    <col min="1" max="1" width="22.5703125" bestFit="1" customWidth="1"/>
    <col min="2" max="3" width="10.140625" bestFit="1" customWidth="1"/>
    <col min="7" max="7" width="13.140625" customWidth="1"/>
    <col min="8" max="8" width="15.85546875" customWidth="1"/>
    <col min="9" max="9" width="16" customWidth="1"/>
  </cols>
  <sheetData>
    <row r="1" spans="1:10">
      <c r="A1" s="13" t="s">
        <v>2</v>
      </c>
      <c r="B1" s="13" t="s">
        <v>83</v>
      </c>
      <c r="C1" s="13" t="s">
        <v>34</v>
      </c>
      <c r="D1" s="13" t="s">
        <v>84</v>
      </c>
    </row>
    <row r="2" spans="1:10">
      <c r="A2" s="2" t="s">
        <v>85</v>
      </c>
      <c r="B2" s="2" t="s">
        <v>86</v>
      </c>
      <c r="C2" s="2" t="s">
        <v>87</v>
      </c>
      <c r="D2" s="2">
        <v>4479</v>
      </c>
      <c r="H2">
        <f>COLUMN()</f>
        <v>8</v>
      </c>
    </row>
    <row r="3" spans="1:10">
      <c r="A3" s="9">
        <v>1100012312</v>
      </c>
      <c r="B3" s="2" t="s">
        <v>88</v>
      </c>
      <c r="C3" s="2" t="s">
        <v>89</v>
      </c>
      <c r="D3" s="2">
        <v>4210</v>
      </c>
    </row>
    <row r="4" spans="1:10">
      <c r="A4" s="2" t="s">
        <v>90</v>
      </c>
      <c r="B4" s="2" t="s">
        <v>91</v>
      </c>
      <c r="C4" s="2" t="s">
        <v>92</v>
      </c>
      <c r="D4" s="2">
        <v>3660</v>
      </c>
      <c r="G4" s="49" t="s">
        <v>147</v>
      </c>
      <c r="H4" s="49"/>
      <c r="I4" s="49"/>
      <c r="J4" s="49"/>
    </row>
    <row r="5" spans="1:10">
      <c r="A5" s="9">
        <v>1100012314</v>
      </c>
      <c r="B5" s="2" t="s">
        <v>93</v>
      </c>
      <c r="C5" s="2" t="s">
        <v>94</v>
      </c>
      <c r="D5" s="2">
        <v>3992</v>
      </c>
      <c r="G5" s="49"/>
      <c r="H5" s="49"/>
      <c r="I5" s="49"/>
      <c r="J5" s="49"/>
    </row>
    <row r="6" spans="1:10">
      <c r="A6" s="9">
        <v>1100012315</v>
      </c>
      <c r="B6" s="2" t="s">
        <v>86</v>
      </c>
      <c r="C6" s="2" t="s">
        <v>95</v>
      </c>
      <c r="D6" s="2">
        <v>4331</v>
      </c>
    </row>
    <row r="7" spans="1:10">
      <c r="A7" s="2" t="s">
        <v>96</v>
      </c>
      <c r="B7" s="2" t="s">
        <v>88</v>
      </c>
      <c r="C7" s="2" t="s">
        <v>97</v>
      </c>
      <c r="D7" s="2">
        <v>4191</v>
      </c>
      <c r="G7" s="13" t="s">
        <v>2</v>
      </c>
      <c r="H7" s="13" t="s">
        <v>83</v>
      </c>
      <c r="I7" s="13" t="s">
        <v>34</v>
      </c>
      <c r="J7" s="13" t="s">
        <v>84</v>
      </c>
    </row>
    <row r="8" spans="1:10">
      <c r="A8" s="2" t="s">
        <v>98</v>
      </c>
      <c r="B8" s="2" t="s">
        <v>91</v>
      </c>
      <c r="C8" s="2" t="s">
        <v>99</v>
      </c>
      <c r="D8" s="2">
        <v>3796</v>
      </c>
      <c r="G8" s="9">
        <v>1100012311</v>
      </c>
      <c r="H8" s="21" t="str">
        <f>VLOOKUP(IF(FIND($G8,$A2,1)&gt;0,$A2, ""),$A$1:$D$13,COLUMN()-6,0)</f>
        <v>Delhi</v>
      </c>
      <c r="I8" s="21" t="str">
        <f t="shared" ref="I8:J8" si="0">VLOOKUP(IF(FIND($G8,$A2,1)&gt;0,$A2, ""),$A$1:$D$13,COLUMN()-6,0)</f>
        <v>1100-234</v>
      </c>
      <c r="J8" s="21">
        <f t="shared" si="0"/>
        <v>4479</v>
      </c>
    </row>
    <row r="9" spans="1:10">
      <c r="A9" s="9" t="s">
        <v>100</v>
      </c>
      <c r="B9" s="2" t="s">
        <v>93</v>
      </c>
      <c r="C9" s="2" t="s">
        <v>101</v>
      </c>
      <c r="D9" s="2">
        <v>4148</v>
      </c>
      <c r="G9" s="9">
        <v>1100012312</v>
      </c>
      <c r="H9" s="21" t="str">
        <f t="shared" ref="H9:J9" si="1">VLOOKUP(IF(FIND($G9,$A3,1)&gt;0,$A3, ""),$A$1:$D$13,COLUMN()-6,0)</f>
        <v>Mumbai</v>
      </c>
      <c r="I9" s="21" t="str">
        <f t="shared" si="1"/>
        <v>1100-235</v>
      </c>
      <c r="J9" s="21">
        <f t="shared" si="1"/>
        <v>4210</v>
      </c>
    </row>
    <row r="10" spans="1:10">
      <c r="A10" s="9">
        <v>1100012319</v>
      </c>
      <c r="B10" s="2" t="s">
        <v>93</v>
      </c>
      <c r="C10" s="2" t="s">
        <v>102</v>
      </c>
      <c r="D10" s="2">
        <v>4544</v>
      </c>
      <c r="G10" s="9">
        <v>1100012313</v>
      </c>
      <c r="H10" s="21" t="str">
        <f t="shared" ref="H10:J10" si="2">VLOOKUP(IF(FIND($G10,$A4,1)&gt;0,$A4, ""),$A$1:$D$13,COLUMN()-6,0)</f>
        <v>Bangluru</v>
      </c>
      <c r="I10" s="21" t="str">
        <f t="shared" si="2"/>
        <v>1100-236</v>
      </c>
      <c r="J10" s="21">
        <f t="shared" si="2"/>
        <v>3660</v>
      </c>
    </row>
    <row r="11" spans="1:10">
      <c r="A11" s="9" t="s">
        <v>103</v>
      </c>
      <c r="B11" s="2" t="s">
        <v>88</v>
      </c>
      <c r="C11" s="2" t="s">
        <v>104</v>
      </c>
      <c r="D11" s="2">
        <v>4344</v>
      </c>
      <c r="G11" s="9">
        <v>1100012314</v>
      </c>
      <c r="H11" s="21" t="str">
        <f t="shared" ref="H11:J11" si="3">VLOOKUP(IF(FIND($G11,$A5,1)&gt;0,$A5, ""),$A$1:$D$13,COLUMN()-6,0)</f>
        <v>Bhopal</v>
      </c>
      <c r="I11" s="21" t="str">
        <f t="shared" si="3"/>
        <v>1100-324</v>
      </c>
      <c r="J11" s="21">
        <f t="shared" si="3"/>
        <v>3992</v>
      </c>
    </row>
    <row r="12" spans="1:10">
      <c r="A12" s="2" t="s">
        <v>105</v>
      </c>
      <c r="B12" s="2" t="s">
        <v>106</v>
      </c>
      <c r="C12" s="2" t="s">
        <v>107</v>
      </c>
      <c r="D12" s="2">
        <v>3696</v>
      </c>
      <c r="G12" s="9">
        <v>1100012315</v>
      </c>
      <c r="H12" s="21" t="str">
        <f t="shared" ref="H12:J12" si="4">VLOOKUP(IF(FIND($G12,$A6,1)&gt;0,$A6, ""),$A$1:$D$13,COLUMN()-6,0)</f>
        <v>Delhi</v>
      </c>
      <c r="I12" s="21" t="str">
        <f t="shared" si="4"/>
        <v>1100-453</v>
      </c>
      <c r="J12" s="21">
        <f t="shared" si="4"/>
        <v>4331</v>
      </c>
    </row>
    <row r="13" spans="1:10">
      <c r="A13" s="2" t="s">
        <v>108</v>
      </c>
      <c r="B13" s="2" t="s">
        <v>106</v>
      </c>
      <c r="C13" s="2" t="s">
        <v>109</v>
      </c>
      <c r="D13" s="2">
        <v>4260</v>
      </c>
      <c r="G13" s="9">
        <v>1100012316</v>
      </c>
      <c r="H13" s="21" t="str">
        <f t="shared" ref="H13:J13" si="5">VLOOKUP(IF(FIND($G13,$A7,1)&gt;0,$A7, ""),$A$1:$D$13,COLUMN()-6,0)</f>
        <v>Mumbai</v>
      </c>
      <c r="I13" s="21" t="str">
        <f t="shared" si="5"/>
        <v>1100-568</v>
      </c>
      <c r="J13" s="21">
        <f t="shared" si="5"/>
        <v>4191</v>
      </c>
    </row>
    <row r="14" spans="1:10">
      <c r="G14" s="9">
        <v>1100012317</v>
      </c>
      <c r="H14" s="21" t="str">
        <f t="shared" ref="H14:J14" si="6">VLOOKUP(IF(FIND($G14,$A8,1)&gt;0,$A8, ""),$A$1:$D$13,COLUMN()-6,0)</f>
        <v>Bangluru</v>
      </c>
      <c r="I14" s="21" t="str">
        <f t="shared" si="6"/>
        <v>1100-230</v>
      </c>
      <c r="J14" s="21">
        <f t="shared" si="6"/>
        <v>3796</v>
      </c>
    </row>
    <row r="15" spans="1:10">
      <c r="G15" s="9">
        <v>1100012318</v>
      </c>
      <c r="H15" s="21" t="str">
        <f t="shared" ref="H15:J15" si="7">VLOOKUP(IF(FIND($G15,$A9,1)&gt;0,$A9, ""),$A$1:$D$13,COLUMN()-6,0)</f>
        <v>Bhopal</v>
      </c>
      <c r="I15" s="21" t="str">
        <f t="shared" si="7"/>
        <v>1100-987</v>
      </c>
      <c r="J15" s="21">
        <f t="shared" si="7"/>
        <v>4148</v>
      </c>
    </row>
    <row r="16" spans="1:10">
      <c r="G16" s="9">
        <v>1100012319</v>
      </c>
      <c r="H16" s="21" t="str">
        <f t="shared" ref="H16:J16" si="8">VLOOKUP(IF(FIND($G16,$A10,1)&gt;0,$A10, ""),$A$1:$D$13,COLUMN()-6,0)</f>
        <v>Bhopal</v>
      </c>
      <c r="I16" s="21" t="str">
        <f t="shared" si="8"/>
        <v>1100-345</v>
      </c>
      <c r="J16" s="21">
        <f t="shared" si="8"/>
        <v>4544</v>
      </c>
    </row>
    <row r="17" spans="7:10">
      <c r="G17" s="9">
        <v>1100012320</v>
      </c>
      <c r="H17" s="21" t="str">
        <f t="shared" ref="H17:J17" si="9">VLOOKUP(IF(FIND($G17,$A11,1)&gt;0,$A11, ""),$A$1:$D$13,COLUMN()-6,0)</f>
        <v>Mumbai</v>
      </c>
      <c r="I17" s="21" t="str">
        <f t="shared" si="9"/>
        <v>1100-090</v>
      </c>
      <c r="J17" s="21">
        <f t="shared" si="9"/>
        <v>4344</v>
      </c>
    </row>
    <row r="18" spans="7:10">
      <c r="G18" s="9">
        <v>1100012321</v>
      </c>
      <c r="H18" s="21" t="str">
        <f t="shared" ref="H18:J18" si="10">VLOOKUP(IF(FIND($G18,$A12,1)&gt;0,$A12, ""),$A$1:$D$13,COLUMN()-6,0)</f>
        <v>Ghaziabad</v>
      </c>
      <c r="I18" s="21" t="str">
        <f t="shared" si="10"/>
        <v>1100-212</v>
      </c>
      <c r="J18" s="21">
        <f t="shared" si="10"/>
        <v>3696</v>
      </c>
    </row>
    <row r="19" spans="7:10">
      <c r="G19" s="9">
        <v>1100012322</v>
      </c>
      <c r="H19" s="21" t="str">
        <f t="shared" ref="H19:J19" si="11">VLOOKUP(IF(FIND($G19,$A13,1)&gt;0,$A13, ""),$A$1:$D$13,COLUMN()-6,0)</f>
        <v>Ghaziabad</v>
      </c>
      <c r="I19" s="21" t="str">
        <f t="shared" si="11"/>
        <v>1100-467</v>
      </c>
      <c r="J19" s="21">
        <f t="shared" si="11"/>
        <v>4260</v>
      </c>
    </row>
  </sheetData>
  <mergeCells count="1">
    <mergeCell ref="G4:J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2D24-03B6-420C-A1A0-559B0A60C85C}">
  <dimension ref="A1:K15"/>
  <sheetViews>
    <sheetView workbookViewId="0">
      <selection activeCell="I10" sqref="I10"/>
    </sheetView>
  </sheetViews>
  <sheetFormatPr defaultRowHeight="15"/>
  <cols>
    <col min="1" max="1" width="11.42578125" bestFit="1" customWidth="1"/>
    <col min="2" max="2" width="11.28515625" bestFit="1" customWidth="1"/>
    <col min="3" max="3" width="11.85546875" bestFit="1" customWidth="1"/>
    <col min="9" max="9" width="12.5703125" bestFit="1" customWidth="1"/>
    <col min="10" max="10" width="13.7109375" customWidth="1"/>
    <col min="11" max="11" width="11.140625" bestFit="1" customWidth="1"/>
  </cols>
  <sheetData>
    <row r="1" spans="1:11">
      <c r="A1" s="29" t="s">
        <v>110</v>
      </c>
      <c r="B1" s="29" t="s">
        <v>111</v>
      </c>
      <c r="C1" s="29" t="s">
        <v>112</v>
      </c>
    </row>
    <row r="2" spans="1:11">
      <c r="A2" s="14" t="s">
        <v>113</v>
      </c>
      <c r="B2" s="14" t="s">
        <v>114</v>
      </c>
      <c r="C2" s="14">
        <v>21138</v>
      </c>
    </row>
    <row r="3" spans="1:11">
      <c r="A3" s="14" t="s">
        <v>113</v>
      </c>
      <c r="B3" s="14" t="s">
        <v>115</v>
      </c>
      <c r="C3" s="14">
        <v>18717</v>
      </c>
    </row>
    <row r="4" spans="1:11">
      <c r="A4" s="14" t="s">
        <v>113</v>
      </c>
      <c r="B4" s="14" t="s">
        <v>116</v>
      </c>
      <c r="C4" s="14">
        <v>14935</v>
      </c>
    </row>
    <row r="5" spans="1:11">
      <c r="A5" s="14" t="s">
        <v>113</v>
      </c>
      <c r="B5" s="14" t="s">
        <v>117</v>
      </c>
      <c r="C5" s="14">
        <v>12272</v>
      </c>
      <c r="G5" s="50" t="s">
        <v>148</v>
      </c>
      <c r="H5" s="22"/>
      <c r="I5" s="25" t="s">
        <v>149</v>
      </c>
      <c r="J5" s="26" t="s">
        <v>150</v>
      </c>
      <c r="K5" s="22"/>
    </row>
    <row r="6" spans="1:11">
      <c r="A6" s="14" t="s">
        <v>118</v>
      </c>
      <c r="B6" s="14" t="s">
        <v>119</v>
      </c>
      <c r="C6" s="14">
        <v>17170</v>
      </c>
      <c r="G6" s="50"/>
      <c r="H6" s="22"/>
      <c r="I6" s="27" t="s">
        <v>151</v>
      </c>
      <c r="J6" s="30">
        <f t="array" ref="J6">VLOOKUP($I$6, CHOOSE({1,2}, A1:A15&amp;" "&amp;B1:B15, C1:C15),2,0)</f>
        <v>21138</v>
      </c>
      <c r="K6" s="22"/>
    </row>
    <row r="7" spans="1:11" ht="22.5">
      <c r="A7" s="14" t="s">
        <v>118</v>
      </c>
      <c r="B7" s="14" t="s">
        <v>117</v>
      </c>
      <c r="C7" s="14">
        <v>15754</v>
      </c>
      <c r="G7" s="23"/>
      <c r="H7" s="22"/>
      <c r="I7" s="22"/>
      <c r="J7" s="22"/>
      <c r="K7" s="22"/>
    </row>
    <row r="8" spans="1:11" ht="22.5">
      <c r="A8" s="14" t="s">
        <v>118</v>
      </c>
      <c r="B8" s="14" t="s">
        <v>120</v>
      </c>
      <c r="C8" s="14">
        <v>25766</v>
      </c>
      <c r="G8" s="23"/>
      <c r="H8" s="22"/>
      <c r="I8" s="22"/>
      <c r="J8" s="22"/>
      <c r="K8" s="22"/>
    </row>
    <row r="9" spans="1:11">
      <c r="A9" s="14" t="s">
        <v>118</v>
      </c>
      <c r="B9" s="14" t="s">
        <v>114</v>
      </c>
      <c r="C9" s="14">
        <v>25843</v>
      </c>
      <c r="G9" s="51" t="s">
        <v>152</v>
      </c>
      <c r="H9" s="22"/>
      <c r="I9" s="25" t="s">
        <v>149</v>
      </c>
      <c r="J9" s="26" t="s">
        <v>150</v>
      </c>
      <c r="K9" s="22"/>
    </row>
    <row r="10" spans="1:11">
      <c r="A10" s="14" t="s">
        <v>121</v>
      </c>
      <c r="B10" s="14" t="s">
        <v>119</v>
      </c>
      <c r="C10" s="14">
        <v>24866</v>
      </c>
      <c r="G10" s="51"/>
      <c r="H10" s="22"/>
      <c r="I10" s="27" t="s">
        <v>153</v>
      </c>
      <c r="J10" s="30">
        <f t="array" ref="J10">VLOOKUP($I$10, CHOOSE({1,2}, A5:A19&amp;B5:B19, C5:C19),2,0)</f>
        <v>19497</v>
      </c>
      <c r="K10" s="22"/>
    </row>
    <row r="11" spans="1:11" ht="22.5">
      <c r="A11" s="14" t="s">
        <v>121</v>
      </c>
      <c r="B11" s="14" t="s">
        <v>117</v>
      </c>
      <c r="C11" s="14">
        <v>23181</v>
      </c>
      <c r="G11" s="23"/>
      <c r="H11" s="22"/>
      <c r="I11" s="22"/>
      <c r="J11" s="22"/>
      <c r="K11" s="22"/>
    </row>
    <row r="12" spans="1:11" ht="22.5">
      <c r="A12" s="14" t="s">
        <v>121</v>
      </c>
      <c r="B12" s="14" t="s">
        <v>120</v>
      </c>
      <c r="C12" s="14">
        <v>19497</v>
      </c>
      <c r="G12" s="23"/>
      <c r="H12" s="22"/>
      <c r="I12" s="22"/>
      <c r="J12" s="22"/>
      <c r="K12" s="22"/>
    </row>
    <row r="13" spans="1:11">
      <c r="A13" s="14" t="s">
        <v>121</v>
      </c>
      <c r="B13" s="14" t="s">
        <v>114</v>
      </c>
      <c r="C13" s="14">
        <v>10493</v>
      </c>
      <c r="G13" s="52" t="s">
        <v>154</v>
      </c>
      <c r="H13" s="22"/>
      <c r="I13" s="24" t="s">
        <v>110</v>
      </c>
      <c r="J13" s="24" t="s">
        <v>111</v>
      </c>
      <c r="K13" s="24" t="s">
        <v>150</v>
      </c>
    </row>
    <row r="14" spans="1:11">
      <c r="A14" s="14" t="s">
        <v>122</v>
      </c>
      <c r="B14" s="14" t="s">
        <v>123</v>
      </c>
      <c r="C14" s="14">
        <v>10493</v>
      </c>
      <c r="G14" s="52"/>
      <c r="H14" s="22"/>
      <c r="I14" s="27" t="s">
        <v>113</v>
      </c>
      <c r="J14" s="28" t="s">
        <v>155</v>
      </c>
      <c r="K14" s="30">
        <f t="array" ref="K14">VLOOKUP(I14&amp;J14, CHOOSE({1,2}, A1:A15&amp;B1:B15,C1:C15),2,0)</f>
        <v>12272</v>
      </c>
    </row>
    <row r="15" spans="1:11">
      <c r="A15" s="14" t="s">
        <v>124</v>
      </c>
      <c r="B15" s="14" t="s">
        <v>125</v>
      </c>
      <c r="C15" s="14">
        <v>10493</v>
      </c>
    </row>
  </sheetData>
  <mergeCells count="3">
    <mergeCell ref="G5:G6"/>
    <mergeCell ref="G9:G10"/>
    <mergeCell ref="G13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1. Intro of VLOOKUP</vt:lpstr>
      <vt:lpstr>2. Range LookUP</vt:lpstr>
      <vt:lpstr>3. IF Error VLOOKUP</vt:lpstr>
      <vt:lpstr>4. Nested VLOOKUP</vt:lpstr>
      <vt:lpstr>5. Filter Using VLOOKUP</vt:lpstr>
      <vt:lpstr>6. Double VLOOKUP</vt:lpstr>
      <vt:lpstr>7. Multi Table VLOOKUP</vt:lpstr>
      <vt:lpstr>DF1</vt:lpstr>
      <vt:lpstr>DF2</vt:lpstr>
      <vt:lpstr>DF3</vt:lpstr>
      <vt:lpstr>8. Multi sheet VLOOKUP</vt:lpstr>
      <vt:lpstr>9. Reserve VLOOKUP with CHOOSE</vt:lpstr>
      <vt:lpstr>10. R-LOOKUP INDEX MATCH</vt:lpstr>
      <vt:lpstr>11. VLOOKUP + MATCH</vt:lpstr>
      <vt:lpstr>12. VLOOKUP with Find</vt:lpstr>
      <vt:lpstr>13. VLOOKUP Twist</vt:lpstr>
      <vt:lpstr>Data1</vt:lpstr>
      <vt:lpstr>Data2</vt:lpstr>
      <vt:lpstr>Data3</vt:lpstr>
      <vt:lpstr>list1</vt:lpstr>
      <vt:lpstr>list2</vt:lpstr>
      <vt:lpstr>ProMonth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</dc:creator>
  <cp:lastModifiedBy>Dibyendu</cp:lastModifiedBy>
  <dcterms:created xsi:type="dcterms:W3CDTF">2015-06-05T18:17:20Z</dcterms:created>
  <dcterms:modified xsi:type="dcterms:W3CDTF">2023-03-07T03:17:17Z</dcterms:modified>
</cp:coreProperties>
</file>