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zkielalemayehu/Downloads/Error_analysis/Annotator_1/"/>
    </mc:Choice>
  </mc:AlternateContent>
  <xr:revisionPtr revIDLastSave="0" documentId="13_ncr:1_{C1888854-08F8-3A44-9C14-7B54D4FA0BB6}" xr6:coauthVersionLast="47" xr6:coauthVersionMax="47" xr10:uidLastSave="{00000000-0000-0000-0000-000000000000}"/>
  <bookViews>
    <workbookView xWindow="0" yWindow="500" windowWidth="28800" windowHeight="16440" activeTab="1" xr2:uid="{00000000-000D-0000-FFFF-FFFF00000000}"/>
  </bookViews>
  <sheets>
    <sheet name="M1_en_am" sheetId="1" r:id="rId1"/>
    <sheet name="Errors" sheetId="2" r:id="rId2"/>
  </sheets>
  <definedNames>
    <definedName name="_xlnm._FilterDatabase" localSheetId="1" hidden="1">Errors!$A$1:$E$48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9" i="2" l="1"/>
  <c r="F50" i="2" s="1"/>
  <c r="F51" i="2" s="1"/>
  <c r="I8" i="2"/>
  <c r="I7" i="2"/>
  <c r="J7" i="2" s="1"/>
  <c r="I6" i="2"/>
  <c r="J6" i="2" s="1"/>
  <c r="I5" i="2"/>
  <c r="J5" i="2" s="1"/>
  <c r="I4" i="2"/>
  <c r="J4" i="2" s="1"/>
  <c r="I3" i="2"/>
  <c r="J3" i="2" s="1"/>
  <c r="D52" i="1"/>
  <c r="J8" i="2" l="1"/>
  <c r="J9" i="2" s="1"/>
</calcChain>
</file>

<file path=xl/sharedStrings.xml><?xml version="1.0" encoding="utf-8"?>
<sst xmlns="http://schemas.openxmlformats.org/spreadsheetml/2006/main" count="285" uniqueCount="198">
  <si>
    <t>Source</t>
  </si>
  <si>
    <t>Translation</t>
  </si>
  <si>
    <t>ID</t>
  </si>
  <si>
    <t>Rate</t>
  </si>
  <si>
    <t>I have bought the car.</t>
  </si>
  <si>
    <t>መኪናውን ገዛሁት።</t>
  </si>
  <si>
    <t>The food was always mixed with blood in Sednaya prison. At least the blood had some salt in it....</t>
  </si>
  <si>
    <t>በሴድንያ እስር ቤት ምግብ ሁልጊዜ ከደም ጋር ይደባለቅ ነበር ቢያንስ ደሙ ውስጥ ትንሽ ጨው ነበረው...</t>
  </si>
  <si>
    <t>Luxottica, the world's largest eyewear maker, set to see even larger market share increase as it buys out Essilor,…</t>
  </si>
  <si>
    <t>በዓለም ትልቁ የዓይን መነፅር አምራች የሆነው ሉክሶቲካ ኤሲሎርን በመግዛቱ የገበያ ድርሻው የበለጠ እንደሚጨምር..</t>
  </si>
  <si>
    <t>From 1968-1969 she was committed to the Vienna Volksoper.</t>
  </si>
  <si>
    <t>ከ1968-1969 በቪየና ቮልስኦፔር ውስጥ ተሳትፋለች።</t>
  </si>
  <si>
    <t>The NABC typically extends over eleven days and includes many different events.</t>
  </si>
  <si>
    <t>የ NABC በአብዛኛው በአስራ አንድ ቀናት ውስጥ የሚካሄድ ሲሆን ብዙ የተለያዩ ዝግጅቶችን ያካትታል.</t>
  </si>
  <si>
    <t>A blanket of thick grey smog covers the Indian capital, Delhi, with some areas 30 times more polluted than the World Health Organization's recommended limit, one year after a similar smog.</t>
  </si>
  <si>
    <t>በህንድ ዋና ከተማ ዴልሂ ላይ አንድ ዓመት ሙሉ ከቆየ በኋላ የደረሰው ከባድ የጭጋግ ጭጋግ አንዳንድ አካባቢዎች የዓለም የጤና ድርጅት ከሚመክረው መጠን በ30 እጥፍ የሚበልጥ ብክለት አሳይቷል።</t>
  </si>
  <si>
    <t>Ground breaking on the Barack Obama Presidential Center in Jackson Park, Illinois, is pushed back again until all federal approvals are completed, which will not be until 2019.</t>
  </si>
  <si>
    <t>በኢሊኖይ ጃክሰን ፓርክ ውስጥ በባራክ ኦባማ ፕሬዚዳንታዊ ማዕከል የመሬት መሰራጨት ሁሉም የፌዴራል ማፅደቆች እስኪጠናቀቁ ድረስ እንደገና ወደ ኋላ ተላልፏል ፣ ይህም እስከ 2019 ድረስ አይሆንም ።</t>
  </si>
  <si>
    <t>In Russia, police arrested over 400 people in Manege Square hours after picking up some 200 people outside the court where the Bolotnaya square case defendants were being tried.</t>
  </si>
  <si>
    <t>በሩሲያ ፖሊስa ከ400 በላይ ሰዎችን በቦሎትናያ አደባባይ የክስ ተከሳሾች ፍርድ ቤት ፊት ለፊት ከ200 ሰዎች ጋር ከተገናኘ ከጥቂት ሰዓታት በኋላ በቦሎትናያ አደባባይ ከ400 በላይ ሰዎችን በቁጥጥር ስር አውሏል።</t>
  </si>
  <si>
    <t>Around 200 BCE many wealthy families in Rome had personal Greek physicians.</t>
  </si>
  <si>
    <t>በ200 ዓክልበ ብዙ የሮም ሀብታም ቤተሰቦች የግሪክ ሐኪሞች ነበሯቸው።</t>
  </si>
  <si>
    <t>SpaceX returns to flight by placing 10 Iridium NEXT satellites in orbit and successfully recovering the first stage of its Falcon 9 launcher on a droneship.</t>
  </si>
  <si>
    <t>ስፔስ ኤክስ 10 የኢሪዲየም ኔክስት ሳተላይቶችን ወደ ምህዋር በማስገባት እና የፋልኮን 9 ማስጀመሪያውን የመጀመሪያ ደረጃ በበረራ መርከብ ላይ በማስመለስ ወደ በረራ ተመለሰ።</t>
  </si>
  <si>
    <t>Belgian lawmakers extend euthanasia</t>
  </si>
  <si>
    <t>#ቤልጂየም #ሕግ አውጪዎች #የሟችነት ህግን ለህፃናት ያራዝማሉ</t>
  </si>
  <si>
    <t>A 5.0 magnitude earthquake strikes Shaheed Benazir Abad District, Pakistan, killing 1 person and injuring another 70.</t>
  </si>
  <si>
    <t>በፓኪስታን በሻሂድ ቤንዚር አባድ ወረዳ በ5.0 መጠን የመሬት መንቀጥቀጥ 1 ሰው ሲገድል 70 ደግሞ ሲጎዳ ተከሰተ።</t>
  </si>
  <si>
    <t>More simply speaking, a tribosystem is a tribological system that consists of at least two contacting bodies, including the environment in which the interaction takes place.</t>
  </si>
  <si>
    <t>በቀላል አነጋገር ፣ የጎሳ ስርዓት ማለት ቢያንስ ሁለት የሚገናኙ አካላትን ያቀፈ የጎሳ ስርዓት ነው ፣ ግንኙነቱ የሚከናወንበትን አካባቢ ጨምሮ ።</t>
  </si>
  <si>
    <t>In motor sport, the Porsche 19 team of Earl Bamber, Nick Tandy and Nico Hulkenberg wins the 2015 24 Hours of Le Mans.</t>
  </si>
  <si>
    <t>በሞተር ስፖርት ውስጥ የፖርሽ 19 ቡድን አርል ባምበር ፣ ኒክ ታንዲ እና ኒኮ ሁልከንበርግ የ 2015 የ 24 ሰዓት ሌ ማን አሸነፉ ።</t>
  </si>
  <si>
    <t>Would you mind repeating that?</t>
  </si>
  <si>
    <t>ይህን ደግመህ ብትናገር?</t>
  </si>
  <si>
    <t>The Sound of Music has been included in numerous top film lists from the American Film Institute.</t>
  </si>
  <si>
    <t>የሙዚቃው ድምፅ በአሜሪካ ፊልም ኢንስቲትዩት በርካታ ምርጥ የፊልም ዝርዝሮች ውስጥ ተካትቷል ።</t>
  </si>
  <si>
    <t>It’s always a pleasure to attend an arts event with you and learn something new.</t>
  </si>
  <si>
    <t>ከአንተ ጋር በኪነ ጥበብ ዝግጅት ላይ መገኘት እና አዲስ ነገር መማር ሁልጊዜም አስደሳች ነው።</t>
  </si>
  <si>
    <t>XploreBD First Post, India Paramilitary forces must check cattle smuggling to  #Bangladesh</t>
  </si>
  <si>
    <t>#XploreBD First Post, India የፓራሚሊታሪ ኃይሎች ወደ #ባንግላዴሽ የሚደረገውን የከብት ዝውውር መቆጣጠር አለባቸው... http://fb.me/14ZvAd3k2</t>
  </si>
  <si>
    <t>Skanska USA implodes the Old Kosciuszko Bridge in New York City after 78 years of connecting Brooklyn and Queens.</t>
  </si>
  <si>
    <t>ስካንስካ ዩኤስኤ በኒው ዮርክ ከተማ ውስጥ ብሩክሊንን እና ኩዊንስን ከ 78 ዓመታት በኋላ ያገናኘውን የድሮውን የኮሺሺዝኮ ድልድይ ያፈርሳል ።</t>
  </si>
  <si>
    <t>That’s a good deal.</t>
  </si>
  <si>
    <t>ጥሩ ስምምነት ነው።</t>
  </si>
  <si>
    <t>I’m getting married.</t>
  </si>
  <si>
    <t>እኔ እጋባለሁ።</t>
  </si>
  <si>
    <t>More than 2,000 migrants are rescued from the Mediterranean Sea off the coast of Libya.</t>
  </si>
  <si>
    <t>ከሊቢያ የባህር ዳርቻ ከሜዲትራኒያን ባህር ከ2 ሺህ በላይ ስደተኞች ታድገዋል።</t>
  </si>
  <si>
    <t>I run my own business.</t>
  </si>
  <si>
    <t>የራሴን ንግድ አከናውናለሁ።</t>
  </si>
  <si>
    <t>I will open the door.</t>
  </si>
  <si>
    <t>በሩን እከፍታለሁ።</t>
  </si>
  <si>
    <t>Is there any book on the table?</t>
  </si>
  <si>
    <t>ጠረጴዛው ላይ መጽሐፍ አለ?</t>
  </si>
  <si>
    <t>The Wonders of the Ocean.</t>
  </si>
  <si>
    <t>የውቅያኖስ ድንቅ ነገሮች</t>
  </si>
  <si>
    <t>Jimmy Carter says he has liver cancer, will undergo treatment  … via @dailykos</t>
  </si>
  <si>
    <t>ጂሚ ካርተር የጉበት ካንሰር እንዳለበትና ህክምና እንደሚደረግለት ተናግሯል http://www.dailykos.com/story/2015/08/12/1411483/-ጂሚ-ካርተር-ይላል-ጉበት-ካንሰር-ያለው-ሕክምና-ይደረግለታል... via @dailykos</t>
  </si>
  <si>
    <t>PETITION - Sack Iain Duncan Smith and have him investigated for crimes against humanity  …</t>
  </si>
  <si>
    <t>አቤቱታ - ኢያን ዳንካን ስሚዝ ከቦታ ቦታ እንዲለቀቅ እና በሰብአዊነት ላይ በፈጸመው ወንጀል እንዲመረመር http://iainduncansmith.com/petition-sack-iain-duncan-smith-investigated-crimes-humanity/...</t>
  </si>
  <si>
    <t>On December 9, 2009, Coffman was placed on season-ending injured reserve due to a left ankle injury.</t>
  </si>
  <si>
    <t>ታህሳስ 9 ቀን 2009 ኮፍማን በግራ አንገቱ ላይ በደረሰበት ጉዳት ምክንያት በወቅቱ መጨረሻ ላይ ጉዳት የደረሰበት ቦታ ላይ ተቀምጧል ።</t>
  </si>
  <si>
    <t>Australia Home Affairs minister Peter Dutton looks to help 'persecuted' white South African farmers -  … via @smh</t>
  </si>
  <si>
    <t xml:space="preserve">የአውስትራሊያ የሀገር ውስጥ ጉዳይ ሚኒስትር ፒተር ዳተን 'የተሰደዱ' የደቡብ አፍሪካ ነጭ ገበሬዎችን ለመርዳት ይፈልጋል - </t>
  </si>
  <si>
    <t>Piers coronations were smaller to avoid stopping the visual upward thrust.</t>
  </si>
  <si>
    <t>የግንባታ ግንባታዎችን ለማስተካከል</t>
  </si>
  <si>
    <t>This collection also contained his famous libretto to the opera Anyuta.</t>
  </si>
  <si>
    <t>በ1950ዎቹ በኦፔራው "አኒውታ" ላይ የተጻፈውን ታዋቂውን የኦፔራውን ግጥም (ሊብሬቶ) በዚህ ስብስብ ውስጥ ይዞ ነበር።</t>
  </si>
  <si>
    <t>Latvia officially adopts the Euro as its currency and becomes the 18th member of the Eurozone.</t>
  </si>
  <si>
    <t>ላትቪያ ዩሮውን እንደ ገንዘቧ በይፋ ተቀብላለች እና የዩሮ ዞን 18 ኛ አባል ሆነች።</t>
  </si>
  <si>
    <t>I’m sick.</t>
  </si>
  <si>
    <t>በጣም አዝናለሁ።</t>
  </si>
  <si>
    <t>FC Cincinnati is announced as the 26th expansion team of Major League Soccer, set to begin play next year.</t>
  </si>
  <si>
    <t>ኤፍ ሲ ሲንሲናቲ በሚቀጥለው ዓመት ጨዋታውን የሚጀምር 26ኛው የሜጀር ሊግ ሶከር ቡድን መሆኑ ታውቋል።</t>
  </si>
  <si>
    <t>They proceeded with the play even though it was late.</t>
  </si>
  <si>
    <t>ምንም እንኳን ሰዓት ቢዘገይም ጨዋታውን ቀጠሉ።</t>
  </si>
  <si>
    <t>In 1853 he voted in favour of the ballot.</t>
  </si>
  <si>
    <t>በ1853 በድምጽ መስጫ ወረቀት አዋጅ አጸደቀ።</t>
  </si>
  <si>
    <t>In Australian rules football, Brendon Bolton is sacked as the head coach of the Carlton Football Club, following a prolonged period of poor on-field performances.</t>
  </si>
  <si>
    <t>በአውስትራሊያ የጨዋታ ሕግ እግር ኳስ ብሬንደን ቦልተን በካርልተን እግር ኳስ ክለብ ዋና አሰልጣኝነት ከረጅም ጊዜ የድሃ የሜዳ አፈፃፀም በኋላ ተባረረ ።</t>
  </si>
  <si>
    <t>He died from cancer at Bronglais Hospital, Aberystwyth, in October 2005.</t>
  </si>
  <si>
    <t>በጥቅምት 2005 በአቤሪስትዊዝ በሚገኘው ብሮንግላይስ ሆስፒታል በካንሰር ሞተ ።</t>
  </si>
  <si>
    <t>And only two have ever won 6 (Cuckoo's Nest, Midnight Express) - and that is a wild stat.  …</t>
  </si>
  <si>
    <t>እና ሁለት ብቻ 6 (የኩኩ ጎጆ ፣ እኩለ ሌሊት ኤክስፕረስ) አሸንፈዋል - እና ያ ዱር ስታቲስቲክስ ነው ።</t>
  </si>
  <si>
    <t>I have no time to see you.</t>
  </si>
  <si>
    <t>አንተን ለማየት ጊዜ የለኝም።</t>
  </si>
  <si>
    <t>Humphrey was accused on 7 June 1994, of having killed four robin chicks, which were nesting in a window box outside the office of John Major, then Prime Minister.</t>
  </si>
  <si>
    <t>ሃምፍሬይ በሰኔ 7 ቀን 1994 በወቅቱ ጠቅላይ ሚኒስትር የነበሩት ጆን ሜጀር ቢሮ ውጭ በመስኮት ሳጥን ውስጥ የሚኖሩ አራት ሮቢን ጫጩቶችን በመግደሉ ተከሰሰ ።</t>
  </si>
  <si>
    <t>I don't care for the pope. They're all false prophets as far as I'm concerned</t>
  </si>
  <si>
    <t>እኔ ስለ ርዕሰ ሊቃነ ጳጳሳት ግድ የለኝም. ሁሉም ሐሰተኛ ነቢያት ናቸው እንደ እኔ እስከሚመለከተው ድረስ</t>
  </si>
  <si>
    <t>But I thought we had to be at the restaurant by 7:30 for the surprise party.</t>
  </si>
  <si>
    <t>ግን ለነገሩ በ7:30 ሬስቶራንቱ ውስጥ ለድንገተኛ ድግስ መገኘት አለብን ብዬ አስቤ ነበር።</t>
  </si>
  <si>
    <t>Do you want to eat with me?</t>
  </si>
  <si>
    <t>ከእኔ ጋር መብላት ትፈልጋለህ?</t>
  </si>
  <si>
    <t>2018 Will be a Pivotal Year for Southeast Asian Democracy - Council on Foreign Relations…</t>
  </si>
  <si>
    <t>2018 የደቡብ ምስራቅ እስያ ዴሞክራሲ ወሳኝ ዓመት ይሆናል - የውጭ ግንኙነት ምክር ቤት... https://goo.gl/fb/df1pva</t>
  </si>
  <si>
    <t>DGodfatherMoody Hey Dave at least we don't have obstruction of justice charges in NASCAR like MLB. Nascar fans pretty hard on cheaters.</t>
  </si>
  <si>
    <t>@DGodfatherMoody ሄይ ዴቭ ቢያንስ እኛ እንደ ኤም ኤል ቢ የፍትህ እገዳ ክስ የለንም ። የናስካር ደጋፊዎች በአጭበርባሪዎች ላይ በጣም ከባድ ናቸው ።</t>
  </si>
  <si>
    <t>BBCOne: Our live coverage of  #GERvsARG continues from the iconic Maracanã stadium in Rio.</t>
  </si>
  <si>
    <t>@BBCOne: የ #GERvsARG የቀጥታ ስርጭታችን ከሪዮ ማራካና ስታዲየም ቀጥሏል።</t>
  </si>
  <si>
    <t>Friendly's is giving away a trip for 4 to Universal Orlando® Resort! Enter for your chance to win!</t>
  </si>
  <si>
    <t>የወዳጅነት ለ 4 ሰዎች ወደ ዩኒቨርሳል ኦርላንዶ® ሪዞርት ጉዞን እየሰጠ ነው! ለማሸነፍ እድልዎን ይግቡ!</t>
  </si>
  <si>
    <t>Three suicide bombers kill at least 20 people at a fish market in Konduga, Borno, Nigeria.</t>
  </si>
  <si>
    <t>በናይጄሪያ ቦርኖ ግዛት በኮንዱጋ በሚገኝ የዓሳ ገበያ ላይ ሦስት ነፍሰ ገዳዮች ባደረጉት ፍንዳታ ቢያንስ 20 ሰዎች ሞተዋል።</t>
  </si>
  <si>
    <t>Line number</t>
  </si>
  <si>
    <t>Word</t>
  </si>
  <si>
    <t>Error Types</t>
  </si>
  <si>
    <t>Severity</t>
  </si>
  <si>
    <t>Explanation</t>
  </si>
  <si>
    <t>እንደሚጨምር</t>
  </si>
  <si>
    <t>Mistranslation</t>
  </si>
  <si>
    <t>Major</t>
  </si>
  <si>
    <t>The word was mistranslated for set to see.</t>
  </si>
  <si>
    <t>ተሳትፋለች</t>
  </si>
  <si>
    <t>The word was mistranslated for committed.</t>
  </si>
  <si>
    <t>ውስጥ</t>
  </si>
  <si>
    <t>Mistranslated for the word over.</t>
  </si>
  <si>
    <t xml:space="preserve">የመሬት </t>
  </si>
  <si>
    <t>The word was mistranslated for Ground breaking.</t>
  </si>
  <si>
    <t>መሰራጨት</t>
  </si>
  <si>
    <t>ከተገናኘ</t>
  </si>
  <si>
    <t>The word was mistranslated for picking up</t>
  </si>
  <si>
    <t>personal</t>
  </si>
  <si>
    <t>Omission</t>
  </si>
  <si>
    <t>The word was omitted.</t>
  </si>
  <si>
    <t>ለህፃናት</t>
  </si>
  <si>
    <t>Addition</t>
  </si>
  <si>
    <t>The word does not appear on the source sentence.</t>
  </si>
  <si>
    <t>ያራዝማሉ</t>
  </si>
  <si>
    <t>የሟችነት</t>
  </si>
  <si>
    <t>The word was mistranslated for  euthanasia</t>
  </si>
  <si>
    <t>የጎሳ ስርዓት</t>
  </si>
  <si>
    <t>The word was mistranslated for tribosystem.</t>
  </si>
  <si>
    <t>የሚገናኙ</t>
  </si>
  <si>
    <t>Minor</t>
  </si>
  <si>
    <t>The word was mistranslated for contacting</t>
  </si>
  <si>
    <t>ብትናገር</t>
  </si>
  <si>
    <t>The word was mistranslated for the sound of music.</t>
  </si>
  <si>
    <t>#XploreBD</t>
  </si>
  <si>
    <t>Untranslated</t>
  </si>
  <si>
    <t>The word was not translated.</t>
  </si>
  <si>
    <t>First Post</t>
  </si>
  <si>
    <t>India</t>
  </si>
  <si>
    <t>በኋላ</t>
  </si>
  <si>
    <t>Grammar</t>
  </si>
  <si>
    <t>The word was placed on the wrong part of the scentence.</t>
  </si>
  <si>
    <t>የሙዚቃው ድምፅ</t>
  </si>
  <si>
    <t>Neutral</t>
  </si>
  <si>
    <t>The word was mistranslated for getting married.</t>
  </si>
  <si>
    <t xml:space="preserve">ከቦታ </t>
  </si>
  <si>
    <t>mistransaltion for the word sack</t>
  </si>
  <si>
    <t>ቦታ</t>
  </si>
  <si>
    <t>እንዲለቀቅ</t>
  </si>
  <si>
    <t>፣</t>
  </si>
  <si>
    <t>Punctuation</t>
  </si>
  <si>
    <t>omitted punctuation between ታህሳስ 9 ቀን 2009</t>
  </si>
  <si>
    <t>አንገቱ</t>
  </si>
  <si>
    <t>major</t>
  </si>
  <si>
    <t>mistranslation for the word ቁርጭምጭሚቱ</t>
  </si>
  <si>
    <t>የተሰደዱ</t>
  </si>
  <si>
    <t>mistranslatioin for the word የተጨቆኑ</t>
  </si>
  <si>
    <t xml:space="preserve">የግንባታ </t>
  </si>
  <si>
    <t>ግንባታዎችን</t>
  </si>
  <si>
    <t>ለማስተካከል</t>
  </si>
  <si>
    <t>በ1950ዎቹ</t>
  </si>
  <si>
    <t>በጣም</t>
  </si>
  <si>
    <t>አዝናለሁ።</t>
  </si>
  <si>
    <t>expansion</t>
  </si>
  <si>
    <t>minor</t>
  </si>
  <si>
    <t>ወረቀት</t>
  </si>
  <si>
    <t>አዋጅ አጸደቀ።</t>
  </si>
  <si>
    <t>mistranslation for the word መረጠ</t>
  </si>
  <si>
    <t>የድሃ</t>
  </si>
  <si>
    <t>mistranslation for the word ደካማ</t>
  </si>
  <si>
    <t>ዱር</t>
  </si>
  <si>
    <t>mistranslation for the word አስደናቂ</t>
  </si>
  <si>
    <t>ስታቲስቲክስ</t>
  </si>
  <si>
    <t>ርዕሰ ሊቃነ</t>
  </si>
  <si>
    <t>እስከሚመለከተው</t>
  </si>
  <si>
    <t>wrong person level for እንደሚመለከተኝ</t>
  </si>
  <si>
    <t>ለነገሩ</t>
  </si>
  <si>
    <t>DGodfatherMoody</t>
  </si>
  <si>
    <t>NASCAR</t>
  </si>
  <si>
    <t>GERvsARG</t>
  </si>
  <si>
    <t>iconic</t>
  </si>
  <si>
    <t>ይግቡ</t>
  </si>
  <si>
    <t>mistranslation for the word ይሞክሩ</t>
  </si>
  <si>
    <t>omission of punctuation between በናይጄሪያ ቦርኖ ግዛት በኮንዱጋ</t>
  </si>
  <si>
    <t>ነፍሰ ገዳዮች</t>
  </si>
  <si>
    <t>mistranslation for the word አጥፍቶ ጠፊዎች</t>
  </si>
  <si>
    <t>Sentence Level Rank</t>
  </si>
  <si>
    <t>Error Type</t>
  </si>
  <si>
    <t>Count</t>
  </si>
  <si>
    <t xml:space="preserve">Accuracy in Percent </t>
  </si>
  <si>
    <t>Absolute Penalty Total</t>
  </si>
  <si>
    <t>Per-Word Penalty Total</t>
  </si>
  <si>
    <t>Overall Quality Score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</si>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</sst>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&quot;Times New Roman&quot;"/>
    </font>
    <font>
      <sz val="10"/>
      <color rgb="FF000000"/>
      <name val="Arial"/>
      <family val="2"/>
    </font>
    <font>
      <sz val="11"/>
      <color rgb="FF202122"/>
      <name val="Sans-serif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rgb="FF333333"/>
      <name val="Arial"/>
      <family val="2"/>
    </font>
    <font>
      <b/>
      <sz val="10"/>
      <color rgb="FF333333"/>
      <name val="-apple-system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horizontal="right"/>
    </xf>
    <xf numFmtId="0" fontId="1" fillId="0" borderId="1" xfId="0" applyFont="1" applyBorder="1"/>
    <xf numFmtId="0" fontId="0" fillId="3" borderId="0" xfId="0" applyFill="1"/>
    <xf numFmtId="0" fontId="3" fillId="0" borderId="3" xfId="0" applyFont="1" applyBorder="1"/>
    <xf numFmtId="0" fontId="3" fillId="0" borderId="4" xfId="0" applyFont="1" applyBorder="1" applyAlignment="1">
      <alignment vertical="top"/>
    </xf>
    <xf numFmtId="0" fontId="3" fillId="0" borderId="5" xfId="0" applyFont="1" applyBorder="1"/>
    <xf numFmtId="0" fontId="2" fillId="0" borderId="2" xfId="0" applyFont="1" applyBorder="1" applyAlignment="1">
      <alignment horizontal="right"/>
    </xf>
    <xf numFmtId="0" fontId="1" fillId="0" borderId="2" xfId="0" applyFont="1" applyBorder="1"/>
    <xf numFmtId="0" fontId="0" fillId="0" borderId="2" xfId="0" applyBorder="1"/>
    <xf numFmtId="0" fontId="2" fillId="0" borderId="2" xfId="0" applyFont="1" applyBorder="1"/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/>
    <xf numFmtId="0" fontId="1" fillId="5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wrapText="1"/>
    </xf>
    <xf numFmtId="0" fontId="2" fillId="5" borderId="2" xfId="0" applyFont="1" applyFill="1" applyBorder="1"/>
    <xf numFmtId="0" fontId="6" fillId="0" borderId="0" xfId="0" applyFont="1"/>
    <xf numFmtId="0" fontId="1" fillId="0" borderId="2" xfId="0" applyFont="1" applyBorder="1" applyAlignment="1">
      <alignment wrapText="1"/>
    </xf>
    <xf numFmtId="0" fontId="7" fillId="0" borderId="2" xfId="0" applyFont="1" applyBorder="1"/>
    <xf numFmtId="0" fontId="8" fillId="0" borderId="2" xfId="0" applyFont="1" applyBorder="1"/>
    <xf numFmtId="0" fontId="1" fillId="5" borderId="2" xfId="0" applyFont="1" applyFill="1" applyBorder="1"/>
    <xf numFmtId="0" fontId="2" fillId="3" borderId="2" xfId="0" applyFont="1" applyFill="1" applyBorder="1" applyAlignment="1">
      <alignment horizontal="right"/>
    </xf>
    <xf numFmtId="0" fontId="1" fillId="4" borderId="2" xfId="0" applyFont="1" applyFill="1" applyBorder="1"/>
    <xf numFmtId="0" fontId="1" fillId="5" borderId="0" xfId="0" applyFont="1" applyFill="1"/>
    <xf numFmtId="0" fontId="1" fillId="3" borderId="2" xfId="0" applyFont="1" applyFill="1" applyBorder="1"/>
    <xf numFmtId="0" fontId="1" fillId="3" borderId="2" xfId="0" applyFont="1" applyFill="1" applyBorder="1" applyAlignment="1">
      <alignment wrapText="1"/>
    </xf>
    <xf numFmtId="0" fontId="9" fillId="2" borderId="2" xfId="0" applyFont="1" applyFill="1" applyBorder="1" applyAlignment="1">
      <alignment horizontal="left"/>
    </xf>
    <xf numFmtId="0" fontId="10" fillId="2" borderId="2" xfId="0" applyFont="1" applyFill="1" applyBorder="1"/>
    <xf numFmtId="0" fontId="7" fillId="0" borderId="1" xfId="0" applyFont="1" applyBorder="1"/>
    <xf numFmtId="0" fontId="1" fillId="0" borderId="3" xfId="0" applyFont="1" applyBorder="1"/>
    <xf numFmtId="0" fontId="3" fillId="0" borderId="4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6"/>
  <sheetViews>
    <sheetView topLeftCell="A46" workbookViewId="0">
      <selection activeCell="F24" sqref="F24"/>
    </sheetView>
  </sheetViews>
  <sheetFormatPr baseColWidth="10" defaultColWidth="12.6640625" defaultRowHeight="15.75" customHeight="1"/>
  <cols>
    <col min="1" max="1" width="77.6640625" customWidth="1"/>
    <col min="2" max="2" width="30.1640625" customWidth="1"/>
  </cols>
  <sheetData>
    <row r="1" spans="1:4" ht="15.75" customHeight="1">
      <c r="A1" s="8" t="s">
        <v>0</v>
      </c>
      <c r="B1" s="8" t="s">
        <v>1</v>
      </c>
      <c r="C1" s="8" t="s">
        <v>2</v>
      </c>
      <c r="D1" s="8" t="s">
        <v>3</v>
      </c>
    </row>
    <row r="2" spans="1:4" ht="15.75" customHeight="1">
      <c r="A2" s="8" t="s">
        <v>4</v>
      </c>
      <c r="B2" s="18" t="s">
        <v>5</v>
      </c>
      <c r="C2" s="7">
        <v>1651</v>
      </c>
      <c r="D2" s="8">
        <v>5</v>
      </c>
    </row>
    <row r="3" spans="1:4" ht="15.75" customHeight="1">
      <c r="A3" s="8" t="s">
        <v>6</v>
      </c>
      <c r="B3" s="18" t="s">
        <v>7</v>
      </c>
      <c r="C3" s="7">
        <v>1340</v>
      </c>
      <c r="D3" s="8">
        <v>5</v>
      </c>
    </row>
    <row r="4" spans="1:4" ht="15.75" customHeight="1">
      <c r="A4" s="8" t="s">
        <v>8</v>
      </c>
      <c r="B4" s="18" t="s">
        <v>9</v>
      </c>
      <c r="C4" s="7">
        <v>1287</v>
      </c>
      <c r="D4" s="8">
        <v>4</v>
      </c>
    </row>
    <row r="5" spans="1:4" ht="15.75" customHeight="1">
      <c r="A5" s="8" t="s">
        <v>10</v>
      </c>
      <c r="B5" s="18" t="s">
        <v>11</v>
      </c>
      <c r="C5" s="7">
        <v>842</v>
      </c>
      <c r="D5" s="8">
        <v>4</v>
      </c>
    </row>
    <row r="6" spans="1:4" ht="15.75" customHeight="1">
      <c r="A6" s="8" t="s">
        <v>12</v>
      </c>
      <c r="B6" s="18" t="s">
        <v>13</v>
      </c>
      <c r="C6" s="7">
        <v>412</v>
      </c>
      <c r="D6" s="8">
        <v>4</v>
      </c>
    </row>
    <row r="7" spans="1:4" ht="15.75" customHeight="1">
      <c r="A7" s="8" t="s">
        <v>14</v>
      </c>
      <c r="B7" s="18" t="s">
        <v>15</v>
      </c>
      <c r="C7" s="7">
        <v>171</v>
      </c>
      <c r="D7" s="8">
        <v>5</v>
      </c>
    </row>
    <row r="8" spans="1:4" ht="15.75" customHeight="1">
      <c r="A8" s="8" t="s">
        <v>16</v>
      </c>
      <c r="B8" s="18" t="s">
        <v>17</v>
      </c>
      <c r="C8" s="7">
        <v>79</v>
      </c>
      <c r="D8" s="8">
        <v>4</v>
      </c>
    </row>
    <row r="9" spans="1:4" ht="15.75" customHeight="1">
      <c r="A9" s="8" t="s">
        <v>18</v>
      </c>
      <c r="B9" s="18" t="s">
        <v>19</v>
      </c>
      <c r="C9" s="7">
        <v>296</v>
      </c>
      <c r="D9" s="8">
        <v>4</v>
      </c>
    </row>
    <row r="10" spans="1:4" ht="15.75" customHeight="1">
      <c r="A10" s="8" t="s">
        <v>20</v>
      </c>
      <c r="B10" s="18" t="s">
        <v>21</v>
      </c>
      <c r="C10" s="7">
        <v>592</v>
      </c>
      <c r="D10" s="8">
        <v>4</v>
      </c>
    </row>
    <row r="11" spans="1:4" ht="15.75" customHeight="1">
      <c r="A11" s="8" t="s">
        <v>22</v>
      </c>
      <c r="B11" s="18" t="s">
        <v>23</v>
      </c>
      <c r="C11" s="7">
        <v>163</v>
      </c>
      <c r="D11" s="8">
        <v>5</v>
      </c>
    </row>
    <row r="12" spans="1:4" ht="15.75" customHeight="1">
      <c r="A12" s="8" t="s">
        <v>24</v>
      </c>
      <c r="B12" s="18" t="s">
        <v>25</v>
      </c>
      <c r="C12" s="7">
        <v>1383</v>
      </c>
      <c r="D12" s="8">
        <v>3</v>
      </c>
    </row>
    <row r="13" spans="1:4" ht="15.75" customHeight="1">
      <c r="A13" s="8" t="s">
        <v>26</v>
      </c>
      <c r="B13" s="18" t="s">
        <v>27</v>
      </c>
      <c r="C13" s="7">
        <v>284</v>
      </c>
      <c r="D13" s="8">
        <v>5</v>
      </c>
    </row>
    <row r="14" spans="1:4" ht="15.75" customHeight="1">
      <c r="A14" s="8" t="s">
        <v>28</v>
      </c>
      <c r="B14" s="18" t="s">
        <v>29</v>
      </c>
      <c r="C14" s="7">
        <v>614</v>
      </c>
      <c r="D14" s="8">
        <v>3</v>
      </c>
    </row>
    <row r="15" spans="1:4" ht="15.75" customHeight="1">
      <c r="A15" s="8" t="s">
        <v>30</v>
      </c>
      <c r="B15" s="18" t="s">
        <v>31</v>
      </c>
      <c r="C15" s="7">
        <v>265</v>
      </c>
      <c r="D15" s="8">
        <v>5</v>
      </c>
    </row>
    <row r="16" spans="1:4" ht="15.75" customHeight="1">
      <c r="A16" s="8" t="s">
        <v>32</v>
      </c>
      <c r="B16" s="18" t="s">
        <v>33</v>
      </c>
      <c r="C16" s="7">
        <v>1748</v>
      </c>
      <c r="D16" s="8">
        <v>4</v>
      </c>
    </row>
    <row r="17" spans="1:26" ht="15.75" customHeight="1">
      <c r="A17" s="8" t="s">
        <v>34</v>
      </c>
      <c r="B17" s="18" t="s">
        <v>35</v>
      </c>
      <c r="C17" s="7">
        <v>568</v>
      </c>
      <c r="D17" s="8">
        <v>4</v>
      </c>
    </row>
    <row r="18" spans="1:26" ht="15.75" customHeight="1">
      <c r="A18" s="8" t="s">
        <v>36</v>
      </c>
      <c r="B18" s="18" t="s">
        <v>37</v>
      </c>
      <c r="C18" s="7">
        <v>1526</v>
      </c>
      <c r="D18" s="8">
        <v>5</v>
      </c>
    </row>
    <row r="19" spans="1:26" ht="15.75" customHeight="1">
      <c r="A19" s="8" t="s">
        <v>38</v>
      </c>
      <c r="B19" s="18" t="s">
        <v>39</v>
      </c>
      <c r="C19" s="7">
        <v>1264</v>
      </c>
      <c r="D19" s="8">
        <v>3</v>
      </c>
    </row>
    <row r="20" spans="1:26" ht="15.75" customHeight="1">
      <c r="A20" s="8" t="s">
        <v>40</v>
      </c>
      <c r="B20" s="18" t="s">
        <v>41</v>
      </c>
      <c r="C20" s="7">
        <v>129</v>
      </c>
      <c r="D20" s="8">
        <v>4</v>
      </c>
    </row>
    <row r="21" spans="1:26" ht="15.75" customHeight="1">
      <c r="A21" s="8" t="s">
        <v>42</v>
      </c>
      <c r="B21" s="18" t="s">
        <v>43</v>
      </c>
      <c r="C21" s="7">
        <v>1759</v>
      </c>
      <c r="D21" s="8">
        <v>5</v>
      </c>
    </row>
    <row r="22" spans="1:26" ht="15.75" customHeight="1">
      <c r="A22" s="8" t="s">
        <v>44</v>
      </c>
      <c r="B22" s="18" t="s">
        <v>45</v>
      </c>
      <c r="C22" s="7">
        <v>1573</v>
      </c>
      <c r="D22" s="8">
        <v>4</v>
      </c>
    </row>
    <row r="23" spans="1:26" ht="15.75" customHeight="1">
      <c r="A23" s="8" t="s">
        <v>46</v>
      </c>
      <c r="B23" s="18" t="s">
        <v>47</v>
      </c>
      <c r="C23" s="7">
        <v>128</v>
      </c>
      <c r="D23" s="8">
        <v>5</v>
      </c>
    </row>
    <row r="24" spans="1:26" ht="15.75" customHeight="1">
      <c r="A24" s="8" t="s">
        <v>48</v>
      </c>
      <c r="B24" s="18" t="s">
        <v>49</v>
      </c>
      <c r="C24" s="7">
        <v>1743</v>
      </c>
      <c r="D24" s="8">
        <v>4</v>
      </c>
    </row>
    <row r="25" spans="1:26" ht="15.75" customHeight="1">
      <c r="A25" s="8" t="s">
        <v>50</v>
      </c>
      <c r="B25" s="18" t="s">
        <v>51</v>
      </c>
      <c r="C25" s="7">
        <v>1640</v>
      </c>
      <c r="D25" s="8">
        <v>5</v>
      </c>
    </row>
    <row r="26" spans="1:26" ht="15.75" customHeight="1">
      <c r="A26" s="8" t="s">
        <v>52</v>
      </c>
      <c r="B26" s="18" t="s">
        <v>53</v>
      </c>
      <c r="C26" s="7">
        <v>1623</v>
      </c>
      <c r="D26" s="8">
        <v>5</v>
      </c>
    </row>
    <row r="27" spans="1:26" ht="15.75" customHeight="1">
      <c r="A27" s="8" t="s">
        <v>54</v>
      </c>
      <c r="B27" s="18" t="s">
        <v>55</v>
      </c>
      <c r="C27" s="7">
        <v>846</v>
      </c>
      <c r="D27" s="8">
        <v>5</v>
      </c>
    </row>
    <row r="28" spans="1:26" ht="15.75" customHeight="1">
      <c r="A28" s="8" t="s">
        <v>56</v>
      </c>
      <c r="B28" s="18" t="s">
        <v>57</v>
      </c>
      <c r="C28" s="7">
        <v>936</v>
      </c>
      <c r="D28" s="8">
        <v>5</v>
      </c>
    </row>
    <row r="29" spans="1:26" ht="15.75" customHeight="1">
      <c r="A29" s="8" t="s">
        <v>58</v>
      </c>
      <c r="B29" s="18" t="s">
        <v>59</v>
      </c>
      <c r="C29" s="7">
        <v>1395</v>
      </c>
      <c r="D29" s="8">
        <v>5</v>
      </c>
    </row>
    <row r="30" spans="1:26" ht="15.75" customHeight="1">
      <c r="A30" s="8" t="s">
        <v>60</v>
      </c>
      <c r="B30" s="18" t="s">
        <v>61</v>
      </c>
      <c r="C30" s="7">
        <v>680</v>
      </c>
      <c r="D30" s="8">
        <v>4</v>
      </c>
    </row>
    <row r="31" spans="1:26" ht="15.75" customHeight="1">
      <c r="A31" s="8" t="s">
        <v>62</v>
      </c>
      <c r="B31" s="18" t="s">
        <v>63</v>
      </c>
      <c r="C31" s="7">
        <v>1064</v>
      </c>
      <c r="D31" s="8">
        <v>5</v>
      </c>
    </row>
    <row r="32" spans="1:26" ht="15.75" customHeight="1">
      <c r="A32" s="21" t="s">
        <v>64</v>
      </c>
      <c r="B32" s="13" t="s">
        <v>65</v>
      </c>
      <c r="C32" s="22">
        <v>625</v>
      </c>
      <c r="D32" s="23">
        <v>0</v>
      </c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5" t="s">
        <v>66</v>
      </c>
      <c r="B33" s="26" t="s">
        <v>67</v>
      </c>
      <c r="C33" s="22">
        <v>400</v>
      </c>
      <c r="D33" s="25">
        <v>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25" t="s">
        <v>68</v>
      </c>
      <c r="B34" s="26" t="s">
        <v>69</v>
      </c>
      <c r="C34" s="22">
        <v>288</v>
      </c>
      <c r="D34" s="25">
        <v>4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21" t="s">
        <v>70</v>
      </c>
      <c r="B35" s="13" t="s">
        <v>71</v>
      </c>
      <c r="C35" s="22">
        <v>1583</v>
      </c>
      <c r="D35" s="23">
        <v>0</v>
      </c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5" t="s">
        <v>72</v>
      </c>
      <c r="B36" s="26" t="s">
        <v>73</v>
      </c>
      <c r="C36" s="22">
        <v>84</v>
      </c>
      <c r="D36" s="25">
        <v>4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8" t="s">
        <v>74</v>
      </c>
      <c r="B37" s="18" t="s">
        <v>75</v>
      </c>
      <c r="C37" s="7">
        <v>1561</v>
      </c>
      <c r="D37" s="8">
        <v>5</v>
      </c>
    </row>
    <row r="38" spans="1:26" ht="15.75" customHeight="1">
      <c r="A38" s="8" t="s">
        <v>76</v>
      </c>
      <c r="B38" s="18" t="s">
        <v>77</v>
      </c>
      <c r="C38" s="7">
        <v>526</v>
      </c>
      <c r="D38" s="8">
        <v>4</v>
      </c>
    </row>
    <row r="39" spans="1:26" ht="15.75" customHeight="1">
      <c r="A39" s="8" t="s">
        <v>78</v>
      </c>
      <c r="B39" s="18" t="s">
        <v>79</v>
      </c>
      <c r="C39" s="7">
        <v>38</v>
      </c>
      <c r="D39" s="8">
        <v>4</v>
      </c>
    </row>
    <row r="40" spans="1:26" ht="15.75" customHeight="1">
      <c r="A40" s="8" t="s">
        <v>80</v>
      </c>
      <c r="B40" s="18" t="s">
        <v>81</v>
      </c>
      <c r="C40" s="7">
        <v>688</v>
      </c>
      <c r="D40" s="8">
        <v>5</v>
      </c>
    </row>
    <row r="41" spans="1:26" ht="15.75" customHeight="1">
      <c r="A41" s="8" t="s">
        <v>82</v>
      </c>
      <c r="B41" s="18" t="s">
        <v>83</v>
      </c>
      <c r="C41" s="7">
        <v>1313</v>
      </c>
      <c r="D41" s="8">
        <v>4</v>
      </c>
    </row>
    <row r="42" spans="1:26" ht="15.75" customHeight="1">
      <c r="A42" s="8" t="s">
        <v>84</v>
      </c>
      <c r="B42" s="18" t="s">
        <v>85</v>
      </c>
      <c r="C42" s="7">
        <v>1618</v>
      </c>
      <c r="D42" s="8">
        <v>5</v>
      </c>
    </row>
    <row r="43" spans="1:26" ht="15.75" customHeight="1">
      <c r="A43" s="8" t="s">
        <v>86</v>
      </c>
      <c r="B43" s="18" t="s">
        <v>87</v>
      </c>
      <c r="C43" s="7">
        <v>724</v>
      </c>
      <c r="D43" s="8">
        <v>5</v>
      </c>
    </row>
    <row r="44" spans="1:26" ht="15.75" customHeight="1">
      <c r="A44" s="8" t="s">
        <v>88</v>
      </c>
      <c r="B44" s="18" t="s">
        <v>89</v>
      </c>
      <c r="C44" s="7">
        <v>1166</v>
      </c>
      <c r="D44" s="8">
        <v>3</v>
      </c>
    </row>
    <row r="45" spans="1:26" ht="15.75" customHeight="1">
      <c r="A45" s="8" t="s">
        <v>90</v>
      </c>
      <c r="B45" s="18" t="s">
        <v>91</v>
      </c>
      <c r="C45" s="7">
        <v>1512</v>
      </c>
      <c r="D45" s="8">
        <v>4</v>
      </c>
    </row>
    <row r="46" spans="1:26" ht="15.75" customHeight="1">
      <c r="A46" s="8" t="s">
        <v>92</v>
      </c>
      <c r="B46" s="18" t="s">
        <v>93</v>
      </c>
      <c r="C46" s="7">
        <v>1580</v>
      </c>
      <c r="D46" s="8">
        <v>5</v>
      </c>
    </row>
    <row r="47" spans="1:26" ht="42">
      <c r="A47" s="8" t="s">
        <v>94</v>
      </c>
      <c r="B47" s="18" t="s">
        <v>95</v>
      </c>
      <c r="C47" s="7">
        <v>1295</v>
      </c>
      <c r="D47" s="8">
        <v>5</v>
      </c>
    </row>
    <row r="48" spans="1:26" ht="70">
      <c r="A48" s="8" t="s">
        <v>96</v>
      </c>
      <c r="B48" s="18" t="s">
        <v>97</v>
      </c>
      <c r="C48" s="7">
        <v>956</v>
      </c>
      <c r="D48" s="8">
        <v>5</v>
      </c>
    </row>
    <row r="49" spans="1:4" ht="42">
      <c r="A49" s="8" t="s">
        <v>98</v>
      </c>
      <c r="B49" s="18" t="s">
        <v>99</v>
      </c>
      <c r="C49" s="7">
        <v>1443</v>
      </c>
      <c r="D49" s="8">
        <v>5</v>
      </c>
    </row>
    <row r="50" spans="1:4" ht="42">
      <c r="A50" s="8" t="s">
        <v>100</v>
      </c>
      <c r="B50" s="18" t="s">
        <v>101</v>
      </c>
      <c r="C50" s="7">
        <v>995</v>
      </c>
      <c r="D50" s="8">
        <v>4</v>
      </c>
    </row>
    <row r="51" spans="1:4" ht="56">
      <c r="A51" s="8" t="s">
        <v>102</v>
      </c>
      <c r="B51" s="18" t="s">
        <v>103</v>
      </c>
      <c r="C51" s="7">
        <v>106</v>
      </c>
      <c r="D51" s="8">
        <v>5</v>
      </c>
    </row>
    <row r="52" spans="1:4" ht="13">
      <c r="A52" s="19" t="s">
        <v>193</v>
      </c>
      <c r="B52" s="20"/>
      <c r="C52" s="20"/>
      <c r="D52" s="19">
        <f>SUM(D2:D51)/250</f>
        <v>0.84399999999999997</v>
      </c>
    </row>
    <row r="56" spans="1:4" ht="15.75" customHeight="1">
      <c r="A5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60"/>
  <sheetViews>
    <sheetView tabSelected="1" workbookViewId="0">
      <selection activeCell="H11" sqref="H11"/>
    </sheetView>
  </sheetViews>
  <sheetFormatPr baseColWidth="10" defaultColWidth="12.6640625" defaultRowHeight="15.75" customHeight="1"/>
  <cols>
    <col min="1" max="1" width="27.1640625" customWidth="1"/>
    <col min="2" max="2" width="25" customWidth="1"/>
    <col min="5" max="5" width="49.33203125" customWidth="1"/>
    <col min="6" max="6" width="19.33203125" customWidth="1"/>
    <col min="7" max="7" width="8" customWidth="1"/>
  </cols>
  <sheetData>
    <row r="1" spans="1:10" ht="15">
      <c r="A1" s="4" t="s">
        <v>104</v>
      </c>
      <c r="B1" s="5" t="s">
        <v>105</v>
      </c>
      <c r="C1" s="6" t="s">
        <v>106</v>
      </c>
      <c r="D1" s="6" t="s">
        <v>107</v>
      </c>
      <c r="E1" s="31" t="s">
        <v>108</v>
      </c>
      <c r="F1" s="32" t="s">
        <v>190</v>
      </c>
    </row>
    <row r="2" spans="1:10" ht="13">
      <c r="A2" s="7">
        <v>1287</v>
      </c>
      <c r="B2" s="8" t="s">
        <v>109</v>
      </c>
      <c r="C2" s="8" t="s">
        <v>110</v>
      </c>
      <c r="D2" s="8" t="s">
        <v>111</v>
      </c>
      <c r="E2" s="8" t="s">
        <v>112</v>
      </c>
      <c r="F2" s="8">
        <v>3</v>
      </c>
      <c r="I2" s="29" t="s">
        <v>191</v>
      </c>
      <c r="J2" s="29" t="s">
        <v>192</v>
      </c>
    </row>
    <row r="3" spans="1:10" ht="13">
      <c r="A3" s="7">
        <v>842</v>
      </c>
      <c r="B3" s="8" t="s">
        <v>113</v>
      </c>
      <c r="C3" s="8" t="s">
        <v>110</v>
      </c>
      <c r="D3" s="8" t="s">
        <v>111</v>
      </c>
      <c r="E3" s="8" t="s">
        <v>114</v>
      </c>
      <c r="F3" s="8">
        <v>3</v>
      </c>
      <c r="H3" s="1"/>
      <c r="I3" s="2" t="str">
        <f ca="1">IFERROR(__xludf.DUMMYFUNCTION("UNIQUE(C2:C205)
"),"Mistranslation")</f>
        <v>Mistranslation</v>
      </c>
      <c r="J3" s="2">
        <f ca="1">COUNTIF(C1:C205, $I$3:$I$7)</f>
        <v>26</v>
      </c>
    </row>
    <row r="4" spans="1:10" ht="13">
      <c r="A4" s="7">
        <v>412</v>
      </c>
      <c r="B4" s="10" t="s">
        <v>115</v>
      </c>
      <c r="C4" s="10" t="s">
        <v>110</v>
      </c>
      <c r="D4" s="10" t="s">
        <v>111</v>
      </c>
      <c r="E4" s="10" t="s">
        <v>116</v>
      </c>
      <c r="F4" s="8">
        <v>3</v>
      </c>
      <c r="H4" s="1"/>
      <c r="I4" s="2" t="str">
        <f ca="1">IFERROR(__xludf.DUMMYFUNCTION("""COMPUTED_VALUE"""),"Omission")</f>
        <v>Omission</v>
      </c>
      <c r="J4" s="2">
        <f ca="1">COUNTIF(C2:C206, $I$3:$I$7)</f>
        <v>4</v>
      </c>
    </row>
    <row r="5" spans="1:10" ht="13">
      <c r="A5" s="7">
        <v>79</v>
      </c>
      <c r="B5" s="8" t="s">
        <v>117</v>
      </c>
      <c r="C5" s="8" t="s">
        <v>110</v>
      </c>
      <c r="D5" s="8" t="s">
        <v>111</v>
      </c>
      <c r="E5" s="8" t="s">
        <v>118</v>
      </c>
      <c r="F5" s="8">
        <v>3</v>
      </c>
      <c r="H5" s="1"/>
      <c r="I5" s="2" t="str">
        <f ca="1">IFERROR(__xludf.DUMMYFUNCTION("""COMPUTED_VALUE"""),"Addition")</f>
        <v>Addition</v>
      </c>
      <c r="J5" s="2">
        <f ca="1">COUNTIF(C3:C207, $I$3:$I$7)</f>
        <v>7</v>
      </c>
    </row>
    <row r="6" spans="1:10" ht="13">
      <c r="A6" s="9"/>
      <c r="B6" s="11" t="s">
        <v>119</v>
      </c>
      <c r="C6" s="8" t="s">
        <v>110</v>
      </c>
      <c r="D6" s="8" t="s">
        <v>111</v>
      </c>
      <c r="E6" s="8"/>
      <c r="F6" s="8">
        <v>3</v>
      </c>
      <c r="H6" s="1"/>
      <c r="I6" s="2" t="str">
        <f ca="1">IFERROR(__xludf.DUMMYFUNCTION("""COMPUTED_VALUE"""),"Untranslated")</f>
        <v>Untranslated</v>
      </c>
      <c r="J6" s="2">
        <f ca="1">COUNTIF(C5:C209, $I$3:$I$7)</f>
        <v>5</v>
      </c>
    </row>
    <row r="7" spans="1:10" ht="13">
      <c r="A7" s="7">
        <v>296</v>
      </c>
      <c r="B7" s="8" t="s">
        <v>120</v>
      </c>
      <c r="C7" s="8" t="s">
        <v>110</v>
      </c>
      <c r="D7" s="8" t="s">
        <v>111</v>
      </c>
      <c r="E7" s="8" t="s">
        <v>121</v>
      </c>
      <c r="F7" s="8">
        <v>3</v>
      </c>
      <c r="H7" s="1"/>
      <c r="I7" s="2" t="str">
        <f ca="1">IFERROR(__xludf.DUMMYFUNCTION("""COMPUTED_VALUE"""),"Grammar")</f>
        <v>Grammar</v>
      </c>
      <c r="J7" s="2">
        <f ca="1">COUNTIF(C6:C210, $I$3:$I$7)</f>
        <v>2</v>
      </c>
    </row>
    <row r="8" spans="1:10" ht="13">
      <c r="A8" s="7">
        <v>592</v>
      </c>
      <c r="B8" s="8" t="s">
        <v>122</v>
      </c>
      <c r="C8" s="8" t="s">
        <v>123</v>
      </c>
      <c r="D8" s="8" t="s">
        <v>111</v>
      </c>
      <c r="E8" s="8" t="s">
        <v>124</v>
      </c>
      <c r="F8" s="8">
        <v>3</v>
      </c>
      <c r="H8" s="1"/>
      <c r="I8" s="30" t="str">
        <f ca="1">IFERROR(__xludf.DUMMYFUNCTION("""COMPUTED_VALUE"""),"Punctuation")</f>
        <v>Punctuation</v>
      </c>
      <c r="J8" s="30">
        <f ca="1">SUM(J3:J7)</f>
        <v>44</v>
      </c>
    </row>
    <row r="9" spans="1:10" ht="13">
      <c r="A9" s="7">
        <v>1383</v>
      </c>
      <c r="B9" s="8" t="s">
        <v>125</v>
      </c>
      <c r="C9" s="8" t="s">
        <v>126</v>
      </c>
      <c r="D9" s="8" t="s">
        <v>111</v>
      </c>
      <c r="E9" s="8" t="s">
        <v>127</v>
      </c>
      <c r="F9" s="8">
        <v>3</v>
      </c>
      <c r="H9" s="1"/>
      <c r="I9" s="20" t="s">
        <v>197</v>
      </c>
      <c r="J9" s="20">
        <f ca="1">SUM(J3:J8)</f>
        <v>88</v>
      </c>
    </row>
    <row r="10" spans="1:10" ht="13">
      <c r="A10" s="9"/>
      <c r="B10" s="8" t="s">
        <v>128</v>
      </c>
      <c r="C10" s="8" t="s">
        <v>126</v>
      </c>
      <c r="D10" s="8" t="s">
        <v>111</v>
      </c>
      <c r="E10" s="8" t="s">
        <v>127</v>
      </c>
      <c r="F10" s="8">
        <v>3</v>
      </c>
      <c r="H10" s="1"/>
    </row>
    <row r="11" spans="1:10" ht="13">
      <c r="A11" s="9"/>
      <c r="B11" s="8" t="s">
        <v>129</v>
      </c>
      <c r="C11" s="8" t="s">
        <v>110</v>
      </c>
      <c r="D11" s="8" t="s">
        <v>111</v>
      </c>
      <c r="E11" s="8" t="s">
        <v>130</v>
      </c>
      <c r="F11" s="8">
        <v>3</v>
      </c>
      <c r="H11" s="1"/>
    </row>
    <row r="12" spans="1:10" ht="13">
      <c r="A12" s="7">
        <v>614</v>
      </c>
      <c r="B12" s="8" t="s">
        <v>131</v>
      </c>
      <c r="C12" s="8" t="s">
        <v>110</v>
      </c>
      <c r="D12" s="8" t="s">
        <v>111</v>
      </c>
      <c r="E12" s="8" t="s">
        <v>132</v>
      </c>
      <c r="F12" s="8">
        <v>3</v>
      </c>
      <c r="H12" s="1"/>
    </row>
    <row r="13" spans="1:10" ht="13">
      <c r="A13" s="9"/>
      <c r="B13" s="8" t="s">
        <v>133</v>
      </c>
      <c r="C13" s="8" t="s">
        <v>110</v>
      </c>
      <c r="D13" s="8" t="s">
        <v>134</v>
      </c>
      <c r="E13" s="8" t="s">
        <v>135</v>
      </c>
      <c r="F13" s="8">
        <v>1</v>
      </c>
      <c r="H13" s="1"/>
    </row>
    <row r="14" spans="1:10" ht="13">
      <c r="A14" s="7">
        <v>1748</v>
      </c>
      <c r="B14" s="8" t="s">
        <v>136</v>
      </c>
      <c r="C14" s="8" t="s">
        <v>126</v>
      </c>
      <c r="D14" s="8" t="s">
        <v>134</v>
      </c>
      <c r="E14" s="8" t="s">
        <v>127</v>
      </c>
      <c r="F14" s="8">
        <v>1</v>
      </c>
      <c r="H14" s="1"/>
    </row>
    <row r="15" spans="1:10" ht="13">
      <c r="A15" s="7">
        <v>568</v>
      </c>
      <c r="B15" s="9"/>
      <c r="C15" s="9"/>
      <c r="D15" s="8" t="s">
        <v>111</v>
      </c>
      <c r="E15" s="8" t="s">
        <v>137</v>
      </c>
      <c r="F15" s="8">
        <v>3</v>
      </c>
      <c r="H15" s="1"/>
    </row>
    <row r="16" spans="1:10" ht="13">
      <c r="A16" s="7">
        <v>1264</v>
      </c>
      <c r="B16" s="8" t="s">
        <v>138</v>
      </c>
      <c r="C16" s="8" t="s">
        <v>139</v>
      </c>
      <c r="D16" s="8" t="s">
        <v>134</v>
      </c>
      <c r="E16" s="8" t="s">
        <v>140</v>
      </c>
      <c r="F16" s="8">
        <v>1</v>
      </c>
      <c r="H16" s="1"/>
    </row>
    <row r="17" spans="1:8" ht="13">
      <c r="A17" s="9"/>
      <c r="B17" s="8" t="s">
        <v>141</v>
      </c>
      <c r="C17" s="8" t="s">
        <v>139</v>
      </c>
      <c r="D17" s="8" t="s">
        <v>111</v>
      </c>
      <c r="E17" s="8" t="s">
        <v>140</v>
      </c>
      <c r="F17" s="8">
        <v>3</v>
      </c>
      <c r="H17" s="1"/>
    </row>
    <row r="18" spans="1:8" ht="13">
      <c r="A18" s="9"/>
      <c r="B18" s="8" t="s">
        <v>142</v>
      </c>
      <c r="C18" s="8" t="s">
        <v>139</v>
      </c>
      <c r="D18" s="8" t="s">
        <v>111</v>
      </c>
      <c r="E18" s="8" t="s">
        <v>140</v>
      </c>
      <c r="F18" s="8">
        <v>3</v>
      </c>
      <c r="H18" s="1"/>
    </row>
    <row r="19" spans="1:8" ht="13">
      <c r="A19" s="7">
        <v>129</v>
      </c>
      <c r="B19" s="8" t="s">
        <v>143</v>
      </c>
      <c r="C19" s="8" t="s">
        <v>144</v>
      </c>
      <c r="D19" s="8" t="s">
        <v>111</v>
      </c>
      <c r="E19" s="8" t="s">
        <v>145</v>
      </c>
      <c r="F19" s="8">
        <v>3</v>
      </c>
      <c r="H19" s="1"/>
    </row>
    <row r="20" spans="1:8" ht="13">
      <c r="A20" s="7">
        <v>1573</v>
      </c>
      <c r="B20" s="8" t="s">
        <v>146</v>
      </c>
      <c r="C20" s="8" t="s">
        <v>110</v>
      </c>
      <c r="D20" s="8" t="s">
        <v>147</v>
      </c>
      <c r="E20" s="8" t="s">
        <v>148</v>
      </c>
      <c r="F20" s="8">
        <v>0</v>
      </c>
      <c r="H20" s="1"/>
    </row>
    <row r="21" spans="1:8" ht="13">
      <c r="A21" s="7">
        <v>1395</v>
      </c>
      <c r="B21" s="11" t="s">
        <v>149</v>
      </c>
      <c r="C21" s="8" t="s">
        <v>110</v>
      </c>
      <c r="D21" s="8" t="s">
        <v>111</v>
      </c>
      <c r="E21" s="8" t="s">
        <v>150</v>
      </c>
      <c r="F21" s="8">
        <v>3</v>
      </c>
      <c r="H21" s="1"/>
    </row>
    <row r="22" spans="1:8" ht="13">
      <c r="A22" s="9"/>
      <c r="B22" s="11" t="s">
        <v>151</v>
      </c>
      <c r="C22" s="8" t="s">
        <v>110</v>
      </c>
      <c r="D22" s="8" t="s">
        <v>111</v>
      </c>
      <c r="E22" s="8"/>
      <c r="F22" s="8">
        <v>3</v>
      </c>
      <c r="H22" s="1"/>
    </row>
    <row r="23" spans="1:8" ht="13">
      <c r="A23" s="9"/>
      <c r="B23" s="11" t="s">
        <v>152</v>
      </c>
      <c r="C23" s="8" t="s">
        <v>110</v>
      </c>
      <c r="D23" s="8" t="s">
        <v>111</v>
      </c>
      <c r="E23" s="8"/>
      <c r="F23" s="8">
        <v>3</v>
      </c>
      <c r="H23" s="1"/>
    </row>
    <row r="24" spans="1:8" ht="14">
      <c r="A24" s="8">
        <v>680</v>
      </c>
      <c r="B24" s="12" t="s">
        <v>153</v>
      </c>
      <c r="C24" s="8" t="s">
        <v>154</v>
      </c>
      <c r="D24" s="8" t="s">
        <v>111</v>
      </c>
      <c r="E24" s="8" t="s">
        <v>155</v>
      </c>
      <c r="F24" s="8">
        <v>1</v>
      </c>
      <c r="H24" s="1"/>
    </row>
    <row r="25" spans="1:8" ht="13">
      <c r="A25" s="9"/>
      <c r="B25" s="11" t="s">
        <v>156</v>
      </c>
      <c r="C25" s="8" t="s">
        <v>110</v>
      </c>
      <c r="D25" s="8" t="s">
        <v>157</v>
      </c>
      <c r="E25" s="8" t="s">
        <v>158</v>
      </c>
      <c r="F25" s="8">
        <v>3</v>
      </c>
      <c r="H25" s="1"/>
    </row>
    <row r="26" spans="1:8" ht="13">
      <c r="A26" s="8">
        <v>1064</v>
      </c>
      <c r="B26" s="11" t="s">
        <v>159</v>
      </c>
      <c r="C26" s="8" t="s">
        <v>110</v>
      </c>
      <c r="D26" s="8" t="s">
        <v>111</v>
      </c>
      <c r="E26" s="8" t="s">
        <v>160</v>
      </c>
      <c r="F26" s="8">
        <v>3</v>
      </c>
      <c r="H26" s="1"/>
    </row>
    <row r="27" spans="1:8" ht="14">
      <c r="A27" s="7">
        <v>625</v>
      </c>
      <c r="B27" s="13" t="s">
        <v>161</v>
      </c>
      <c r="C27" s="8" t="s">
        <v>110</v>
      </c>
      <c r="D27" s="8" t="s">
        <v>111</v>
      </c>
      <c r="E27" s="9"/>
      <c r="F27" s="8">
        <v>3</v>
      </c>
      <c r="H27" s="1"/>
    </row>
    <row r="28" spans="1:8" ht="13">
      <c r="A28" s="9"/>
      <c r="B28" s="14" t="s">
        <v>162</v>
      </c>
      <c r="C28" s="8" t="s">
        <v>110</v>
      </c>
      <c r="D28" s="8" t="s">
        <v>111</v>
      </c>
      <c r="E28" s="9"/>
      <c r="F28" s="8">
        <v>3</v>
      </c>
      <c r="H28" s="1"/>
    </row>
    <row r="29" spans="1:8" ht="13">
      <c r="A29" s="9"/>
      <c r="B29" s="14" t="s">
        <v>163</v>
      </c>
      <c r="C29" s="8" t="s">
        <v>110</v>
      </c>
      <c r="D29" s="8" t="s">
        <v>111</v>
      </c>
      <c r="E29" s="9"/>
      <c r="F29" s="8">
        <v>3</v>
      </c>
      <c r="H29" s="1"/>
    </row>
    <row r="30" spans="1:8" ht="13">
      <c r="A30" s="8">
        <v>400</v>
      </c>
      <c r="B30" s="11" t="s">
        <v>164</v>
      </c>
      <c r="C30" s="8" t="s">
        <v>126</v>
      </c>
      <c r="D30" s="8" t="s">
        <v>111</v>
      </c>
      <c r="E30" s="9"/>
      <c r="F30" s="8">
        <v>3</v>
      </c>
      <c r="H30" s="1"/>
    </row>
    <row r="31" spans="1:8" ht="14">
      <c r="A31" s="8">
        <v>1583</v>
      </c>
      <c r="B31" s="15" t="s">
        <v>165</v>
      </c>
      <c r="C31" s="8" t="s">
        <v>110</v>
      </c>
      <c r="D31" s="8" t="s">
        <v>111</v>
      </c>
      <c r="E31" s="9"/>
      <c r="F31" s="8">
        <v>3</v>
      </c>
      <c r="H31" s="1"/>
    </row>
    <row r="32" spans="1:8" ht="13">
      <c r="A32" s="9"/>
      <c r="B32" s="16" t="s">
        <v>166</v>
      </c>
      <c r="C32" s="8" t="s">
        <v>110</v>
      </c>
      <c r="D32" s="8" t="s">
        <v>111</v>
      </c>
      <c r="E32" s="9"/>
      <c r="F32" s="8">
        <v>3</v>
      </c>
      <c r="H32" s="1"/>
    </row>
    <row r="33" spans="1:9" ht="13">
      <c r="A33" s="8">
        <v>84</v>
      </c>
      <c r="B33" s="11" t="s">
        <v>167</v>
      </c>
      <c r="C33" s="8" t="s">
        <v>123</v>
      </c>
      <c r="D33" s="8" t="s">
        <v>168</v>
      </c>
      <c r="E33" s="9"/>
      <c r="F33" s="8">
        <v>1</v>
      </c>
      <c r="H33" s="1"/>
    </row>
    <row r="34" spans="1:9" ht="13">
      <c r="A34" s="8">
        <v>526</v>
      </c>
      <c r="B34" s="11" t="s">
        <v>169</v>
      </c>
      <c r="C34" s="8" t="s">
        <v>126</v>
      </c>
      <c r="D34" s="8" t="s">
        <v>168</v>
      </c>
      <c r="E34" s="9"/>
      <c r="F34" s="8">
        <v>1</v>
      </c>
      <c r="H34" s="1"/>
    </row>
    <row r="35" spans="1:9" ht="13">
      <c r="A35" s="9"/>
      <c r="B35" s="11" t="s">
        <v>170</v>
      </c>
      <c r="C35" s="8" t="s">
        <v>110</v>
      </c>
      <c r="D35" s="8" t="s">
        <v>157</v>
      </c>
      <c r="E35" s="8" t="s">
        <v>171</v>
      </c>
      <c r="F35" s="8">
        <v>3</v>
      </c>
      <c r="H35" s="1"/>
    </row>
    <row r="36" spans="1:9" ht="13">
      <c r="A36" s="9"/>
      <c r="B36" s="11" t="s">
        <v>172</v>
      </c>
      <c r="C36" s="8" t="s">
        <v>110</v>
      </c>
      <c r="D36" s="8" t="s">
        <v>157</v>
      </c>
      <c r="E36" s="8" t="s">
        <v>173</v>
      </c>
      <c r="F36" s="8">
        <v>3</v>
      </c>
      <c r="H36" s="1"/>
    </row>
    <row r="37" spans="1:9" ht="13">
      <c r="A37" s="8">
        <v>1313</v>
      </c>
      <c r="B37" s="11" t="s">
        <v>174</v>
      </c>
      <c r="C37" s="8" t="s">
        <v>110</v>
      </c>
      <c r="D37" s="8" t="s">
        <v>111</v>
      </c>
      <c r="E37" s="8" t="s">
        <v>175</v>
      </c>
      <c r="F37" s="8">
        <v>3</v>
      </c>
      <c r="H37" s="1"/>
    </row>
    <row r="38" spans="1:9" ht="13">
      <c r="A38" s="9"/>
      <c r="B38" s="11" t="s">
        <v>176</v>
      </c>
      <c r="C38" s="8" t="s">
        <v>110</v>
      </c>
      <c r="D38" s="8" t="s">
        <v>111</v>
      </c>
      <c r="E38" s="9"/>
      <c r="F38" s="8">
        <v>3</v>
      </c>
      <c r="H38" s="1"/>
    </row>
    <row r="39" spans="1:9" ht="13">
      <c r="A39" s="8">
        <v>1166</v>
      </c>
      <c r="B39" s="11" t="s">
        <v>177</v>
      </c>
      <c r="C39" s="8" t="s">
        <v>126</v>
      </c>
      <c r="D39" s="8" t="s">
        <v>111</v>
      </c>
      <c r="E39" s="9"/>
      <c r="F39" s="8">
        <v>3</v>
      </c>
      <c r="H39" s="1"/>
    </row>
    <row r="40" spans="1:9" ht="13">
      <c r="A40" s="9"/>
      <c r="B40" s="11" t="s">
        <v>178</v>
      </c>
      <c r="C40" s="8" t="s">
        <v>144</v>
      </c>
      <c r="D40" s="8" t="s">
        <v>134</v>
      </c>
      <c r="E40" s="8" t="s">
        <v>179</v>
      </c>
      <c r="F40" s="8">
        <v>3</v>
      </c>
      <c r="H40" s="1"/>
    </row>
    <row r="41" spans="1:9" ht="13">
      <c r="A41" s="8">
        <v>1512</v>
      </c>
      <c r="B41" s="11" t="s">
        <v>180</v>
      </c>
      <c r="C41" s="8" t="s">
        <v>126</v>
      </c>
      <c r="D41" s="8" t="s">
        <v>147</v>
      </c>
      <c r="E41" s="9"/>
      <c r="F41" s="8">
        <v>0</v>
      </c>
      <c r="H41" s="1"/>
    </row>
    <row r="42" spans="1:9" ht="13">
      <c r="A42" s="8">
        <v>956</v>
      </c>
      <c r="B42" s="11" t="s">
        <v>181</v>
      </c>
      <c r="C42" s="8" t="s">
        <v>139</v>
      </c>
      <c r="D42" s="8" t="s">
        <v>111</v>
      </c>
      <c r="E42" s="9"/>
      <c r="F42" s="8">
        <v>3</v>
      </c>
      <c r="H42" s="1"/>
    </row>
    <row r="43" spans="1:9" ht="13">
      <c r="A43" s="9"/>
      <c r="B43" s="11" t="s">
        <v>182</v>
      </c>
      <c r="C43" s="8" t="s">
        <v>123</v>
      </c>
      <c r="D43" s="8" t="s">
        <v>111</v>
      </c>
      <c r="E43" s="9"/>
      <c r="F43" s="8">
        <v>3</v>
      </c>
      <c r="H43" s="1"/>
    </row>
    <row r="44" spans="1:9" ht="13">
      <c r="A44" s="9"/>
      <c r="B44" s="11" t="s">
        <v>183</v>
      </c>
      <c r="C44" s="8" t="s">
        <v>139</v>
      </c>
      <c r="D44" s="8" t="s">
        <v>111</v>
      </c>
      <c r="E44" s="9"/>
      <c r="F44" s="8">
        <v>3</v>
      </c>
      <c r="H44" s="1"/>
    </row>
    <row r="45" spans="1:9" ht="13">
      <c r="A45" s="9"/>
      <c r="B45" s="11" t="s">
        <v>184</v>
      </c>
      <c r="C45" s="8" t="s">
        <v>123</v>
      </c>
      <c r="D45" s="8" t="s">
        <v>134</v>
      </c>
      <c r="E45" s="9"/>
      <c r="F45" s="8">
        <v>3</v>
      </c>
      <c r="H45" s="1"/>
    </row>
    <row r="46" spans="1:9" ht="13">
      <c r="A46" s="8">
        <v>995</v>
      </c>
      <c r="B46" s="11" t="s">
        <v>185</v>
      </c>
      <c r="C46" s="8" t="s">
        <v>110</v>
      </c>
      <c r="D46" s="8" t="s">
        <v>111</v>
      </c>
      <c r="E46" s="8" t="s">
        <v>186</v>
      </c>
      <c r="F46" s="8">
        <v>3</v>
      </c>
      <c r="H46" s="1"/>
    </row>
    <row r="47" spans="1:9" ht="14">
      <c r="A47" s="8">
        <v>106</v>
      </c>
      <c r="B47" s="12" t="s">
        <v>153</v>
      </c>
      <c r="C47" s="8" t="s">
        <v>154</v>
      </c>
      <c r="D47" s="8" t="s">
        <v>134</v>
      </c>
      <c r="E47" s="8" t="s">
        <v>187</v>
      </c>
      <c r="F47" s="8">
        <v>1</v>
      </c>
      <c r="H47" s="1"/>
      <c r="I47" s="1"/>
    </row>
    <row r="48" spans="1:9" ht="13">
      <c r="A48" s="9"/>
      <c r="B48" s="11" t="s">
        <v>188</v>
      </c>
      <c r="C48" s="8" t="s">
        <v>110</v>
      </c>
      <c r="D48" s="8" t="s">
        <v>134</v>
      </c>
      <c r="E48" s="8" t="s">
        <v>189</v>
      </c>
      <c r="F48" s="8">
        <v>1</v>
      </c>
      <c r="H48" s="1"/>
      <c r="I48" s="1"/>
    </row>
    <row r="49" spans="1:8" ht="13">
      <c r="A49" s="27" t="s">
        <v>194</v>
      </c>
      <c r="B49" s="9"/>
      <c r="C49" s="9"/>
      <c r="D49" s="9"/>
      <c r="E49" s="9"/>
      <c r="F49" s="19">
        <f>SUM(F2:F48)</f>
        <v>119</v>
      </c>
      <c r="H49" s="1"/>
    </row>
    <row r="50" spans="1:8" ht="13">
      <c r="A50" s="28" t="s">
        <v>195</v>
      </c>
      <c r="B50" s="9"/>
      <c r="C50" s="9"/>
      <c r="D50" s="9"/>
      <c r="E50" s="9"/>
      <c r="F50" s="19">
        <f>F49/743</f>
        <v>0.1601615074024226</v>
      </c>
      <c r="H50" s="1"/>
    </row>
    <row r="51" spans="1:8" ht="13">
      <c r="A51" s="28" t="s">
        <v>196</v>
      </c>
      <c r="B51" s="9"/>
      <c r="C51" s="9"/>
      <c r="D51" s="13"/>
      <c r="E51" s="9"/>
      <c r="F51" s="19">
        <f>1-F50</f>
        <v>0.83983849259757737</v>
      </c>
      <c r="H51" s="1"/>
    </row>
    <row r="52" spans="1:8" ht="13">
      <c r="H52" s="1"/>
    </row>
    <row r="53" spans="1:8" ht="13">
      <c r="H53" s="1"/>
    </row>
    <row r="54" spans="1:8" ht="13">
      <c r="H54" s="1"/>
    </row>
    <row r="55" spans="1:8" ht="13">
      <c r="H55" s="1"/>
    </row>
    <row r="56" spans="1:8" ht="13">
      <c r="H56" s="1"/>
    </row>
    <row r="57" spans="1:8" ht="13">
      <c r="H57" s="1"/>
    </row>
    <row r="58" spans="1:8" ht="13">
      <c r="H58" s="1"/>
    </row>
    <row r="59" spans="1:8" ht="13">
      <c r="H59" s="1"/>
    </row>
    <row r="60" spans="1:8" ht="13">
      <c r="H60" s="1"/>
    </row>
  </sheetData>
  <autoFilter ref="A1:E4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M1_en_am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Hizkiel Alemayehu</cp:lastModifiedBy>
  <dcterms:modified xsi:type="dcterms:W3CDTF">2024-11-07T08:51:10Z</dcterms:modified>
</cp:coreProperties>
</file>