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3/"/>
    </mc:Choice>
  </mc:AlternateContent>
  <xr:revisionPtr revIDLastSave="0" documentId="13_ncr:1_{F3BA1DA7-4406-0E43-84FB-7C5A84FD7DD8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1_en_am" sheetId="1" r:id="rId1"/>
    <sheet name="Errors" sheetId="2" r:id="rId2"/>
  </sheets>
  <definedNames>
    <definedName name="_xlnm._FilterDatabase" localSheetId="1" hidden="1">Errors!$A$1:$E$39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2" l="1"/>
  <c r="F41" i="2" s="1"/>
  <c r="F42" i="2" s="1"/>
  <c r="I6" i="2"/>
  <c r="J6" i="2" s="1"/>
  <c r="I5" i="2"/>
  <c r="J5" i="2" s="1"/>
  <c r="I4" i="2"/>
  <c r="J4" i="2" s="1"/>
  <c r="I3" i="2"/>
  <c r="J3" i="2" s="1"/>
  <c r="I2" i="2"/>
  <c r="J2" i="2" s="1"/>
  <c r="D52" i="1"/>
  <c r="D53" i="1" s="1"/>
  <c r="J7" i="2" l="1"/>
</calcChain>
</file>

<file path=xl/sharedStrings.xml><?xml version="1.0" encoding="utf-8"?>
<sst xmlns="http://schemas.openxmlformats.org/spreadsheetml/2006/main" count="232" uniqueCount="161">
  <si>
    <t>Source</t>
  </si>
  <si>
    <t>Translation</t>
  </si>
  <si>
    <t>Id</t>
  </si>
  <si>
    <t>Error Rate</t>
  </si>
  <si>
    <t>I have bought the car.</t>
  </si>
  <si>
    <t>መኪናውን ገዛሁት።</t>
  </si>
  <si>
    <t>http://www.aljazeera.com/indepth/features/2017/01/alive-surviving-assad-prison-cells-170123085748985.html … The food was always mixed with blood in Sednaya prison. At least the blood had some salt in it....</t>
  </si>
  <si>
    <t>በሴድንያ እስር ቤት ምግብ ሁልጊዜ ከደም ጋር ይደባለቅ ነበር ቢያንስ ደሙ ውስጥ ትንሽ ጨው ነበረው...</t>
  </si>
  <si>
    <t>Luxottica, the world's largest eyewear maker, set to see even larger market share increase as it buys out Essilor,… http://ift.tt/2j0DLIp</t>
  </si>
  <si>
    <t>በዓለም ትልቁ የዓይን መነፅር አምራች የሆነው ሉክሶቲካ ኤሲሎርን በመግዛቱ የገበያ ድርሻው የበለጠ እንደሚጨምር...</t>
  </si>
  <si>
    <t>From 1968-1969 she was committed to the Vienna Volksoper.</t>
  </si>
  <si>
    <t>ከ1968-1969 በቪየና ቮልስኦፔር ውስጥ ተሳትፋለች።</t>
  </si>
  <si>
    <t>The NABC typically extends over eleven days and includes many different events.</t>
  </si>
  <si>
    <t>የ NABC በአብዛኛው በአስራ አንድ ቀናት ውስጥ የሚካሄድ ሲሆን ብዙ የተለያዩ ዝግጅቶችን ያካትታል.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</si>
  <si>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</si>
  <si>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አንድ ዓመት ሙሉ ከቆየ በኋላ የደረሰው ከባድ የጭጋግ ጭጋግ አንዳንድ አካባቢዎች የዓለም የጤና ድርጅት ከሚመክረው መጠን በ30 እጥፍ የሚበልጥ ብክለት አሳይቷል።</t>
  </si>
  <si>
    <t>Ground breaking on the Barack Obama Presidential Center in Jackson Park, Illinois, is pushed back again until all federal approvals are completed, which will not be until 2019.</t>
  </si>
  <si>
    <t>በኢሊኖይ ጃክሰን ፓርክ ውስጥ በባራክ ኦባማ ፕሬዚዳንታዊ ማዕከል የመሬት መሰራጨት ሁሉም የፌዴራል ማፅደቆች እስኪጠናቀቁ ድረስ እንደገና ወደ ኋላ ተላልፏል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</si>
  <si>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</si>
  <si>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ከ400 በላይ ሰዎችን በቦሎትናያ አደባባይ የክስ ተከሳሾች ፍርድ ቤት ፊት ለፊት ከ200 ሰዎች ጋር ከተገናኘ ከጥቂት ሰዓታት በኋላ በቦሎትናያ አደባባይ ከ400 በላይ ሰዎችን በቁጥጥር ስር አውሏል።</t>
  </si>
  <si>
    <t>Around 200 BCE many wealthy families in Rome had personal Greek physicians.</t>
  </si>
  <si>
    <t>በ200 ዓክልበ ብዙ የሮም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</si>
  <si>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</si>
  <si>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ኔክስት ሳተላይቶችን ወደ ምህዋር በማስገባት እና የፋልኮን 9 ማስጀመሪያውን የመጀመሪያ ደረጃ በበረራ መርከብ ላይ በማስመለስ ወደ በረራ ተመለሰ።</t>
  </si>
  <si>
    <t>#Belgian #lawmakers extend #euthanasia to children http://bit.ly/LYuhvV</t>
  </si>
  <si>
    <t>ቤልጂየም ሕግ አውጪዎች የሟችነት ህግን ለህፃናት ያራዝማሉ</t>
  </si>
  <si>
    <t>A 5.0 magnitude earthquake strikes Shaheed Benazir Abad District, Pakistan, killing 1 person and injuring another 70.</t>
  </si>
  <si>
    <t>በፓኪስታን በሻሂድ ቤንዚር አባድ ወረዳ በ5.0 መጠን የመሬት መንቀጥቀጥ 1 ሰው ሲገድል 70 ደግሞ ሲጎዳ ተከሰተ።</t>
  </si>
  <si>
    <t>More simply speaking, a tribosystem is a tribological system that consists of at least two contacting bodies, including the environment in which the interaction takes place.</t>
  </si>
  <si>
    <t>በቀላል አነጋገር ፣ የጎሳ ስርዓት ማለት ቢያንስ ሁለት የሚገናኙ አካላትን ያቀፈ የጎሳ ስርዓት ነው ፣ ግንኙነቱ የሚከናወንበትን አካባቢ ጨምሮ ።</t>
  </si>
  <si>
    <t>In motor sport, the Porsche 19 team of Earl Bamber, Nick Tandy and Nico Hulkenberg wins the 2015 24 Hours of Le Mans.</t>
  </si>
  <si>
    <t>በሞተር ስፖርት ውስጥ የፖርሽ 19 ቡድን አርል ባምበር ፣ ኒክ ታንዲ እና ኒኮ ሁልከንበርግ የ 2015 የ 24 ሰዓት ሌ ማን አሸነፉ ።</t>
  </si>
  <si>
    <t>Would you mind repeating that?</t>
  </si>
  <si>
    <t>ይህን ደግመህ ብትናገር?</t>
  </si>
  <si>
    <t>The Sound of Music has been included in numerous top film lists from the American Film Institute.</t>
  </si>
  <si>
    <t>የሙዚቃው ድምፅ በአሜሪካ ፊልም ኢንስቲትዩት በርካታ ምርጥ የፊልም ዝርዝሮች ውስጥ ተካትቷል ።</t>
  </si>
  <si>
    <t>It’s always a pleasure to attend an arts event with you and learn something new.</t>
  </si>
  <si>
    <t>ከአንተ ጋር በኪነ ጥበብ ዝግጅት ላይ መገኘት እና አዲስ ነገር መማር ሁልጊዜም አስደሳች ነው።</t>
  </si>
  <si>
    <t>#XploreBD First Post, India Paramilitary forces must check cattle smuggling to #Bangladesh... http://fb.me/14ZvAd3k2</t>
  </si>
  <si>
    <t>First Post, India የፓራሚሊታሪ ኃይሎች ወደ ባንግላዴሽ የሚደረገውን የከብት ዝውውር መቆጣጠር አለባቸው...</t>
  </si>
  <si>
    <t>Skanska USA implodes the Old Kosciuszko Bridge in New York City after 78 years of connecting Brooklyn and Queens.</t>
  </si>
  <si>
    <t>ስካንስካ ዩኤስኤ በኒው ዮርክ ከተማ ውስጥ ብሩክሊንን እና ኩዊንስን ከ 78 ዓመታት በኋላ ያገናኘውን የድሮውን የኮሺሺዝኮ ድልድይ ያፈርሳል ።</t>
  </si>
  <si>
    <t>That’s a good deal.</t>
  </si>
  <si>
    <t>ጥሩ ስምምነት ነው።</t>
  </si>
  <si>
    <t>I’m getting married.</t>
  </si>
  <si>
    <t>እኔ እጋባለሁ።</t>
  </si>
  <si>
    <t>More than 2,000 migrants are rescued from the Mediterranean Sea off the coast of Libya.</t>
  </si>
  <si>
    <t>ከሊቢያ የባህር ዳርቻ ከሜዲትራኒያን ባህር ከ2 ሺህ በላይ ስደተኞች ታድገዋል።</t>
  </si>
  <si>
    <t>I run my own business.</t>
  </si>
  <si>
    <t>የራሴን ንግድ አከናውናለሁ።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</si>
  <si>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</si>
  <si>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</si>
  <si>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</si>
  <si>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</si>
  <si>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</si>
  <si>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የውቅያኖስ ድንቅ ነገሮች</t>
  </si>
  <si>
    <t>Jimmy Carter says he has liver cancer, will undergo treatment http://www.dailykos.com/story/2015/08/12/1411483/-Jimmy-Carter-says-he-has-liver-cancer-will-undergo-treatment … via @dailykos</t>
  </si>
  <si>
    <t>ጂሚ ካርተር የጉበት ካንሰር እንዳለበትና ህክምና እንደሚደረግለት ተናግሯል ጂሚ-ካርተር-ይላል-ጉበት-ካንሰር-ያለው-ሕክምና-ይደረግለታል... via @dailykos</t>
  </si>
  <si>
    <t>PETITION - Sack Iain Duncan Smith and have him investigated for crimes against humanity http://iainduncansmith.com/petition-sack-iain-duncan-smith-investigated-crimes-humanity/ …</t>
  </si>
  <si>
    <t>አቤቱታ - ኢያን ዳንካን ስሚዝ ከቦታ ቦታ እንዲለቀቅ እና በሰብአዊነት ላይ በፈጸመው ወንጀል እንዲመረመር</t>
  </si>
  <si>
    <t>On December 9, 2009, Coffman was placed on season-ending injured reserve due to a left ankle injury.</t>
  </si>
  <si>
    <t>ታህሳስ 9 ቀን 2009 ኮፍማን በግራ አንገቱ ላይ በደረሰበት ጉዳት ምክንያት በወቅቱ መጨረሻ ላይ ጉዳት የደረሰበት ቦታ ላይ ተቀምጧል ።</t>
  </si>
  <si>
    <t>Australia Home Affairs minister Peter Dutton looks to help 'persecuted' white South African farmers - https://www.smh.com.au/politics/federal/peter-dutton-looks-to-help-persecuted-white-south-african-farmers-20180314-p4z4el.html … via @smh</t>
  </si>
  <si>
    <t>የአውስትራሊያ የሀገር ውስጥ ጉዳይ ሚኒስትር ፒተር ዳተን 'የተሰደዱ' የደቡብ አፍሪካ ነጭ ገበሬዎችን ለመርዳት ይፈልጋል -  via @smh</t>
  </si>
  <si>
    <t>Piers coronations were smaller to avoid stopping the visual upward thrust.</t>
  </si>
  <si>
    <t>የግንባታ ግንባታዎችን ለማስተካከል</t>
  </si>
  <si>
    <t>This collection also contained his famous libretto to the opera Anyuta.</t>
  </si>
  <si>
    <t>በ1950ዎቹ በኦፔራው "አኒውታ" ላይ የተጻፈውን ታዋቂውን የኦፔራውን ግጥም (ሊብሬቶ) በዚህ ስብስብ ውስጥ ይዞ ነበር።</t>
  </si>
  <si>
    <t>Latvia officially adopts the Euro as its currency and becomes the 18th member of the Eurozone.</t>
  </si>
  <si>
    <t>ላትቪያ ዩሮውን እንደ ገንዘቧ በይፋ ተቀብላለች እና የዩሮ ዞን 18 ኛ አባል ሆነች።</t>
  </si>
  <si>
    <t>I’m sick.</t>
  </si>
  <si>
    <t>በጣም አዝናለሁ።</t>
  </si>
  <si>
    <t>FC Cincinnati is announced as the 26th expansion team of Major League Soccer, set to begin play next year.</t>
  </si>
  <si>
    <t>ኤፍ ሲ ሲንሲናቲ በሚቀጥለው ዓመት ጨዋታውን የሚጀምር 26ኛው የሜጀር ሊግ ሶከር ቡድን መሆኑ ታውቋል።</t>
  </si>
  <si>
    <t>They proceeded with the play even though it was late.</t>
  </si>
  <si>
    <t>ምንም እንኳን ሰዓት ቢዘገይም ጨዋታውን ቀጠሉ።</t>
  </si>
  <si>
    <t>In 1853 he voted in favour of the ballot.</t>
  </si>
  <si>
    <t>በ1853 በድምጽ መስጫ ወረቀት አዋጅ አጸደቀ።</t>
  </si>
  <si>
    <t>In Australian rules football, Brendon Bolton is sacked as the head coach of the Carlton Football Club, following a prolonged period of poor on-field performances.</t>
  </si>
  <si>
    <t>በአውስትራሊያ የጨዋታ ሕግ እግር ኳስ ብሬንደን ቦልተን በካርልተን እግር ኳስ ክለብ ዋና አሰልጣኝነት ከረጅም ጊዜ የድሃ የሜዳ አፈፃፀም በኋላ ተባረረ ።</t>
  </si>
  <si>
    <t>He died from cancer at Bronglais Hospital, Aberystwyth, in October 2005.</t>
  </si>
  <si>
    <t>በጥቅምት 2005 በአቤሪስትዊዝ በሚገኘው ብሮንግላይስ ሆስፒታል በካንሰር ሞተ ።</t>
  </si>
  <si>
    <t>And only two have ever won 6 (Cuckoo's Nest, Midnight Express) - and that is a wild stat. https://twitter.com/kristapley/status/818226746675765248 …</t>
  </si>
  <si>
    <t>እና ሁለት ብቻ 6 (የኩኩ ጎጆ ፣ እኩለ ሌሊት ኤክስፕረስ) አሸንፈዋል - እና ያ ዱር ስታቲስቲክስ ነው ።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</si>
  <si>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</si>
  <si>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</si>
  <si>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</si>
  <si>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ሃምፍሬይ በሰኔ 7 ቀን 1994 በወቅቱ ጠቅላይ ሚኒስትር የነበሩት ጆን ሜጀር ቢሮ ውጭ በመስኮት ሳጥን ውስጥ የሚኖሩ አራት ሮቢን ጫጩቶችን በመግደሉ ተከሰሰ ።</t>
  </si>
  <si>
    <t>I don't care for the pope. They're all false prophets as far as I'm concerned</t>
  </si>
  <si>
    <t>እኔ ስለ ርዕሰ ሊቃነ ጳጳሳት ግድ የለኝም. ሁሉም ሐሰተኛ ነቢያት ናቸው እንደ እኔ እስከሚመለከተው ድረስ</t>
  </si>
  <si>
    <t>But I thought we had to be at the restaurant by 7:30 for the surprise party.</t>
  </si>
  <si>
    <t>ግን ለነገሩ በ7:30 ሬስቶራንቱ ውስጥ ለድንገተኛ ድግስ መገኘት አለብን ብዬ አስቤ ነበር።</t>
  </si>
  <si>
    <t>Do you want to eat with me?</t>
  </si>
  <si>
    <t>ከእኔ ጋር መብላት ትፈልጋለህ?</t>
  </si>
  <si>
    <t>2018 Will be a Pivotal Year for Southeast Asian Democracy - Council on Foreign Relations… https://goo.gl/fb/df1pva</t>
  </si>
  <si>
    <t>2018 የደቡብ ምስራቅ እስያ ዴሞክራሲ ወሳኝ ዓመት ይሆናል - የውጭ ግንኙነት ምክር ቤት...</t>
  </si>
  <si>
    <t>@DGodfatherMoody Hey Dave at least we don't have obstruction of justice charges in NASCAR like MLB. Nascar fans pretty hard on cheaters.</t>
  </si>
  <si>
    <t>@DGodfatherMoody ሄይ ዴቭ ቢያንስ እኛ እንደ ኤም ኤል ቢ የፍትህ እገዳ ክስ የለንም ። የናስካር ደጋፊዎች በአጭበርባሪዎች ላይ በጣም ከባድ ናቸው ።</t>
  </si>
  <si>
    <t>@BBCOne: Our live coverage of #GERvsARG continues from the iconic Maracanã stadium in Rio. #WorldCupFinal pic.twitter.com/t9VE77K3vC</t>
  </si>
  <si>
    <t>@BBCOne: የ  የቀጥታ ስርጭታችን ከሪዮ ማራካና ስታዲየም ቀጥሏል።</t>
  </si>
  <si>
    <t>Friendly's is giving away a trip for 4 to Universal Orlando® Resort! Enter for your chance to win! http://www.friendlysorlandosweeps.com/#.VYNY-t4D0kw.twitter …</t>
  </si>
  <si>
    <t>የወዳጅነት ለ 4 ሰዎች ወደ ዩኒቨርሳል ኦርላንዶ® ሪዞርት ጉዞን እየሰጠ ነው! ለማሸነፍ እድልዎን ይግቡ! .VYNY-t4D0kw.twitter...</t>
  </si>
  <si>
    <t>Three suicide bombers kill at least 20 people at a fish market in Konduga, Borno, Nigeria.</t>
  </si>
  <si>
    <t>በናይጄሪያ ቦርኖ ግዛት በኮንዱጋ በሚገኝ የዓሳ ገበያ ላይ ሦስት ነፍሰ ገዳዮች ባደረጉት ፍንዳታ ቢያንስ 20 ሰዎች ሞተዋል።</t>
  </si>
  <si>
    <t>Line number</t>
  </si>
  <si>
    <t>Word</t>
  </si>
  <si>
    <t>Error Types</t>
  </si>
  <si>
    <t>Severity</t>
  </si>
  <si>
    <t>Explanation</t>
  </si>
  <si>
    <t>NABC</t>
  </si>
  <si>
    <t>Untranslated</t>
  </si>
  <si>
    <t>Minor</t>
  </si>
  <si>
    <t>በአስራ አንድ</t>
  </si>
  <si>
    <t>Mistranslation</t>
  </si>
  <si>
    <t>Major</t>
  </si>
  <si>
    <t>ውስጥ</t>
  </si>
  <si>
    <t xml:space="preserve">አንድ ዓመት </t>
  </si>
  <si>
    <t>ሙሉ</t>
  </si>
  <si>
    <t>ከቆየ</t>
  </si>
  <si>
    <t>ጭጋግ</t>
  </si>
  <si>
    <t>የመሬት</t>
  </si>
  <si>
    <t>መሰራጨት</t>
  </si>
  <si>
    <t>ከ400</t>
  </si>
  <si>
    <t>Addition</t>
  </si>
  <si>
    <t xml:space="preserve">በላይ </t>
  </si>
  <si>
    <t>ሰዎችን</t>
  </si>
  <si>
    <t xml:space="preserve">where </t>
  </si>
  <si>
    <t>Omission</t>
  </si>
  <si>
    <t>the</t>
  </si>
  <si>
    <t xml:space="preserve">Bolotnaya </t>
  </si>
  <si>
    <t xml:space="preserve">square </t>
  </si>
  <si>
    <t>case</t>
  </si>
  <si>
    <t>defendants</t>
  </si>
  <si>
    <t>were</t>
  </si>
  <si>
    <t>being</t>
  </si>
  <si>
    <t>tried.</t>
  </si>
  <si>
    <t>ዓክልበ</t>
  </si>
  <si>
    <t>የሟችነት</t>
  </si>
  <si>
    <t>ህግን</t>
  </si>
  <si>
    <t>ተከሰተ</t>
  </si>
  <si>
    <t>Grammar</t>
  </si>
  <si>
    <t xml:space="preserve">First </t>
  </si>
  <si>
    <t>Post</t>
  </si>
  <si>
    <t>India</t>
  </si>
  <si>
    <t>እጋባለሁ</t>
  </si>
  <si>
    <t>ከቦታ</t>
  </si>
  <si>
    <t>አንገቱ</t>
  </si>
  <si>
    <t>በወቅቱ</t>
  </si>
  <si>
    <t xml:space="preserve"> የደረሰበት</t>
  </si>
  <si>
    <t xml:space="preserve">ቦታ </t>
  </si>
  <si>
    <t>ላይ</t>
  </si>
  <si>
    <t>ተቀምጧል</t>
  </si>
  <si>
    <t>የድሃ</t>
  </si>
  <si>
    <t>እንደዋጋዋ</t>
  </si>
  <si>
    <t>Count</t>
  </si>
  <si>
    <t>Percent</t>
  </si>
  <si>
    <t>Score</t>
  </si>
  <si>
    <t>Error Type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</si>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</sst>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3"/>
  <sheetViews>
    <sheetView tabSelected="1" topLeftCell="A50" workbookViewId="0">
      <selection sqref="A1:D1"/>
    </sheetView>
  </sheetViews>
  <sheetFormatPr baseColWidth="10" defaultColWidth="12.6640625" defaultRowHeight="15.75" customHeight="1"/>
  <cols>
    <col min="1" max="1" width="30" customWidth="1"/>
    <col min="2" max="2" width="21.1640625" customWidth="1"/>
  </cols>
  <sheetData>
    <row r="1" spans="1:4" ht="15.75" customHeight="1">
      <c r="A1" s="8" t="s">
        <v>0</v>
      </c>
      <c r="B1" s="8" t="s">
        <v>1</v>
      </c>
      <c r="C1" s="9" t="s">
        <v>2</v>
      </c>
      <c r="D1" s="9" t="s">
        <v>3</v>
      </c>
    </row>
    <row r="2" spans="1:4" ht="15.75" customHeight="1">
      <c r="A2" s="2" t="s">
        <v>4</v>
      </c>
      <c r="B2" s="4" t="s">
        <v>5</v>
      </c>
      <c r="C2" s="5">
        <v>1651</v>
      </c>
      <c r="D2" s="3">
        <v>5</v>
      </c>
    </row>
    <row r="3" spans="1:4" ht="15.75" customHeight="1">
      <c r="A3" s="2" t="s">
        <v>6</v>
      </c>
      <c r="B3" s="4" t="s">
        <v>7</v>
      </c>
      <c r="C3" s="5">
        <v>1340</v>
      </c>
      <c r="D3" s="3">
        <v>5</v>
      </c>
    </row>
    <row r="4" spans="1:4" ht="15.75" customHeight="1">
      <c r="A4" s="2" t="s">
        <v>8</v>
      </c>
      <c r="B4" s="4" t="s">
        <v>9</v>
      </c>
      <c r="C4" s="5">
        <v>1287</v>
      </c>
      <c r="D4" s="3">
        <v>3</v>
      </c>
    </row>
    <row r="5" spans="1:4" ht="15.75" customHeight="1">
      <c r="A5" s="2" t="s">
        <v>10</v>
      </c>
      <c r="B5" s="4" t="s">
        <v>11</v>
      </c>
      <c r="C5" s="5">
        <v>842</v>
      </c>
      <c r="D5" s="3">
        <v>4</v>
      </c>
    </row>
    <row r="6" spans="1:4" ht="15.75" customHeight="1">
      <c r="A6" s="2" t="s">
        <v>12</v>
      </c>
      <c r="B6" s="4" t="s">
        <v>13</v>
      </c>
      <c r="C6" s="5">
        <v>412</v>
      </c>
      <c r="D6" s="3">
        <v>2</v>
      </c>
    </row>
    <row r="7" spans="1:4" ht="15.75" customHeight="1">
      <c r="A7" s="2" t="s">
        <v>14</v>
      </c>
      <c r="B7" s="4" t="s">
        <v>15</v>
      </c>
      <c r="C7" s="5">
        <v>171</v>
      </c>
      <c r="D7" s="3">
        <v>1</v>
      </c>
    </row>
    <row r="8" spans="1:4" ht="15.75" customHeight="1">
      <c r="A8" s="2" t="s">
        <v>16</v>
      </c>
      <c r="B8" s="4" t="s">
        <v>17</v>
      </c>
      <c r="C8" s="5">
        <v>79</v>
      </c>
      <c r="D8" s="3">
        <v>1</v>
      </c>
    </row>
    <row r="9" spans="1:4" ht="15.75" customHeight="1">
      <c r="A9" s="2" t="s">
        <v>18</v>
      </c>
      <c r="B9" s="4" t="s">
        <v>19</v>
      </c>
      <c r="C9" s="5">
        <v>296</v>
      </c>
      <c r="D9" s="3">
        <v>1</v>
      </c>
    </row>
    <row r="10" spans="1:4" ht="15.75" customHeight="1">
      <c r="A10" s="2" t="s">
        <v>20</v>
      </c>
      <c r="B10" s="4" t="s">
        <v>21</v>
      </c>
      <c r="C10" s="5">
        <v>592</v>
      </c>
      <c r="D10" s="3">
        <v>4</v>
      </c>
    </row>
    <row r="11" spans="1:4" ht="15.75" customHeight="1">
      <c r="A11" s="2" t="s">
        <v>22</v>
      </c>
      <c r="B11" s="4" t="s">
        <v>23</v>
      </c>
      <c r="C11" s="5">
        <v>163</v>
      </c>
      <c r="D11" s="3">
        <v>2</v>
      </c>
    </row>
    <row r="12" spans="1:4" ht="15.75" customHeight="1">
      <c r="A12" s="2" t="s">
        <v>24</v>
      </c>
      <c r="B12" s="4" t="s">
        <v>25</v>
      </c>
      <c r="C12" s="5">
        <v>1383</v>
      </c>
      <c r="D12" s="3">
        <v>2</v>
      </c>
    </row>
    <row r="13" spans="1:4" ht="15.75" customHeight="1">
      <c r="A13" s="2" t="s">
        <v>26</v>
      </c>
      <c r="B13" s="4" t="s">
        <v>27</v>
      </c>
      <c r="C13" s="5">
        <v>284</v>
      </c>
      <c r="D13" s="3">
        <v>3</v>
      </c>
    </row>
    <row r="14" spans="1:4" ht="15.75" customHeight="1">
      <c r="A14" s="2" t="s">
        <v>28</v>
      </c>
      <c r="B14" s="4" t="s">
        <v>29</v>
      </c>
      <c r="C14" s="5">
        <v>614</v>
      </c>
      <c r="D14" s="3">
        <v>5</v>
      </c>
    </row>
    <row r="15" spans="1:4" ht="15.75" customHeight="1">
      <c r="A15" s="2" t="s">
        <v>30</v>
      </c>
      <c r="B15" s="4" t="s">
        <v>31</v>
      </c>
      <c r="C15" s="5">
        <v>265</v>
      </c>
      <c r="D15" s="3">
        <v>5</v>
      </c>
    </row>
    <row r="16" spans="1:4" ht="15.75" customHeight="1">
      <c r="A16" s="2" t="s">
        <v>32</v>
      </c>
      <c r="B16" s="4" t="s">
        <v>33</v>
      </c>
      <c r="C16" s="5">
        <v>1748</v>
      </c>
      <c r="D16" s="3">
        <v>4</v>
      </c>
    </row>
    <row r="17" spans="1:4" ht="15.75" customHeight="1">
      <c r="A17" s="2" t="s">
        <v>34</v>
      </c>
      <c r="B17" s="4" t="s">
        <v>35</v>
      </c>
      <c r="C17" s="5">
        <v>568</v>
      </c>
      <c r="D17" s="3">
        <v>2</v>
      </c>
    </row>
    <row r="18" spans="1:4" ht="15.75" customHeight="1">
      <c r="A18" s="2" t="s">
        <v>36</v>
      </c>
      <c r="B18" s="4" t="s">
        <v>37</v>
      </c>
      <c r="C18" s="5">
        <v>1526</v>
      </c>
      <c r="D18" s="3">
        <v>5</v>
      </c>
    </row>
    <row r="19" spans="1:4" ht="15.75" customHeight="1">
      <c r="A19" s="2" t="s">
        <v>38</v>
      </c>
      <c r="B19" s="4" t="s">
        <v>39</v>
      </c>
      <c r="C19" s="5">
        <v>1264</v>
      </c>
      <c r="D19" s="3">
        <v>4</v>
      </c>
    </row>
    <row r="20" spans="1:4" ht="15.75" customHeight="1">
      <c r="A20" s="2" t="s">
        <v>40</v>
      </c>
      <c r="B20" s="4" t="s">
        <v>41</v>
      </c>
      <c r="C20" s="5">
        <v>129</v>
      </c>
      <c r="D20" s="3">
        <v>2</v>
      </c>
    </row>
    <row r="21" spans="1:4" ht="15.75" customHeight="1">
      <c r="A21" s="2" t="s">
        <v>42</v>
      </c>
      <c r="B21" s="4" t="s">
        <v>43</v>
      </c>
      <c r="C21" s="5">
        <v>1759</v>
      </c>
      <c r="D21" s="3">
        <v>5</v>
      </c>
    </row>
    <row r="22" spans="1:4" ht="15.75" customHeight="1">
      <c r="A22" s="2" t="s">
        <v>44</v>
      </c>
      <c r="B22" s="4" t="s">
        <v>45</v>
      </c>
      <c r="C22" s="5">
        <v>1573</v>
      </c>
      <c r="D22" s="3">
        <v>2</v>
      </c>
    </row>
    <row r="23" spans="1:4" ht="15.75" customHeight="1">
      <c r="A23" s="2" t="s">
        <v>46</v>
      </c>
      <c r="B23" s="4" t="s">
        <v>47</v>
      </c>
      <c r="C23" s="5">
        <v>128</v>
      </c>
      <c r="D23" s="3">
        <v>5</v>
      </c>
    </row>
    <row r="24" spans="1:4" ht="15.75" customHeight="1">
      <c r="A24" s="2" t="s">
        <v>48</v>
      </c>
      <c r="B24" s="4" t="s">
        <v>49</v>
      </c>
      <c r="C24" s="5">
        <v>1743</v>
      </c>
      <c r="D24" s="3">
        <v>3</v>
      </c>
    </row>
    <row r="25" spans="1:4" ht="15.75" customHeight="1">
      <c r="A25" s="2" t="s">
        <v>50</v>
      </c>
      <c r="B25" s="4" t="s">
        <v>51</v>
      </c>
      <c r="C25" s="5">
        <v>1640</v>
      </c>
      <c r="D25" s="3">
        <v>5</v>
      </c>
    </row>
    <row r="26" spans="1:4" ht="15.75" customHeight="1">
      <c r="A26" s="2" t="s">
        <v>52</v>
      </c>
      <c r="B26" s="4" t="s">
        <v>53</v>
      </c>
      <c r="C26" s="5">
        <v>1623</v>
      </c>
      <c r="D26" s="3">
        <v>5</v>
      </c>
    </row>
    <row r="27" spans="1:4" ht="15.75" customHeight="1">
      <c r="A27" s="2" t="s">
        <v>54</v>
      </c>
      <c r="B27" s="4" t="s">
        <v>55</v>
      </c>
      <c r="C27" s="5">
        <v>846</v>
      </c>
      <c r="D27" s="3">
        <v>5</v>
      </c>
    </row>
    <row r="28" spans="1:4" ht="15.75" customHeight="1">
      <c r="A28" s="2" t="s">
        <v>56</v>
      </c>
      <c r="B28" s="4" t="s">
        <v>57</v>
      </c>
      <c r="C28" s="5">
        <v>936</v>
      </c>
      <c r="D28" s="3">
        <v>4</v>
      </c>
    </row>
    <row r="29" spans="1:4" ht="15.75" customHeight="1">
      <c r="A29" s="2" t="s">
        <v>58</v>
      </c>
      <c r="B29" s="4" t="s">
        <v>59</v>
      </c>
      <c r="C29" s="5">
        <v>1395</v>
      </c>
      <c r="D29" s="3">
        <v>3</v>
      </c>
    </row>
    <row r="30" spans="1:4" ht="15.75" customHeight="1">
      <c r="A30" s="2" t="s">
        <v>60</v>
      </c>
      <c r="B30" s="4" t="s">
        <v>61</v>
      </c>
      <c r="C30" s="5">
        <v>680</v>
      </c>
      <c r="D30" s="3">
        <v>1</v>
      </c>
    </row>
    <row r="31" spans="1:4" ht="15.75" customHeight="1">
      <c r="A31" s="2" t="s">
        <v>62</v>
      </c>
      <c r="B31" s="4" t="s">
        <v>63</v>
      </c>
      <c r="C31" s="5">
        <v>1064</v>
      </c>
      <c r="D31" s="3">
        <v>5</v>
      </c>
    </row>
    <row r="32" spans="1:4" ht="15.75" customHeight="1">
      <c r="A32" s="2" t="s">
        <v>64</v>
      </c>
      <c r="B32" s="4" t="s">
        <v>65</v>
      </c>
      <c r="C32" s="5">
        <v>625</v>
      </c>
      <c r="D32" s="3">
        <v>0</v>
      </c>
    </row>
    <row r="33" spans="1:4" ht="15.75" customHeight="1">
      <c r="A33" s="2" t="s">
        <v>66</v>
      </c>
      <c r="B33" s="4" t="s">
        <v>67</v>
      </c>
      <c r="C33" s="5">
        <v>400</v>
      </c>
      <c r="D33" s="3">
        <v>5</v>
      </c>
    </row>
    <row r="34" spans="1:4" ht="15.75" customHeight="1">
      <c r="A34" s="2" t="s">
        <v>68</v>
      </c>
      <c r="B34" s="4" t="s">
        <v>69</v>
      </c>
      <c r="C34" s="5">
        <v>288</v>
      </c>
      <c r="D34" s="3">
        <v>4</v>
      </c>
    </row>
    <row r="35" spans="1:4" ht="15.75" customHeight="1">
      <c r="A35" s="2" t="s">
        <v>70</v>
      </c>
      <c r="B35" s="4" t="s">
        <v>71</v>
      </c>
      <c r="C35" s="5">
        <v>1583</v>
      </c>
      <c r="D35" s="3">
        <v>0</v>
      </c>
    </row>
    <row r="36" spans="1:4" ht="15.75" customHeight="1">
      <c r="A36" s="2" t="s">
        <v>72</v>
      </c>
      <c r="B36" s="4" t="s">
        <v>73</v>
      </c>
      <c r="C36" s="5">
        <v>84</v>
      </c>
      <c r="D36" s="3">
        <v>3</v>
      </c>
    </row>
    <row r="37" spans="1:4" ht="15.75" customHeight="1">
      <c r="A37" s="2" t="s">
        <v>74</v>
      </c>
      <c r="B37" s="4" t="s">
        <v>75</v>
      </c>
      <c r="C37" s="5">
        <v>1561</v>
      </c>
      <c r="D37" s="3">
        <v>3</v>
      </c>
    </row>
    <row r="38" spans="1:4" ht="15.75" customHeight="1">
      <c r="A38" s="2" t="s">
        <v>76</v>
      </c>
      <c r="B38" s="4" t="s">
        <v>77</v>
      </c>
      <c r="C38" s="5">
        <v>526</v>
      </c>
      <c r="D38" s="3">
        <v>5</v>
      </c>
    </row>
    <row r="39" spans="1:4" ht="15.75" customHeight="1">
      <c r="A39" s="2" t="s">
        <v>78</v>
      </c>
      <c r="B39" s="4" t="s">
        <v>79</v>
      </c>
      <c r="C39" s="5">
        <v>38</v>
      </c>
      <c r="D39" s="3">
        <v>2</v>
      </c>
    </row>
    <row r="40" spans="1:4" ht="15.75" customHeight="1">
      <c r="A40" s="2" t="s">
        <v>80</v>
      </c>
      <c r="B40" s="4" t="s">
        <v>81</v>
      </c>
      <c r="C40" s="5">
        <v>688</v>
      </c>
      <c r="D40" s="3">
        <v>5</v>
      </c>
    </row>
    <row r="41" spans="1:4" ht="15.75" customHeight="1">
      <c r="A41" s="2" t="s">
        <v>82</v>
      </c>
      <c r="B41" s="4" t="s">
        <v>83</v>
      </c>
      <c r="C41" s="5">
        <v>1313</v>
      </c>
      <c r="D41" s="3">
        <v>1</v>
      </c>
    </row>
    <row r="42" spans="1:4" ht="15.75" customHeight="1">
      <c r="A42" s="2" t="s">
        <v>84</v>
      </c>
      <c r="B42" s="4" t="s">
        <v>85</v>
      </c>
      <c r="C42" s="5">
        <v>1618</v>
      </c>
      <c r="D42" s="3">
        <v>5</v>
      </c>
    </row>
    <row r="43" spans="1:4" ht="15.75" customHeight="1">
      <c r="A43" s="2" t="s">
        <v>86</v>
      </c>
      <c r="B43" s="4" t="s">
        <v>87</v>
      </c>
      <c r="C43" s="5">
        <v>724</v>
      </c>
      <c r="D43" s="3">
        <v>5</v>
      </c>
    </row>
    <row r="44" spans="1:4" ht="15.75" customHeight="1">
      <c r="A44" s="2" t="s">
        <v>88</v>
      </c>
      <c r="B44" s="4" t="s">
        <v>89</v>
      </c>
      <c r="C44" s="5">
        <v>1166</v>
      </c>
      <c r="D44" s="3">
        <v>2</v>
      </c>
    </row>
    <row r="45" spans="1:4" ht="15.75" customHeight="1">
      <c r="A45" s="2" t="s">
        <v>90</v>
      </c>
      <c r="B45" s="4" t="s">
        <v>91</v>
      </c>
      <c r="C45" s="5">
        <v>1512</v>
      </c>
      <c r="D45" s="3">
        <v>4</v>
      </c>
    </row>
    <row r="46" spans="1:4" ht="15.75" customHeight="1">
      <c r="A46" s="2" t="s">
        <v>92</v>
      </c>
      <c r="B46" s="4" t="s">
        <v>93</v>
      </c>
      <c r="C46" s="5">
        <v>1580</v>
      </c>
      <c r="D46" s="3">
        <v>4</v>
      </c>
    </row>
    <row r="47" spans="1:4" ht="56">
      <c r="A47" s="2" t="s">
        <v>94</v>
      </c>
      <c r="B47" s="4" t="s">
        <v>95</v>
      </c>
      <c r="C47" s="5">
        <v>1295</v>
      </c>
      <c r="D47" s="3">
        <v>5</v>
      </c>
    </row>
    <row r="48" spans="1:4" ht="84">
      <c r="A48" s="2" t="s">
        <v>96</v>
      </c>
      <c r="B48" s="4" t="s">
        <v>97</v>
      </c>
      <c r="C48" s="5">
        <v>956</v>
      </c>
      <c r="D48" s="3">
        <v>4</v>
      </c>
    </row>
    <row r="49" spans="1:4" ht="42">
      <c r="A49" s="2" t="s">
        <v>98</v>
      </c>
      <c r="B49" s="4" t="s">
        <v>99</v>
      </c>
      <c r="C49" s="5">
        <v>1443</v>
      </c>
      <c r="D49" s="3">
        <v>5</v>
      </c>
    </row>
    <row r="50" spans="1:4" ht="70">
      <c r="A50" s="2" t="s">
        <v>100</v>
      </c>
      <c r="B50" s="4" t="s">
        <v>101</v>
      </c>
      <c r="C50" s="5">
        <v>995</v>
      </c>
      <c r="D50" s="3">
        <v>4</v>
      </c>
    </row>
    <row r="51" spans="1:4" ht="70">
      <c r="A51" s="2" t="s">
        <v>102</v>
      </c>
      <c r="B51" s="4" t="s">
        <v>103</v>
      </c>
      <c r="C51" s="5">
        <v>106</v>
      </c>
      <c r="D51" s="3">
        <v>4</v>
      </c>
    </row>
    <row r="52" spans="1:4" ht="13">
      <c r="A52" s="7" t="s">
        <v>154</v>
      </c>
      <c r="B52" s="7"/>
      <c r="C52" s="7"/>
      <c r="D52" s="8">
        <f>SUM(D2:D51)</f>
        <v>173</v>
      </c>
    </row>
    <row r="53" spans="1:4" ht="13">
      <c r="A53" s="7" t="s">
        <v>155</v>
      </c>
      <c r="B53" s="7"/>
      <c r="C53" s="7"/>
      <c r="D53" s="8">
        <f>D52/250*100</f>
        <v>69.199999999999989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2"/>
  <sheetViews>
    <sheetView workbookViewId="0">
      <selection activeCell="F40" sqref="F40:F42"/>
    </sheetView>
  </sheetViews>
  <sheetFormatPr baseColWidth="10" defaultColWidth="12.6640625" defaultRowHeight="15.75" customHeight="1"/>
  <cols>
    <col min="1" max="1" width="22.5" customWidth="1"/>
  </cols>
  <sheetData>
    <row r="1" spans="1:10" ht="15">
      <c r="A1" s="12" t="s">
        <v>104</v>
      </c>
      <c r="B1" s="13" t="s">
        <v>105</v>
      </c>
      <c r="C1" s="12" t="s">
        <v>106</v>
      </c>
      <c r="D1" s="12" t="s">
        <v>107</v>
      </c>
      <c r="E1" s="12" t="s">
        <v>108</v>
      </c>
      <c r="F1" s="12" t="s">
        <v>156</v>
      </c>
      <c r="I1" s="12" t="s">
        <v>157</v>
      </c>
      <c r="J1" s="7" t="s">
        <v>154</v>
      </c>
    </row>
    <row r="2" spans="1:10" ht="15.75" customHeight="1">
      <c r="A2" s="5">
        <v>842</v>
      </c>
      <c r="B2" s="2" t="s">
        <v>109</v>
      </c>
      <c r="C2" s="2" t="s">
        <v>110</v>
      </c>
      <c r="D2" s="2" t="s">
        <v>111</v>
      </c>
      <c r="E2" s="5"/>
      <c r="F2" s="2">
        <v>1</v>
      </c>
      <c r="I2" s="2" t="str">
        <f ca="1">IFERROR(__xludf.DUMMYFUNCTION("UNIQUE(C2:C200)"),"Untranslated")</f>
        <v>Untranslated</v>
      </c>
      <c r="J2" s="2">
        <f ca="1">COUNTIF(C2:C200, I2)</f>
        <v>4</v>
      </c>
    </row>
    <row r="3" spans="1:10" ht="15.75" customHeight="1">
      <c r="A3" s="6"/>
      <c r="B3" s="2" t="s">
        <v>112</v>
      </c>
      <c r="C3" s="2" t="s">
        <v>113</v>
      </c>
      <c r="D3" s="2" t="s">
        <v>114</v>
      </c>
      <c r="E3" s="6"/>
      <c r="F3" s="2">
        <v>3</v>
      </c>
      <c r="I3" s="2" t="str">
        <f ca="1">IFERROR(__xludf.DUMMYFUNCTION("""COMPUTED_VALUE"""),"Mistranslation")</f>
        <v>Mistranslation</v>
      </c>
      <c r="J3" s="2">
        <f ca="1">COUNTIF(C3:C201, I3)</f>
        <v>19</v>
      </c>
    </row>
    <row r="4" spans="1:10" ht="15.75" customHeight="1">
      <c r="A4" s="6"/>
      <c r="B4" s="2" t="s">
        <v>115</v>
      </c>
      <c r="C4" s="2" t="s">
        <v>113</v>
      </c>
      <c r="D4" s="2" t="s">
        <v>114</v>
      </c>
      <c r="E4" s="6"/>
      <c r="F4" s="2">
        <v>3</v>
      </c>
      <c r="I4" s="2" t="str">
        <f ca="1">IFERROR(__xludf.DUMMYFUNCTION("""COMPUTED_VALUE"""),"Addition")</f>
        <v>Addition</v>
      </c>
      <c r="J4" s="2">
        <f ca="1">COUNTIF(C4:C202, I4)</f>
        <v>3</v>
      </c>
    </row>
    <row r="5" spans="1:10" ht="15.75" customHeight="1">
      <c r="A5" s="2">
        <v>412</v>
      </c>
      <c r="B5" s="2" t="s">
        <v>116</v>
      </c>
      <c r="C5" s="2" t="s">
        <v>113</v>
      </c>
      <c r="D5" s="2" t="s">
        <v>114</v>
      </c>
      <c r="E5" s="6"/>
      <c r="F5" s="2">
        <v>3</v>
      </c>
      <c r="I5" s="2" t="str">
        <f ca="1">IFERROR(__xludf.DUMMYFUNCTION("""COMPUTED_VALUE"""),"Omission")</f>
        <v>Omission</v>
      </c>
      <c r="J5" s="2">
        <f ca="1">COUNTIF(C5:C203, I5)</f>
        <v>9</v>
      </c>
    </row>
    <row r="6" spans="1:10" ht="15.75" customHeight="1">
      <c r="A6" s="6"/>
      <c r="B6" s="2" t="s">
        <v>117</v>
      </c>
      <c r="C6" s="2" t="s">
        <v>113</v>
      </c>
      <c r="D6" s="2" t="s">
        <v>114</v>
      </c>
      <c r="E6" s="6"/>
      <c r="F6" s="2">
        <v>3</v>
      </c>
      <c r="I6" s="2" t="str">
        <f ca="1">IFERROR(__xludf.DUMMYFUNCTION("""COMPUTED_VALUE"""),"Grammar")</f>
        <v>Grammar</v>
      </c>
      <c r="J6" s="2">
        <f ca="1">COUNTIF(C6:C204, I6)</f>
        <v>3</v>
      </c>
    </row>
    <row r="7" spans="1:10" ht="15.75" customHeight="1">
      <c r="A7" s="6"/>
      <c r="B7" s="10" t="s">
        <v>118</v>
      </c>
      <c r="C7" s="2" t="s">
        <v>113</v>
      </c>
      <c r="D7" s="2" t="s">
        <v>114</v>
      </c>
      <c r="E7" s="6"/>
      <c r="F7" s="2">
        <v>3</v>
      </c>
      <c r="I7" s="8" t="s">
        <v>154</v>
      </c>
      <c r="J7" s="8">
        <f ca="1">SUM(J2:J6)</f>
        <v>38</v>
      </c>
    </row>
    <row r="8" spans="1:10" ht="15.75" customHeight="1">
      <c r="A8" s="6"/>
      <c r="B8" s="2" t="s">
        <v>119</v>
      </c>
      <c r="C8" s="2" t="s">
        <v>113</v>
      </c>
      <c r="D8" s="2" t="s">
        <v>114</v>
      </c>
      <c r="E8" s="6"/>
      <c r="F8" s="2">
        <v>3</v>
      </c>
      <c r="H8" s="1"/>
    </row>
    <row r="9" spans="1:10" ht="15.75" customHeight="1">
      <c r="A9" s="5">
        <v>171</v>
      </c>
      <c r="B9" s="2" t="s">
        <v>120</v>
      </c>
      <c r="C9" s="2" t="s">
        <v>113</v>
      </c>
      <c r="D9" s="2" t="s">
        <v>114</v>
      </c>
      <c r="E9" s="5"/>
      <c r="F9" s="2">
        <v>3</v>
      </c>
      <c r="H9" s="1"/>
    </row>
    <row r="10" spans="1:10" ht="15.75" customHeight="1">
      <c r="A10" s="6"/>
      <c r="B10" s="10" t="s">
        <v>121</v>
      </c>
      <c r="C10" s="2" t="s">
        <v>113</v>
      </c>
      <c r="D10" s="2" t="s">
        <v>114</v>
      </c>
      <c r="E10" s="6"/>
      <c r="F10" s="2">
        <v>3</v>
      </c>
      <c r="H10" s="1"/>
    </row>
    <row r="11" spans="1:10" ht="15.75" customHeight="1">
      <c r="A11" s="5">
        <v>79</v>
      </c>
      <c r="B11" s="2" t="s">
        <v>122</v>
      </c>
      <c r="C11" s="2" t="s">
        <v>123</v>
      </c>
      <c r="D11" s="2" t="s">
        <v>114</v>
      </c>
      <c r="E11" s="5"/>
      <c r="F11" s="2">
        <v>3</v>
      </c>
      <c r="H11" s="1"/>
    </row>
    <row r="12" spans="1:10" ht="15.75" customHeight="1">
      <c r="A12" s="6"/>
      <c r="B12" s="10" t="s">
        <v>124</v>
      </c>
      <c r="C12" s="2" t="s">
        <v>123</v>
      </c>
      <c r="D12" s="2" t="s">
        <v>114</v>
      </c>
      <c r="E12" s="6"/>
      <c r="F12" s="2">
        <v>3</v>
      </c>
      <c r="H12" s="1"/>
    </row>
    <row r="13" spans="1:10" ht="15.75" customHeight="1">
      <c r="A13" s="6"/>
      <c r="B13" s="10" t="s">
        <v>125</v>
      </c>
      <c r="C13" s="2" t="s">
        <v>123</v>
      </c>
      <c r="D13" s="2" t="s">
        <v>114</v>
      </c>
      <c r="E13" s="6"/>
      <c r="F13" s="2">
        <v>3</v>
      </c>
      <c r="H13" s="1"/>
    </row>
    <row r="14" spans="1:10" ht="15.75" customHeight="1">
      <c r="A14" s="6"/>
      <c r="B14" s="3" t="s">
        <v>126</v>
      </c>
      <c r="C14" s="3" t="s">
        <v>127</v>
      </c>
      <c r="D14" s="3" t="s">
        <v>114</v>
      </c>
      <c r="E14" s="6"/>
      <c r="F14" s="2">
        <v>3</v>
      </c>
      <c r="H14" s="1"/>
    </row>
    <row r="15" spans="1:10" ht="15.75" customHeight="1">
      <c r="A15" s="6"/>
      <c r="B15" s="11" t="s">
        <v>128</v>
      </c>
      <c r="C15" s="3" t="s">
        <v>127</v>
      </c>
      <c r="D15" s="3" t="s">
        <v>114</v>
      </c>
      <c r="E15" s="6"/>
      <c r="F15" s="2">
        <v>3</v>
      </c>
      <c r="H15" s="1"/>
    </row>
    <row r="16" spans="1:10" ht="15.75" customHeight="1">
      <c r="A16" s="6"/>
      <c r="B16" s="11" t="s">
        <v>129</v>
      </c>
      <c r="C16" s="3" t="s">
        <v>127</v>
      </c>
      <c r="D16" s="3" t="s">
        <v>114</v>
      </c>
      <c r="E16" s="6"/>
      <c r="F16" s="2">
        <v>3</v>
      </c>
      <c r="H16" s="1"/>
    </row>
    <row r="17" spans="1:8" ht="15.75" customHeight="1">
      <c r="A17" s="6"/>
      <c r="B17" s="11" t="s">
        <v>130</v>
      </c>
      <c r="C17" s="3" t="s">
        <v>127</v>
      </c>
      <c r="D17" s="3" t="s">
        <v>114</v>
      </c>
      <c r="E17" s="6"/>
      <c r="F17" s="2">
        <v>3</v>
      </c>
      <c r="H17" s="1"/>
    </row>
    <row r="18" spans="1:8" ht="15.75" customHeight="1">
      <c r="A18" s="6"/>
      <c r="B18" s="11" t="s">
        <v>131</v>
      </c>
      <c r="C18" s="3" t="s">
        <v>127</v>
      </c>
      <c r="D18" s="3" t="s">
        <v>114</v>
      </c>
      <c r="E18" s="6"/>
      <c r="F18" s="2">
        <v>3</v>
      </c>
      <c r="H18" s="1"/>
    </row>
    <row r="19" spans="1:8" ht="15.75" customHeight="1">
      <c r="A19" s="6"/>
      <c r="B19" s="11" t="s">
        <v>132</v>
      </c>
      <c r="C19" s="3" t="s">
        <v>127</v>
      </c>
      <c r="D19" s="3" t="s">
        <v>114</v>
      </c>
      <c r="E19" s="6"/>
      <c r="F19" s="2">
        <v>3</v>
      </c>
      <c r="H19" s="1"/>
    </row>
    <row r="20" spans="1:8" ht="15.75" customHeight="1">
      <c r="A20" s="6"/>
      <c r="B20" s="11" t="s">
        <v>133</v>
      </c>
      <c r="C20" s="3" t="s">
        <v>127</v>
      </c>
      <c r="D20" s="3" t="s">
        <v>114</v>
      </c>
      <c r="E20" s="6"/>
      <c r="F20" s="2">
        <v>3</v>
      </c>
      <c r="H20" s="1"/>
    </row>
    <row r="21" spans="1:8" ht="15.75" customHeight="1">
      <c r="A21" s="6"/>
      <c r="B21" s="11" t="s">
        <v>134</v>
      </c>
      <c r="C21" s="3" t="s">
        <v>127</v>
      </c>
      <c r="D21" s="3" t="s">
        <v>114</v>
      </c>
      <c r="E21" s="6"/>
      <c r="F21" s="2">
        <v>3</v>
      </c>
      <c r="H21" s="1"/>
    </row>
    <row r="22" spans="1:8" ht="15.75" customHeight="1">
      <c r="A22" s="6"/>
      <c r="B22" s="11" t="s">
        <v>135</v>
      </c>
      <c r="C22" s="3" t="s">
        <v>127</v>
      </c>
      <c r="D22" s="3" t="s">
        <v>114</v>
      </c>
      <c r="E22" s="6"/>
      <c r="F22" s="2">
        <v>3</v>
      </c>
      <c r="H22" s="1"/>
    </row>
    <row r="23" spans="1:8" ht="15.75" customHeight="1">
      <c r="A23" s="2">
        <v>296</v>
      </c>
      <c r="B23" s="2" t="s">
        <v>136</v>
      </c>
      <c r="C23" s="2" t="s">
        <v>113</v>
      </c>
      <c r="D23" s="2" t="s">
        <v>114</v>
      </c>
      <c r="E23" s="6"/>
      <c r="F23" s="2">
        <v>3</v>
      </c>
      <c r="H23" s="1"/>
    </row>
    <row r="24" spans="1:8" ht="15.75" customHeight="1">
      <c r="A24" s="2">
        <v>163</v>
      </c>
      <c r="B24" s="2" t="s">
        <v>137</v>
      </c>
      <c r="C24" s="2" t="s">
        <v>113</v>
      </c>
      <c r="D24" s="2" t="s">
        <v>114</v>
      </c>
      <c r="E24" s="6"/>
      <c r="F24" s="2">
        <v>3</v>
      </c>
      <c r="H24" s="1"/>
    </row>
    <row r="25" spans="1:8" ht="15.75" customHeight="1">
      <c r="A25" s="6"/>
      <c r="B25" s="10" t="s">
        <v>138</v>
      </c>
      <c r="C25" s="2" t="s">
        <v>113</v>
      </c>
      <c r="D25" s="2" t="s">
        <v>114</v>
      </c>
      <c r="E25" s="6"/>
      <c r="F25" s="2">
        <v>3</v>
      </c>
      <c r="H25" s="1"/>
    </row>
    <row r="26" spans="1:8" ht="15.75" customHeight="1">
      <c r="A26" s="2">
        <v>1383</v>
      </c>
      <c r="B26" s="2" t="s">
        <v>139</v>
      </c>
      <c r="C26" s="2" t="s">
        <v>140</v>
      </c>
      <c r="D26" s="2" t="s">
        <v>114</v>
      </c>
      <c r="E26" s="6"/>
      <c r="F26" s="2">
        <v>3</v>
      </c>
      <c r="H26" s="1"/>
    </row>
    <row r="27" spans="1:8" ht="15.75" customHeight="1">
      <c r="A27" s="2">
        <v>1526</v>
      </c>
      <c r="B27" s="2" t="s">
        <v>141</v>
      </c>
      <c r="C27" s="2" t="s">
        <v>110</v>
      </c>
      <c r="D27" s="2" t="s">
        <v>114</v>
      </c>
      <c r="E27" s="6"/>
      <c r="F27" s="2">
        <v>3</v>
      </c>
      <c r="H27" s="1"/>
    </row>
    <row r="28" spans="1:8" ht="15.75" customHeight="1">
      <c r="A28" s="6"/>
      <c r="B28" s="10" t="s">
        <v>142</v>
      </c>
      <c r="C28" s="2" t="s">
        <v>110</v>
      </c>
      <c r="D28" s="2" t="s">
        <v>114</v>
      </c>
      <c r="E28" s="6"/>
      <c r="F28" s="2">
        <v>3</v>
      </c>
      <c r="H28" s="1"/>
    </row>
    <row r="29" spans="1:8" ht="15.75" customHeight="1">
      <c r="A29" s="6"/>
      <c r="B29" s="10" t="s">
        <v>143</v>
      </c>
      <c r="C29" s="2" t="s">
        <v>110</v>
      </c>
      <c r="D29" s="2" t="s">
        <v>114</v>
      </c>
      <c r="E29" s="6"/>
      <c r="F29" s="2">
        <v>3</v>
      </c>
      <c r="H29" s="1"/>
    </row>
    <row r="30" spans="1:8" ht="15.75" customHeight="1">
      <c r="A30" s="5">
        <v>1759</v>
      </c>
      <c r="B30" s="2" t="s">
        <v>144</v>
      </c>
      <c r="C30" s="2" t="s">
        <v>140</v>
      </c>
      <c r="D30" s="2" t="s">
        <v>114</v>
      </c>
      <c r="E30" s="5"/>
      <c r="F30" s="2">
        <v>3</v>
      </c>
      <c r="H30" s="1"/>
    </row>
    <row r="31" spans="1:8" ht="15.75" customHeight="1">
      <c r="A31" s="5">
        <v>846</v>
      </c>
      <c r="B31" s="2" t="s">
        <v>145</v>
      </c>
      <c r="C31" s="2" t="s">
        <v>113</v>
      </c>
      <c r="D31" s="2" t="s">
        <v>114</v>
      </c>
      <c r="E31" s="5"/>
      <c r="F31" s="2">
        <v>3</v>
      </c>
      <c r="H31" s="1"/>
    </row>
    <row r="32" spans="1:8" ht="15.75" customHeight="1">
      <c r="A32" s="5">
        <v>1395</v>
      </c>
      <c r="B32" s="10" t="s">
        <v>146</v>
      </c>
      <c r="C32" s="2" t="s">
        <v>113</v>
      </c>
      <c r="D32" s="2" t="s">
        <v>114</v>
      </c>
      <c r="E32" s="5"/>
      <c r="F32" s="2">
        <v>3</v>
      </c>
      <c r="H32" s="1"/>
    </row>
    <row r="33" spans="1:8" ht="15.75" customHeight="1">
      <c r="A33" s="6"/>
      <c r="B33" s="2" t="s">
        <v>147</v>
      </c>
      <c r="C33" s="2" t="s">
        <v>113</v>
      </c>
      <c r="D33" s="2" t="s">
        <v>114</v>
      </c>
      <c r="E33" s="6"/>
      <c r="F33" s="2">
        <v>3</v>
      </c>
      <c r="H33" s="1"/>
    </row>
    <row r="34" spans="1:8" ht="15.75" customHeight="1">
      <c r="A34" s="6"/>
      <c r="B34" s="2" t="s">
        <v>148</v>
      </c>
      <c r="C34" s="2" t="s">
        <v>140</v>
      </c>
      <c r="D34" s="2" t="s">
        <v>114</v>
      </c>
      <c r="E34" s="6"/>
      <c r="F34" s="2">
        <v>3</v>
      </c>
      <c r="H34" s="1"/>
    </row>
    <row r="35" spans="1:8" ht="15.75" customHeight="1">
      <c r="A35" s="6"/>
      <c r="B35" s="10" t="s">
        <v>149</v>
      </c>
      <c r="C35" s="2" t="s">
        <v>113</v>
      </c>
      <c r="D35" s="2" t="s">
        <v>114</v>
      </c>
      <c r="E35" s="6"/>
      <c r="F35" s="2">
        <v>3</v>
      </c>
      <c r="H35" s="1"/>
    </row>
    <row r="36" spans="1:8" ht="15.75" customHeight="1">
      <c r="A36" s="6"/>
      <c r="B36" s="10" t="s">
        <v>150</v>
      </c>
      <c r="C36" s="2" t="s">
        <v>113</v>
      </c>
      <c r="D36" s="2" t="s">
        <v>114</v>
      </c>
      <c r="E36" s="6"/>
      <c r="F36" s="2">
        <v>3</v>
      </c>
      <c r="H36" s="1"/>
    </row>
    <row r="37" spans="1:8" ht="15.75" customHeight="1">
      <c r="A37" s="6"/>
      <c r="B37" s="10" t="s">
        <v>151</v>
      </c>
      <c r="C37" s="2" t="s">
        <v>113</v>
      </c>
      <c r="D37" s="2" t="s">
        <v>114</v>
      </c>
      <c r="E37" s="6"/>
      <c r="F37" s="2">
        <v>3</v>
      </c>
      <c r="H37" s="1"/>
    </row>
    <row r="38" spans="1:8" ht="15.75" customHeight="1">
      <c r="A38" s="5">
        <v>526</v>
      </c>
      <c r="B38" s="2" t="s">
        <v>152</v>
      </c>
      <c r="C38" s="2" t="s">
        <v>113</v>
      </c>
      <c r="D38" s="2" t="s">
        <v>114</v>
      </c>
      <c r="E38" s="5"/>
      <c r="F38" s="2">
        <v>3</v>
      </c>
      <c r="H38" s="1"/>
    </row>
    <row r="39" spans="1:8" ht="15.75" customHeight="1">
      <c r="A39" s="6"/>
      <c r="B39" s="2" t="s">
        <v>153</v>
      </c>
      <c r="C39" s="2" t="s">
        <v>113</v>
      </c>
      <c r="D39" s="2" t="s">
        <v>114</v>
      </c>
      <c r="E39" s="6"/>
      <c r="F39" s="2">
        <v>3</v>
      </c>
      <c r="H39" s="1"/>
    </row>
    <row r="40" spans="1:8" ht="15.75" customHeight="1">
      <c r="A40" s="14" t="s">
        <v>158</v>
      </c>
      <c r="B40" s="6"/>
      <c r="C40" s="6"/>
      <c r="D40" s="6"/>
      <c r="E40" s="6"/>
      <c r="F40" s="8">
        <f>SUM(F2:F39)</f>
        <v>112</v>
      </c>
      <c r="H40" s="1"/>
    </row>
    <row r="41" spans="1:8" ht="15.75" customHeight="1">
      <c r="A41" s="15" t="s">
        <v>159</v>
      </c>
      <c r="B41" s="6"/>
      <c r="C41" s="6"/>
      <c r="D41" s="6"/>
      <c r="E41" s="6"/>
      <c r="F41" s="8">
        <f>F40/743</f>
        <v>0.15074024226110364</v>
      </c>
      <c r="H41" s="1"/>
    </row>
    <row r="42" spans="1:8" ht="15.75" customHeight="1">
      <c r="A42" s="15" t="s">
        <v>160</v>
      </c>
      <c r="B42" s="6"/>
      <c r="C42" s="6"/>
      <c r="D42" s="6"/>
      <c r="E42" s="6"/>
      <c r="F42" s="8">
        <f>1-F41</f>
        <v>0.84925975773889639</v>
      </c>
      <c r="H42" s="1"/>
    </row>
  </sheetData>
  <autoFilter ref="A1:E3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M1_en_am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2024-11-07T11:07:23Z</dcterms:modified>
</cp:coreProperties>
</file>