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todología de la investigación\TT1\Diseño mecánico\"/>
    </mc:Choice>
  </mc:AlternateContent>
  <xr:revisionPtr revIDLastSave="0" documentId="13_ncr:1_{03A5DBD5-12AC-4F0D-9DDC-5A0FCB7DD870}" xr6:coauthVersionLast="46" xr6:coauthVersionMax="46" xr10:uidLastSave="{00000000-0000-0000-0000-000000000000}"/>
  <bookViews>
    <workbookView xWindow="-120" yWindow="-120" windowWidth="20730" windowHeight="11160" activeTab="1" xr2:uid="{AEFA47BB-62BB-40E6-B648-C0F6536C375E}"/>
  </bookViews>
  <sheets>
    <sheet name="Tabla" sheetId="1" r:id="rId1"/>
    <sheet name="grafica" sheetId="3" r:id="rId2"/>
    <sheet name="Valor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D5" i="1"/>
  <c r="E5" i="1"/>
  <c r="F5" i="1"/>
  <c r="G5" i="1"/>
  <c r="H5" i="1"/>
  <c r="I5" i="1"/>
  <c r="J5" i="1"/>
  <c r="B6" i="1"/>
  <c r="D6" i="1"/>
  <c r="E6" i="1"/>
  <c r="F6" i="1"/>
  <c r="G6" i="1"/>
  <c r="H6" i="1"/>
  <c r="I6" i="1"/>
  <c r="J6" i="1"/>
  <c r="B7" i="1"/>
  <c r="D7" i="1"/>
  <c r="E7" i="1"/>
  <c r="F7" i="1"/>
  <c r="G7" i="1"/>
  <c r="H7" i="1"/>
  <c r="I7" i="1"/>
  <c r="J7" i="1"/>
  <c r="B8" i="1"/>
  <c r="D8" i="1"/>
  <c r="E8" i="1"/>
  <c r="F8" i="1"/>
  <c r="G8" i="1"/>
  <c r="H8" i="1"/>
  <c r="I8" i="1"/>
  <c r="J8" i="1"/>
  <c r="B9" i="1"/>
  <c r="D9" i="1"/>
  <c r="E9" i="1"/>
  <c r="F9" i="1"/>
  <c r="G9" i="1"/>
  <c r="H9" i="1"/>
  <c r="I9" i="1"/>
  <c r="J9" i="1"/>
  <c r="B10" i="1"/>
  <c r="D10" i="1"/>
  <c r="E10" i="1"/>
  <c r="F10" i="1"/>
  <c r="G10" i="1"/>
  <c r="H10" i="1"/>
  <c r="I10" i="1"/>
  <c r="J10" i="1"/>
  <c r="B11" i="1"/>
  <c r="D11" i="1"/>
  <c r="E11" i="1"/>
  <c r="F11" i="1"/>
  <c r="G11" i="1"/>
  <c r="H11" i="1"/>
  <c r="I11" i="1"/>
  <c r="J11" i="1"/>
  <c r="B12" i="1"/>
  <c r="D12" i="1"/>
  <c r="E12" i="1"/>
  <c r="F12" i="1"/>
  <c r="G12" i="1"/>
  <c r="H12" i="1"/>
  <c r="I12" i="1"/>
  <c r="J12" i="1"/>
  <c r="B13" i="1"/>
  <c r="D13" i="1"/>
  <c r="E13" i="1"/>
  <c r="F13" i="1"/>
  <c r="G13" i="1"/>
  <c r="H13" i="1"/>
  <c r="I13" i="1"/>
  <c r="J13" i="1"/>
  <c r="B14" i="1"/>
  <c r="D14" i="1"/>
  <c r="E14" i="1"/>
  <c r="F14" i="1"/>
  <c r="G14" i="1"/>
  <c r="H14" i="1"/>
  <c r="I14" i="1"/>
  <c r="J14" i="1"/>
  <c r="B15" i="1"/>
  <c r="D15" i="1"/>
  <c r="E15" i="1"/>
  <c r="F15" i="1"/>
  <c r="G15" i="1"/>
  <c r="H15" i="1"/>
  <c r="I15" i="1"/>
  <c r="J15" i="1"/>
  <c r="B16" i="1"/>
  <c r="D16" i="1"/>
  <c r="E16" i="1"/>
  <c r="F16" i="1"/>
  <c r="G16" i="1"/>
  <c r="H16" i="1"/>
  <c r="I16" i="1"/>
  <c r="J16" i="1"/>
  <c r="B17" i="1"/>
  <c r="D17" i="1"/>
  <c r="E17" i="1"/>
  <c r="F17" i="1"/>
  <c r="G17" i="1"/>
  <c r="H17" i="1"/>
  <c r="I17" i="1"/>
  <c r="J17" i="1"/>
  <c r="B24" i="1"/>
  <c r="B25" i="1"/>
  <c r="H25" i="1" s="1"/>
  <c r="B26" i="1"/>
  <c r="H26" i="1" s="1"/>
  <c r="B27" i="1"/>
  <c r="H27" i="1" s="1"/>
  <c r="B28" i="1"/>
  <c r="B29" i="1"/>
  <c r="J29" i="1" s="1"/>
  <c r="B30" i="1"/>
  <c r="H30" i="1" s="1"/>
  <c r="B31" i="1"/>
  <c r="H31" i="1" s="1"/>
  <c r="B32" i="1"/>
  <c r="B33" i="1"/>
  <c r="J33" i="1" s="1"/>
  <c r="B34" i="1"/>
  <c r="H34" i="1" s="1"/>
  <c r="B35" i="1"/>
  <c r="H35" i="1" s="1"/>
  <c r="B36" i="1"/>
  <c r="H36" i="1"/>
  <c r="D36" i="1"/>
  <c r="J36" i="1"/>
  <c r="D33" i="1"/>
  <c r="H32" i="1"/>
  <c r="D32" i="1"/>
  <c r="J32" i="1"/>
  <c r="D30" i="1"/>
  <c r="J30" i="1"/>
  <c r="D29" i="1"/>
  <c r="H28" i="1"/>
  <c r="D28" i="1"/>
  <c r="J28" i="1"/>
  <c r="D26" i="1"/>
  <c r="J26" i="1"/>
  <c r="D25" i="1"/>
  <c r="J25" i="1"/>
  <c r="H24" i="1"/>
  <c r="D24" i="1"/>
  <c r="J24" i="1"/>
  <c r="H29" i="1" l="1"/>
  <c r="J34" i="1"/>
  <c r="H33" i="1"/>
  <c r="D34" i="1"/>
  <c r="J35" i="1"/>
  <c r="D35" i="1"/>
  <c r="J27" i="1"/>
  <c r="J31" i="1"/>
  <c r="D27" i="1"/>
  <c r="D3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E24" i="1"/>
  <c r="I24" i="1"/>
  <c r="E25" i="1"/>
  <c r="I25" i="1"/>
  <c r="E26" i="1"/>
  <c r="I26" i="1"/>
  <c r="E27" i="1"/>
  <c r="I27" i="1"/>
  <c r="E28" i="1"/>
  <c r="I28" i="1"/>
  <c r="E29" i="1"/>
  <c r="I29" i="1"/>
  <c r="E30" i="1"/>
  <c r="I30" i="1"/>
  <c r="E31" i="1"/>
  <c r="I31" i="1"/>
  <c r="E32" i="1"/>
  <c r="I32" i="1"/>
  <c r="E33" i="1"/>
  <c r="I33" i="1"/>
  <c r="E34" i="1"/>
  <c r="I34" i="1"/>
  <c r="E35" i="1"/>
  <c r="I35" i="1"/>
  <c r="E36" i="1"/>
  <c r="I36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<sst xmlns="http://schemas.openxmlformats.org/spreadsheetml/2006/main" count="45" uniqueCount="27">
  <si>
    <t>calibre</t>
  </si>
  <si>
    <t>Factor de seguridad</t>
  </si>
  <si>
    <t>σt (MPa)</t>
  </si>
  <si>
    <t>A</t>
  </si>
  <si>
    <t>B</t>
  </si>
  <si>
    <t>D</t>
  </si>
  <si>
    <t>E</t>
  </si>
  <si>
    <t>Valor</t>
  </si>
  <si>
    <t>F.S.2</t>
  </si>
  <si>
    <t>F.S.3</t>
  </si>
  <si>
    <t>F.S.4</t>
  </si>
  <si>
    <t>F.S.5</t>
  </si>
  <si>
    <t>espesor (metros)</t>
  </si>
  <si>
    <t>Aluminio 2014-T6, T651 (AISI-ATM)</t>
  </si>
  <si>
    <t>Aluminio 2024-T861 (AISI-ATM)</t>
  </si>
  <si>
    <t>Aluminio 5056-H18 (AISI-ATM)</t>
  </si>
  <si>
    <t>Aluminio 2618-T61 (AISI-ATM)</t>
  </si>
  <si>
    <t>Aluminio 6061-T6, T651  (AISI-ATM)</t>
  </si>
  <si>
    <t>F.S.1</t>
  </si>
  <si>
    <t>Ancho mínino de placa (metros)</t>
  </si>
  <si>
    <t>Ancho mínino de placa: A = 57 mm = 0.057 m.</t>
  </si>
  <si>
    <t>Aluminio 1100-H14 (AISI-ATM)</t>
  </si>
  <si>
    <t>F.S.6</t>
  </si>
  <si>
    <t>Aluminio 3003-H16 (AISI-ATM)</t>
  </si>
  <si>
    <t>F.S.7</t>
  </si>
  <si>
    <t>Fy max = 473.9739 N
ancho mínimo = 57 mm = 0.057 m</t>
  </si>
  <si>
    <t>Aluminio 3003-H14 (AISI-ATM)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</si>
</sst>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16"/>
      <color theme="0"/>
      <name val="Times New Roman"/>
      <family val="1"/>
    </font>
    <font>
      <u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/>
    <xf numFmtId="0" fontId="0" fillId="0" borderId="0" xfId="0" applyFont="1"/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64" formatCode="0.00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Aluminio 2014-T6, T651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666666666666669E-2"/>
                  <c:y val="-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88-4DC5-B48C-EA52D24C85C0}"/>
                </c:ext>
              </c:extLst>
            </c:dLbl>
            <c:dLbl>
              <c:idx val="1"/>
              <c:layout>
                <c:manualLayout>
                  <c:x val="-3.5000000000000003E-2"/>
                  <c:y val="-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88-4DC5-B48C-EA52D24C85C0}"/>
                </c:ext>
              </c:extLst>
            </c:dLbl>
            <c:dLbl>
              <c:idx val="2"/>
              <c:layout>
                <c:manualLayout>
                  <c:x val="-3.6666666666666667E-2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88-4DC5-B48C-EA52D24C85C0}"/>
                </c:ext>
              </c:extLst>
            </c:dLbl>
            <c:dLbl>
              <c:idx val="3"/>
              <c:layout>
                <c:manualLayout>
                  <c:x val="-3.3232020997375329E-2"/>
                  <c:y val="-2.926217556138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88-4DC5-B48C-EA52D24C85C0}"/>
                </c:ext>
              </c:extLst>
            </c:dLbl>
            <c:dLbl>
              <c:idx val="4"/>
              <c:layout>
                <c:manualLayout>
                  <c:x val="-4.1476377952755904E-2"/>
                  <c:y val="-2.9231554389034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88-4DC5-B48C-EA52D24C85C0}"/>
                </c:ext>
              </c:extLst>
            </c:dLbl>
            <c:dLbl>
              <c:idx val="5"/>
              <c:layout>
                <c:manualLayout>
                  <c:x val="-3.893188976377953E-2"/>
                  <c:y val="-2.9231554389034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88-4DC5-B48C-EA52D24C85C0}"/>
                </c:ext>
              </c:extLst>
            </c:dLbl>
            <c:dLbl>
              <c:idx val="6"/>
              <c:layout>
                <c:manualLayout>
                  <c:x val="-3.6476377952755969E-2"/>
                  <c:y val="-2.552785068533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88-4DC5-B48C-EA52D24C85C0}"/>
                </c:ext>
              </c:extLst>
            </c:dLbl>
            <c:dLbl>
              <c:idx val="7"/>
              <c:layout>
                <c:manualLayout>
                  <c:x val="-4.0872965879265089E-2"/>
                  <c:y val="-2.9201224846894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88-4DC5-B48C-EA52D24C85C0}"/>
                </c:ext>
              </c:extLst>
            </c:dLbl>
            <c:dLbl>
              <c:idx val="8"/>
              <c:layout>
                <c:manualLayout>
                  <c:x val="-3.8931889763779648E-2"/>
                  <c:y val="-3.0157480314960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88-4DC5-B48C-EA52D24C85C0}"/>
                </c:ext>
              </c:extLst>
            </c:dLbl>
            <c:dLbl>
              <c:idx val="9"/>
              <c:layout>
                <c:manualLayout>
                  <c:x val="-4.3333333333333335E-2"/>
                  <c:y val="-2.5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88-4DC5-B48C-EA52D24C85C0}"/>
                </c:ext>
              </c:extLst>
            </c:dLbl>
            <c:dLbl>
              <c:idx val="10"/>
              <c:layout>
                <c:manualLayout>
                  <c:x val="-4.1666666666666664E-2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88-4DC5-B48C-EA52D24C85C0}"/>
                </c:ext>
              </c:extLst>
            </c:dLbl>
            <c:dLbl>
              <c:idx val="11"/>
              <c:layout>
                <c:manualLayout>
                  <c:x val="-2.8333333333333332E-2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88-4DC5-B48C-EA52D24C8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8-4DC5-B48C-EA52D24C85C0}"/>
            </c:ext>
          </c:extLst>
        </c:ser>
        <c:ser>
          <c:idx val="1"/>
          <c:order val="1"/>
          <c:tx>
            <c:strRef>
              <c:f>Tabla!$E$4</c:f>
              <c:strCache>
                <c:ptCount val="1"/>
                <c:pt idx="0">
                  <c:v>F.S.2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2"/>
              <c:layout>
                <c:manualLayout>
                  <c:x val="5.0000000000000305E-3"/>
                  <c:y val="-7.40740740740740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88-4DC5-B48C-EA52D24C85C0}"/>
                </c:ext>
              </c:extLst>
            </c:dLbl>
            <c:dLbl>
              <c:idx val="3"/>
              <c:layout>
                <c:manualLayout>
                  <c:x val="5.0000000000000001E-3"/>
                  <c:y val="-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88-4DC5-B48C-EA52D24C85C0}"/>
                </c:ext>
              </c:extLst>
            </c:dLbl>
            <c:dLbl>
              <c:idx val="4"/>
              <c:layout>
                <c:manualLayout>
                  <c:x val="0.01"/>
                  <c:y val="-2.2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88-4DC5-B48C-EA52D24C85C0}"/>
                </c:ext>
              </c:extLst>
            </c:dLbl>
            <c:dLbl>
              <c:idx val="5"/>
              <c:layout>
                <c:manualLayout>
                  <c:x val="3.3333333333333335E-3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88-4DC5-B48C-EA52D24C85C0}"/>
                </c:ext>
              </c:extLst>
            </c:dLbl>
            <c:dLbl>
              <c:idx val="6"/>
              <c:layout>
                <c:manualLayout>
                  <c:x val="8.3333333333333332E-3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88-4DC5-B48C-EA52D24C85C0}"/>
                </c:ext>
              </c:extLst>
            </c:dLbl>
            <c:dLbl>
              <c:idx val="7"/>
              <c:layout>
                <c:manualLayout>
                  <c:x val="1.6666666666666668E-3"/>
                  <c:y val="-2.2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88-4DC5-B48C-EA52D24C85C0}"/>
                </c:ext>
              </c:extLst>
            </c:dLbl>
            <c:dLbl>
              <c:idx val="8"/>
              <c:layout>
                <c:manualLayout>
                  <c:x val="4.9999999999998778E-3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88-4DC5-B48C-EA52D24C85C0}"/>
                </c:ext>
              </c:extLst>
            </c:dLbl>
            <c:dLbl>
              <c:idx val="9"/>
              <c:layout>
                <c:manualLayout>
                  <c:x val="5.0000000000000001E-3"/>
                  <c:y val="-2.592592592592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88-4DC5-B48C-EA52D24C85C0}"/>
                </c:ext>
              </c:extLst>
            </c:dLbl>
            <c:dLbl>
              <c:idx val="10"/>
              <c:layout>
                <c:manualLayout>
                  <c:x val="0"/>
                  <c:y val="-2.2222222222222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88-4DC5-B48C-EA52D24C85C0}"/>
                </c:ext>
              </c:extLst>
            </c:dLbl>
            <c:dLbl>
              <c:idx val="11"/>
              <c:layout>
                <c:manualLayout>
                  <c:x val="0"/>
                  <c:y val="-3.33333333333333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88-4DC5-B48C-EA52D24C8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Tabla!$E$5:$E$17</c:f>
              <c:numCache>
                <c:formatCode>0.0000</c:formatCode>
                <c:ptCount val="13"/>
                <c:pt idx="0">
                  <c:v>195.7167894687872</c:v>
                </c:pt>
                <c:pt idx="1">
                  <c:v>166.92539399321356</c:v>
                </c:pt>
                <c:pt idx="2">
                  <c:v>135.54600791309394</c:v>
                </c:pt>
                <c:pt idx="3">
                  <c:v>109.98960069320272</c:v>
                </c:pt>
                <c:pt idx="4">
                  <c:v>89.609174682403378</c:v>
                </c:pt>
                <c:pt idx="5">
                  <c:v>68.258252194899342</c:v>
                </c:pt>
                <c:pt idx="6">
                  <c:v>53.377306218760154</c:v>
                </c:pt>
                <c:pt idx="7">
                  <c:v>40.113854370462171</c:v>
                </c:pt>
                <c:pt idx="8">
                  <c:v>32.673381382392577</c:v>
                </c:pt>
                <c:pt idx="9">
                  <c:v>28.791395475573651</c:v>
                </c:pt>
                <c:pt idx="10">
                  <c:v>23.000766497902102</c:v>
                </c:pt>
                <c:pt idx="11">
                  <c:v>18.083584349264804</c:v>
                </c:pt>
                <c:pt idx="12">
                  <c:v>14.783896328468717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88-4DC5-B48C-EA52D24C85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Aluminio 5056-H18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807374236081186E-2"/>
                  <c:y val="-2.2222222222222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0-458B-87D0-1DCFA13F3DE7}"/>
                </c:ext>
              </c:extLst>
            </c:dLbl>
            <c:dLbl>
              <c:idx val="1"/>
              <c:layout>
                <c:manualLayout>
                  <c:x val="-3.1452221950235885E-2"/>
                  <c:y val="-2.2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0-458B-87D0-1DCFA13F3DE7}"/>
                </c:ext>
              </c:extLst>
            </c:dLbl>
            <c:dLbl>
              <c:idx val="2"/>
              <c:layout>
                <c:manualLayout>
                  <c:x val="-3.1452221950235885E-2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0-458B-87D0-1DCFA13F3DE7}"/>
                </c:ext>
              </c:extLst>
            </c:dLbl>
            <c:dLbl>
              <c:idx val="3"/>
              <c:layout>
                <c:manualLayout>
                  <c:x val="-3.3356169758056421E-2"/>
                  <c:y val="-2.18549625741226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0-458B-87D0-1DCFA13F3DE7}"/>
                </c:ext>
              </c:extLst>
            </c:dLbl>
            <c:dLbl>
              <c:idx val="4"/>
              <c:layout>
                <c:manualLayout>
                  <c:x val="-4.1577934382818246E-2"/>
                  <c:y val="-2.0589676290463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0-458B-87D0-1DCFA13F3DE7}"/>
                </c:ext>
              </c:extLst>
            </c:dLbl>
            <c:dLbl>
              <c:idx val="5"/>
              <c:layout>
                <c:manualLayout>
                  <c:x val="-3.906736145706817E-2"/>
                  <c:y val="-2.0589676290463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0-458B-87D0-1DCFA13F3DE7}"/>
                </c:ext>
              </c:extLst>
            </c:dLbl>
            <c:dLbl>
              <c:idx val="6"/>
              <c:layout>
                <c:manualLayout>
                  <c:x val="-3.9922554280174195E-2"/>
                  <c:y val="-2.0589676290463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0-458B-87D0-1DCFA13F3DE7}"/>
                </c:ext>
              </c:extLst>
            </c:dLbl>
            <c:dLbl>
              <c:idx val="7"/>
              <c:layout>
                <c:manualLayout>
                  <c:x val="-3.9319187784494135E-2"/>
                  <c:y val="-2.4262856031885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0-458B-87D0-1DCFA13F3DE7}"/>
                </c:ext>
              </c:extLst>
            </c:dLbl>
            <c:dLbl>
              <c:idx val="8"/>
              <c:layout>
                <c:manualLayout>
                  <c:x val="-4.4033501765000156E-2"/>
                  <c:y val="-2.55279478954019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0-458B-87D0-1DCFA13F3DE7}"/>
                </c:ext>
              </c:extLst>
            </c:dLbl>
            <c:dLbl>
              <c:idx val="9"/>
              <c:layout>
                <c:manualLayout>
                  <c:x val="-4.4695262771387835E-2"/>
                  <c:y val="-2.2222222222222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0-458B-87D0-1DCFA13F3DE7}"/>
                </c:ext>
              </c:extLst>
            </c:dLbl>
            <c:dLbl>
              <c:idx val="10"/>
              <c:layout>
                <c:manualLayout>
                  <c:x val="-4.303988266874384E-2"/>
                  <c:y val="-2.2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0-458B-87D0-1DCFA13F3DE7}"/>
                </c:ext>
              </c:extLst>
            </c:dLbl>
            <c:dLbl>
              <c:idx val="11"/>
              <c:layout>
                <c:manualLayout>
                  <c:x val="-2.4830701539659911E-2"/>
                  <c:y val="-2.2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0-458B-87D0-1DCFA13F3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E0-458B-87D0-1DCFA13F3DE7}"/>
            </c:ext>
          </c:extLst>
        </c:ser>
        <c:ser>
          <c:idx val="1"/>
          <c:order val="1"/>
          <c:tx>
            <c:strRef>
              <c:f>Tabla!$G$4</c:f>
              <c:strCache>
                <c:ptCount val="1"/>
                <c:pt idx="0">
                  <c:v>F.S.4</c:v>
                </c:pt>
              </c:strCache>
            </c:strRef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6.0696569258332261E-17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0-458B-87D0-1DCFA13F3DE7}"/>
                </c:ext>
              </c:extLst>
            </c:dLbl>
            <c:dLbl>
              <c:idx val="6"/>
              <c:layout>
                <c:manualLayout>
                  <c:x val="-1.2139313851666452E-16"/>
                  <c:y val="-1.48148148148148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0-458B-87D0-1DCFA13F3DE7}"/>
                </c:ext>
              </c:extLst>
            </c:dLbl>
            <c:dLbl>
              <c:idx val="7"/>
              <c:layout>
                <c:manualLayout>
                  <c:x val="1.6553801026439939E-3"/>
                  <c:y val="-1.234567901234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0-458B-87D0-1DCFA13F3DE7}"/>
                </c:ext>
              </c:extLst>
            </c:dLbl>
            <c:dLbl>
              <c:idx val="8"/>
              <c:layout>
                <c:manualLayout>
                  <c:x val="0"/>
                  <c:y val="-1.48148148148149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8E0-458B-87D0-1DCFA13F3DE7}"/>
                </c:ext>
              </c:extLst>
            </c:dLbl>
            <c:dLbl>
              <c:idx val="9"/>
              <c:layout>
                <c:manualLayout>
                  <c:x val="1.6553801026439939E-3"/>
                  <c:y val="-1.48148148148149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0-458B-87D0-1DCFA13F3DE7}"/>
                </c:ext>
              </c:extLst>
            </c:dLbl>
            <c:dLbl>
              <c:idx val="10"/>
              <c:layout>
                <c:manualLayout>
                  <c:x val="0"/>
                  <c:y val="-2.2222222222222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0-458B-87D0-1DCFA13F3DE7}"/>
                </c:ext>
              </c:extLst>
            </c:dLbl>
            <c:dLbl>
              <c:idx val="11"/>
              <c:layout>
                <c:manualLayout>
                  <c:x val="-8.2769005132200917E-3"/>
                  <c:y val="-2.46913580246913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0-458B-87D0-1DCFA13F3D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Tabla!$G$5:$G$17</c:f>
              <c:numCache>
                <c:formatCode>0.0000</c:formatCode>
                <c:ptCount val="13"/>
                <c:pt idx="0">
                  <c:v>205.90279338166087</c:v>
                </c:pt>
                <c:pt idx="1">
                  <c:v>175.61296096683805</c:v>
                </c:pt>
                <c:pt idx="2">
                  <c:v>142.60044698663788</c:v>
                </c:pt>
                <c:pt idx="3">
                  <c:v>115.71396652853669</c:v>
                </c:pt>
                <c:pt idx="4">
                  <c:v>94.272849201190169</c:v>
                </c:pt>
                <c:pt idx="5">
                  <c:v>71.81072628682719</c:v>
                </c:pt>
                <c:pt idx="6">
                  <c:v>56.155307285907519</c:v>
                </c:pt>
                <c:pt idx="7">
                  <c:v>42.201564263348679</c:v>
                </c:pt>
                <c:pt idx="8">
                  <c:v>34.373854762888847</c:v>
                </c:pt>
                <c:pt idx="9">
                  <c:v>30.28983241482284</c:v>
                </c:pt>
                <c:pt idx="10">
                  <c:v>24.19783241229106</c:v>
                </c:pt>
                <c:pt idx="11">
                  <c:v>19.024737438074123</c:v>
                </c:pt>
                <c:pt idx="12">
                  <c:v>15.55331844221802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8E0-458B-87D0-1DCFA13F3D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Aluminio 2024-T861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12823713578178E-2"/>
                  <c:y val="-2.2297296506444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67-4C18-B1D2-9A293C09455A}"/>
                </c:ext>
              </c:extLst>
            </c:dLbl>
            <c:dLbl>
              <c:idx val="1"/>
              <c:layout>
                <c:manualLayout>
                  <c:x val="-3.8277042973286268E-2"/>
                  <c:y val="-2.4774773896049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67-4C18-B1D2-9A293C09455A}"/>
                </c:ext>
              </c:extLst>
            </c:dLbl>
            <c:dLbl>
              <c:idx val="2"/>
              <c:layout>
                <c:manualLayout>
                  <c:x val="-3.6612823713578199E-2"/>
                  <c:y val="-2.7252251285654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67-4C18-B1D2-9A293C09455A}"/>
                </c:ext>
              </c:extLst>
            </c:dLbl>
            <c:dLbl>
              <c:idx val="3"/>
              <c:layout>
                <c:manualLayout>
                  <c:x val="-3.1594744002455245E-2"/>
                  <c:y val="-2.6734712111275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67-4C18-B1D2-9A293C09455A}"/>
                </c:ext>
              </c:extLst>
            </c:dLbl>
            <c:dLbl>
              <c:idx val="4"/>
              <c:layout>
                <c:manualLayout>
                  <c:x val="-3.8169982568941267E-2"/>
                  <c:y val="-2.5452861408354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67-4C18-B1D2-9A293C09455A}"/>
                </c:ext>
              </c:extLst>
            </c:dLbl>
            <c:dLbl>
              <c:idx val="5"/>
              <c:layout>
                <c:manualLayout>
                  <c:x val="-3.5632768922762667E-2"/>
                  <c:y val="-2.2975384018749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67-4C18-B1D2-9A293C09455A}"/>
                </c:ext>
              </c:extLst>
            </c:dLbl>
            <c:dLbl>
              <c:idx val="6"/>
              <c:layout>
                <c:manualLayout>
                  <c:x val="-3.650576330923317E-2"/>
                  <c:y val="-2.7930338797959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67-4C18-B1D2-9A293C09455A}"/>
                </c:ext>
              </c:extLst>
            </c:dLbl>
            <c:dLbl>
              <c:idx val="7"/>
              <c:layout>
                <c:manualLayout>
                  <c:x val="-3.7566670327075558E-2"/>
                  <c:y val="-2.4171010705433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67-4C18-B1D2-9A293C09455A}"/>
                </c:ext>
              </c:extLst>
            </c:dLbl>
            <c:dLbl>
              <c:idx val="8"/>
              <c:layout>
                <c:manualLayout>
                  <c:x val="-4.0625426701886964E-2"/>
                  <c:y val="-2.29753840187492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67-4C18-B1D2-9A293C09455A}"/>
                </c:ext>
              </c:extLst>
            </c:dLbl>
            <c:dLbl>
              <c:idx val="9"/>
              <c:layout>
                <c:manualLayout>
                  <c:x val="-3.8277042973286386E-2"/>
                  <c:y val="-2.2297296506444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67-4C18-B1D2-9A293C09455A}"/>
                </c:ext>
              </c:extLst>
            </c:dLbl>
            <c:dLbl>
              <c:idx val="10"/>
              <c:layout>
                <c:manualLayout>
                  <c:x val="-3.994126223299449E-2"/>
                  <c:y val="-2.47747738960497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67-4C18-B1D2-9A293C09455A}"/>
                </c:ext>
              </c:extLst>
            </c:dLbl>
            <c:dLbl>
              <c:idx val="11"/>
              <c:layout>
                <c:manualLayout>
                  <c:x val="-2.6627508155329577E-2"/>
                  <c:y val="-2.2297296506444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067-4C18-B1D2-9A293C094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67-4C18-B1D2-9A293C09455A}"/>
            </c:ext>
          </c:extLst>
        </c:ser>
        <c:ser>
          <c:idx val="1"/>
          <c:order val="1"/>
          <c:tx>
            <c:strRef>
              <c:f>Tabla!$F$4</c:f>
              <c:strCache>
                <c:ptCount val="1"/>
                <c:pt idx="0">
                  <c:v>F.S.3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8"/>
              <c:layout>
                <c:manualLayout>
                  <c:x val="6.6568770388323942E-3"/>
                  <c:y val="-1.4864864337629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067-4C18-B1D2-9A293C09455A}"/>
                </c:ext>
              </c:extLst>
            </c:dLbl>
            <c:dLbl>
              <c:idx val="9"/>
              <c:layout>
                <c:manualLayout>
                  <c:x val="-1.2204133588000095E-16"/>
                  <c:y val="-1.73423417272349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067-4C18-B1D2-9A293C09455A}"/>
                </c:ext>
              </c:extLst>
            </c:dLbl>
            <c:dLbl>
              <c:idx val="10"/>
              <c:layout>
                <c:manualLayout>
                  <c:x val="-1.2204133588000095E-16"/>
                  <c:y val="-2.72522512856547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067-4C18-B1D2-9A293C09455A}"/>
                </c:ext>
              </c:extLst>
            </c:dLbl>
            <c:dLbl>
              <c:idx val="11"/>
              <c:layout>
                <c:manualLayout>
                  <c:x val="0"/>
                  <c:y val="-2.2297296506444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67-4C18-B1D2-9A293C094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Tabla!$F$5:$F$17</c:f>
              <c:numCache>
                <c:formatCode>0.0000</c:formatCode>
                <c:ptCount val="13"/>
                <c:pt idx="0">
                  <c:v>225.54722949934583</c:v>
                </c:pt>
                <c:pt idx="1">
                  <c:v>192.367554415971</c:v>
                </c:pt>
                <c:pt idx="2">
                  <c:v>156.2054366284726</c:v>
                </c:pt>
                <c:pt idx="3">
                  <c:v>126.7538149252522</c:v>
                </c:pt>
                <c:pt idx="4">
                  <c:v>103.26707863027899</c:v>
                </c:pt>
                <c:pt idx="5">
                  <c:v>78.661926321259457</c:v>
                </c:pt>
                <c:pt idx="6">
                  <c:v>61.512880772548876</c:v>
                </c:pt>
                <c:pt idx="7">
                  <c:v>46.227861913915511</c:v>
                </c:pt>
                <c:pt idx="8">
                  <c:v>37.653339139560224</c:v>
                </c:pt>
                <c:pt idx="9">
                  <c:v>33.179675083374839</c:v>
                </c:pt>
                <c:pt idx="10">
                  <c:v>26.506459532898333</c:v>
                </c:pt>
                <c:pt idx="11">
                  <c:v>20.839818395063528</c:v>
                </c:pt>
                <c:pt idx="12">
                  <c:v>17.037203947305958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67-4C18-B1D2-9A293C0945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Aluminio 2618-T61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9894689873978066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75-46BF-8AEA-DCC4AC443B2B}"/>
                </c:ext>
              </c:extLst>
            </c:dLbl>
            <c:dLbl>
              <c:idx val="1"/>
              <c:layout>
                <c:manualLayout>
                  <c:x val="-3.3216322082197873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75-46BF-8AEA-DCC4AC443B2B}"/>
                </c:ext>
              </c:extLst>
            </c:dLbl>
            <c:dLbl>
              <c:idx val="2"/>
              <c:layout>
                <c:manualLayout>
                  <c:x val="-3.4877138186307763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75-46BF-8AEA-DCC4AC443B2B}"/>
                </c:ext>
              </c:extLst>
            </c:dLbl>
            <c:dLbl>
              <c:idx val="3"/>
              <c:layout>
                <c:manualLayout>
                  <c:x val="-3.8278803422536596E-2"/>
                  <c:y val="-2.3564304461942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75-46BF-8AEA-DCC4AC443B2B}"/>
                </c:ext>
              </c:extLst>
            </c:dLbl>
            <c:dLbl>
              <c:idx val="4"/>
              <c:layout>
                <c:manualLayout>
                  <c:x val="-4.1529033615571809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75-46BF-8AEA-DCC4AC443B2B}"/>
                </c:ext>
              </c:extLst>
            </c:dLbl>
            <c:dLbl>
              <c:idx val="5"/>
              <c:layout>
                <c:manualLayout>
                  <c:x val="-4.0662924555924643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75-46BF-8AEA-DCC4AC443B2B}"/>
                </c:ext>
              </c:extLst>
            </c:dLbl>
            <c:dLbl>
              <c:idx val="6"/>
              <c:layout>
                <c:manualLayout>
                  <c:x val="-4.1529033615571809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75-46BF-8AEA-DCC4AC443B2B}"/>
                </c:ext>
              </c:extLst>
            </c:dLbl>
            <c:dLbl>
              <c:idx val="7"/>
              <c:layout>
                <c:manualLayout>
                  <c:x val="-4.2586463459495641E-2"/>
                  <c:y val="-2.578235412881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75-46BF-8AEA-DCC4AC443B2B}"/>
                </c:ext>
              </c:extLst>
            </c:dLbl>
            <c:dLbl>
              <c:idx val="8"/>
              <c:layout>
                <c:manualLayout>
                  <c:x val="-4.0662924555924705E-2"/>
                  <c:y val="-2.4673329295376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75-46BF-8AEA-DCC4AC443B2B}"/>
                </c:ext>
              </c:extLst>
            </c:dLbl>
            <c:dLbl>
              <c:idx val="9"/>
              <c:layout>
                <c:manualLayout>
                  <c:x val="-3.9859586498637536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75-46BF-8AEA-DCC4AC443B2B}"/>
                </c:ext>
              </c:extLst>
            </c:dLbl>
            <c:dLbl>
              <c:idx val="10"/>
              <c:layout>
                <c:manualLayout>
                  <c:x val="-3.9859586498637412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75-46BF-8AEA-DCC4AC443B2B}"/>
                </c:ext>
              </c:extLst>
            </c:dLbl>
            <c:dLbl>
              <c:idx val="11"/>
              <c:layout>
                <c:manualLayout>
                  <c:x val="-1.9929793249318706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75-46BF-8AEA-DCC4AC443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75-46BF-8AEA-DCC4AC443B2B}"/>
            </c:ext>
          </c:extLst>
        </c:ser>
        <c:ser>
          <c:idx val="1"/>
          <c:order val="1"/>
          <c:tx>
            <c:strRef>
              <c:f>Tabla!$H$4</c:f>
              <c:strCache>
                <c:ptCount val="1"/>
                <c:pt idx="0">
                  <c:v>F.S.5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E75-46BF-8AEA-DCC4AC443B2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FE75-46BF-8AEA-DCC4AC443B2B}"/>
                </c:ext>
              </c:extLst>
            </c:dLbl>
            <c:dLbl>
              <c:idx val="6"/>
              <c:layout>
                <c:manualLayout>
                  <c:x val="4.9824483123296764E-3"/>
                  <c:y val="-1.53846153846154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75-46BF-8AEA-DCC4AC443B2B}"/>
                </c:ext>
              </c:extLst>
            </c:dLbl>
            <c:dLbl>
              <c:idx val="7"/>
              <c:layout>
                <c:manualLayout>
                  <c:x val="1.6608161041098922E-3"/>
                  <c:y val="-7.692307692307692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E75-46BF-8AEA-DCC4AC443B2B}"/>
                </c:ext>
              </c:extLst>
            </c:dLbl>
            <c:dLbl>
              <c:idx val="8"/>
              <c:layout>
                <c:manualLayout>
                  <c:x val="4.9824483123296764E-3"/>
                  <c:y val="-2.05128205128205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E75-46BF-8AEA-DCC4AC443B2B}"/>
                </c:ext>
              </c:extLst>
            </c:dLbl>
            <c:dLbl>
              <c:idx val="9"/>
              <c:layout>
                <c:manualLayout>
                  <c:x val="0"/>
                  <c:y val="-1.53846153846153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E75-46BF-8AEA-DCC4AC443B2B}"/>
                </c:ext>
              </c:extLst>
            </c:dLbl>
            <c:dLbl>
              <c:idx val="10"/>
              <c:layout>
                <c:manualLayout>
                  <c:x val="1.6608161041097704E-3"/>
                  <c:y val="-2.0512820512820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E75-46BF-8AEA-DCC4AC443B2B}"/>
                </c:ext>
              </c:extLst>
            </c:dLbl>
            <c:dLbl>
              <c:idx val="11"/>
              <c:layout>
                <c:manualLayout>
                  <c:x val="0"/>
                  <c:y val="-2.8205128205128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E75-46BF-8AEA-DCC4AC443B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Tabla!$H$5:$H$17</c:f>
              <c:numCache>
                <c:formatCode>0.0000</c:formatCode>
                <c:ptCount val="13"/>
                <c:pt idx="0">
                  <c:v>190.62378751235036</c:v>
                </c:pt>
                <c:pt idx="1">
                  <c:v>162.58161050640129</c:v>
                </c:pt>
                <c:pt idx="2">
                  <c:v>132.01878837632199</c:v>
                </c:pt>
                <c:pt idx="3">
                  <c:v>107.12741777553573</c:v>
                </c:pt>
                <c:pt idx="4">
                  <c:v>87.277337423009982</c:v>
                </c:pt>
                <c:pt idx="5">
                  <c:v>66.482015148935417</c:v>
                </c:pt>
                <c:pt idx="6">
                  <c:v>51.988305685186468</c:v>
                </c:pt>
                <c:pt idx="7">
                  <c:v>39.069999424018917</c:v>
                </c:pt>
                <c:pt idx="8">
                  <c:v>31.823144692144446</c:v>
                </c:pt>
                <c:pt idx="9">
                  <c:v>28.04217700594906</c:v>
                </c:pt>
                <c:pt idx="10">
                  <c:v>22.402233540707623</c:v>
                </c:pt>
                <c:pt idx="11">
                  <c:v>17.613007804860143</c:v>
                </c:pt>
                <c:pt idx="12">
                  <c:v>14.399185271594067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E75-46BF-8AEA-DCC4AC443B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Aluminio 6061-T6, T651 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1666666666666669E-2"/>
                  <c:y val="-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5A-433C-AB16-9699BE24A361}"/>
                </c:ext>
              </c:extLst>
            </c:dLbl>
            <c:dLbl>
              <c:idx val="1"/>
              <c:layout>
                <c:manualLayout>
                  <c:x val="-3.5000000000000003E-2"/>
                  <c:y val="-2.9629629629629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5A-433C-AB16-9699BE24A361}"/>
                </c:ext>
              </c:extLst>
            </c:dLbl>
            <c:dLbl>
              <c:idx val="2"/>
              <c:layout>
                <c:manualLayout>
                  <c:x val="-3.6666666666666667E-2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5A-433C-AB16-9699BE24A361}"/>
                </c:ext>
              </c:extLst>
            </c:dLbl>
            <c:dLbl>
              <c:idx val="3"/>
              <c:layout>
                <c:manualLayout>
                  <c:x val="-3.3232020997375329E-2"/>
                  <c:y val="-2.926217556138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5A-433C-AB16-9699BE24A361}"/>
                </c:ext>
              </c:extLst>
            </c:dLbl>
            <c:dLbl>
              <c:idx val="4"/>
              <c:layout>
                <c:manualLayout>
                  <c:x val="-4.1476377952755904E-2"/>
                  <c:y val="-2.9231554389034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5A-433C-AB16-9699BE24A361}"/>
                </c:ext>
              </c:extLst>
            </c:dLbl>
            <c:dLbl>
              <c:idx val="5"/>
              <c:layout>
                <c:manualLayout>
                  <c:x val="-3.893188976377953E-2"/>
                  <c:y val="-2.9231554389034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5A-433C-AB16-9699BE24A361}"/>
                </c:ext>
              </c:extLst>
            </c:dLbl>
            <c:dLbl>
              <c:idx val="6"/>
              <c:layout>
                <c:manualLayout>
                  <c:x val="-3.6476377952755969E-2"/>
                  <c:y val="-2.55278506853310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5A-433C-AB16-9699BE24A361}"/>
                </c:ext>
              </c:extLst>
            </c:dLbl>
            <c:dLbl>
              <c:idx val="7"/>
              <c:layout>
                <c:manualLayout>
                  <c:x val="-4.0872965879265089E-2"/>
                  <c:y val="-2.9201224846894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5A-433C-AB16-9699BE24A361}"/>
                </c:ext>
              </c:extLst>
            </c:dLbl>
            <c:dLbl>
              <c:idx val="8"/>
              <c:layout>
                <c:manualLayout>
                  <c:x val="-3.8931889763779648E-2"/>
                  <c:y val="-2.73797025371828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5A-433C-AB16-9699BE24A361}"/>
                </c:ext>
              </c:extLst>
            </c:dLbl>
            <c:dLbl>
              <c:idx val="9"/>
              <c:layout>
                <c:manualLayout>
                  <c:x val="-4.1666666666666664E-2"/>
                  <c:y val="-3.0555555555555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5A-433C-AB16-9699BE24A361}"/>
                </c:ext>
              </c:extLst>
            </c:dLbl>
            <c:dLbl>
              <c:idx val="10"/>
              <c:layout>
                <c:manualLayout>
                  <c:x val="-4.1666666666666664E-2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C5A-433C-AB16-9699BE24A361}"/>
                </c:ext>
              </c:extLst>
            </c:dLbl>
            <c:dLbl>
              <c:idx val="11"/>
              <c:layout>
                <c:manualLayout>
                  <c:x val="-2.8333333333333332E-2"/>
                  <c:y val="-2.5925925925925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C5A-433C-AB16-9699BE24A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5A-433C-AB16-9699BE24A361}"/>
            </c:ext>
          </c:extLst>
        </c:ser>
        <c:ser>
          <c:idx val="1"/>
          <c:order val="1"/>
          <c:tx>
            <c:strRef>
              <c:f>Tabla!$D$4</c:f>
              <c:strCache>
                <c:ptCount val="1"/>
                <c:pt idx="0">
                  <c:v>F.S.1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6.6666666666666055E-3"/>
                  <c:y val="-8.33333333333333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C5A-433C-AB16-9699BE24A361}"/>
                </c:ext>
              </c:extLst>
            </c:dLbl>
            <c:dLbl>
              <c:idx val="6"/>
              <c:layout>
                <c:manualLayout>
                  <c:x val="1.1666666666666667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C5A-433C-AB16-9699BE24A361}"/>
                </c:ext>
              </c:extLst>
            </c:dLbl>
            <c:dLbl>
              <c:idx val="7"/>
              <c:layout>
                <c:manualLayout>
                  <c:x val="1.1666666666666667E-2"/>
                  <c:y val="-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C5A-433C-AB16-9699BE24A361}"/>
                </c:ext>
              </c:extLst>
            </c:dLbl>
            <c:dLbl>
              <c:idx val="8"/>
              <c:layout>
                <c:manualLayout>
                  <c:x val="1.1666666666666667E-2"/>
                  <c:y val="-1.9444444444444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C5A-433C-AB16-9699BE24A361}"/>
                </c:ext>
              </c:extLst>
            </c:dLbl>
            <c:dLbl>
              <c:idx val="9"/>
              <c:layout>
                <c:manualLayout>
                  <c:x val="6.6666666666665448E-3"/>
                  <c:y val="-2.5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C5A-433C-AB16-9699BE24A361}"/>
                </c:ext>
              </c:extLst>
            </c:dLbl>
            <c:dLbl>
              <c:idx val="10"/>
              <c:layout>
                <c:manualLayout>
                  <c:x val="3.3333333333333335E-3"/>
                  <c:y val="-2.7777777777777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C5A-433C-AB16-9699BE24A361}"/>
                </c:ext>
              </c:extLst>
            </c:dLbl>
            <c:dLbl>
              <c:idx val="11"/>
              <c:layout>
                <c:manualLayout>
                  <c:x val="-3.3333333333333335E-3"/>
                  <c:y val="-3.0555555555555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C5A-433C-AB16-9699BE24A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Tabla!$D$5:$D$17</c:f>
              <c:numCache>
                <c:formatCode>0.0000</c:formatCode>
                <c:ptCount val="13"/>
                <c:pt idx="0">
                  <c:v>174.61720993497744</c:v>
                </c:pt>
                <c:pt idx="1">
                  <c:v>148.92971954784852</c:v>
                </c:pt>
                <c:pt idx="2">
                  <c:v>120.93324126075296</c:v>
                </c:pt>
                <c:pt idx="3">
                  <c:v>98.131985748582352</c:v>
                </c:pt>
                <c:pt idx="4">
                  <c:v>79.94870603634503</c:v>
                </c:pt>
                <c:pt idx="5">
                  <c:v>60.899555861620229</c:v>
                </c:pt>
                <c:pt idx="6">
                  <c:v>47.622875436812031</c:v>
                </c:pt>
                <c:pt idx="7">
                  <c:v>35.789312449482978</c:v>
                </c:pt>
                <c:pt idx="8">
                  <c:v>29.150972237078879</c:v>
                </c:pt>
                <c:pt idx="9">
                  <c:v>25.687490387128911</c:v>
                </c:pt>
                <c:pt idx="10">
                  <c:v>20.521129960953548</c:v>
                </c:pt>
                <c:pt idx="11">
                  <c:v>16.134052951016926</c:v>
                </c:pt>
                <c:pt idx="12">
                  <c:v>13.190093378559451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C5A-433C-AB16-9699BE24A3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Aluminio 3003-H14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894689873978066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E0-4357-B2BA-DC9BD50422D4}"/>
                </c:ext>
              </c:extLst>
            </c:dLbl>
            <c:dLbl>
              <c:idx val="1"/>
              <c:layout>
                <c:manualLayout>
                  <c:x val="-3.3216322082197873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E0-4357-B2BA-DC9BD50422D4}"/>
                </c:ext>
              </c:extLst>
            </c:dLbl>
            <c:dLbl>
              <c:idx val="2"/>
              <c:layout>
                <c:manualLayout>
                  <c:x val="-3.4877138186307763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E0-4357-B2BA-DC9BD50422D4}"/>
                </c:ext>
              </c:extLst>
            </c:dLbl>
            <c:dLbl>
              <c:idx val="3"/>
              <c:layout>
                <c:manualLayout>
                  <c:x val="-3.8278803422536596E-2"/>
                  <c:y val="-2.3564304461942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E0-4357-B2BA-DC9BD50422D4}"/>
                </c:ext>
              </c:extLst>
            </c:dLbl>
            <c:dLbl>
              <c:idx val="4"/>
              <c:layout>
                <c:manualLayout>
                  <c:x val="-4.1529033615571809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E0-4357-B2BA-DC9BD50422D4}"/>
                </c:ext>
              </c:extLst>
            </c:dLbl>
            <c:dLbl>
              <c:idx val="5"/>
              <c:layout>
                <c:manualLayout>
                  <c:x val="-4.0662924555924643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E0-4357-B2BA-DC9BD50422D4}"/>
                </c:ext>
              </c:extLst>
            </c:dLbl>
            <c:dLbl>
              <c:idx val="6"/>
              <c:layout>
                <c:manualLayout>
                  <c:x val="-4.1529033615571809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E0-4357-B2BA-DC9BD50422D4}"/>
                </c:ext>
              </c:extLst>
            </c:dLbl>
            <c:dLbl>
              <c:idx val="7"/>
              <c:layout>
                <c:manualLayout>
                  <c:x val="-4.2586463459495641E-2"/>
                  <c:y val="-2.578235412881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E0-4357-B2BA-DC9BD50422D4}"/>
                </c:ext>
              </c:extLst>
            </c:dLbl>
            <c:dLbl>
              <c:idx val="8"/>
              <c:layout>
                <c:manualLayout>
                  <c:x val="-4.0662924555924705E-2"/>
                  <c:y val="-2.4673329295376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E0-4357-B2BA-DC9BD50422D4}"/>
                </c:ext>
              </c:extLst>
            </c:dLbl>
            <c:dLbl>
              <c:idx val="9"/>
              <c:layout>
                <c:manualLayout>
                  <c:x val="-3.9859586498637536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E0-4357-B2BA-DC9BD50422D4}"/>
                </c:ext>
              </c:extLst>
            </c:dLbl>
            <c:dLbl>
              <c:idx val="10"/>
              <c:layout>
                <c:manualLayout>
                  <c:x val="-3.9859586498637412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E0-4357-B2BA-DC9BD50422D4}"/>
                </c:ext>
              </c:extLst>
            </c:dLbl>
            <c:dLbl>
              <c:idx val="11"/>
              <c:layout>
                <c:manualLayout>
                  <c:x val="-3.653795429041775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E0-4357-B2BA-DC9BD50422D4}"/>
                </c:ext>
              </c:extLst>
            </c:dLbl>
            <c:dLbl>
              <c:idx val="12"/>
              <c:layout>
                <c:manualLayout>
                  <c:x val="-1.1625712728769244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1E6-4BF8-A944-55FEC4266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E0-4357-B2BA-DC9BD50422D4}"/>
            </c:ext>
          </c:extLst>
        </c:ser>
        <c:ser>
          <c:idx val="1"/>
          <c:order val="1"/>
          <c:tx>
            <c:strRef>
              <c:f>Tabla!$I$4</c:f>
              <c:strCache>
                <c:ptCount val="1"/>
                <c:pt idx="0">
                  <c:v>F.S.6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4.982448312329676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50-4B69-8681-55A8AD17FFCD}"/>
                </c:ext>
              </c:extLst>
            </c:dLbl>
            <c:dLbl>
              <c:idx val="2"/>
              <c:layout>
                <c:manualLayout>
                  <c:x val="8.3040805205494613E-3"/>
                  <c:y val="-1.2820512820512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50-4B69-8681-55A8AD17FFCD}"/>
                </c:ext>
              </c:extLst>
            </c:dLbl>
            <c:dLbl>
              <c:idx val="3"/>
              <c:layout>
                <c:manualLayout>
                  <c:x val="1.6608161041098923E-2"/>
                  <c:y val="-5.12820512820512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50-4B69-8681-55A8AD17FFCD}"/>
                </c:ext>
              </c:extLst>
            </c:dLbl>
            <c:dLbl>
              <c:idx val="4"/>
              <c:layout>
                <c:manualLayout>
                  <c:x val="6.6432644164395689E-3"/>
                  <c:y val="-1.2820512820512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50-4B69-8681-55A8AD17FFCD}"/>
                </c:ext>
              </c:extLst>
            </c:dLbl>
            <c:dLbl>
              <c:idx val="5"/>
              <c:layout>
                <c:manualLayout>
                  <c:x val="1.1625712728769184E-2"/>
                  <c:y val="-1.28205128205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50-4B69-8681-55A8AD17FFCD}"/>
                </c:ext>
              </c:extLst>
            </c:dLbl>
            <c:dLbl>
              <c:idx val="6"/>
              <c:layout>
                <c:manualLayout>
                  <c:x val="6.6432644164395689E-3"/>
                  <c:y val="-1.7948717948718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50-4B69-8681-55A8AD17FFCD}"/>
                </c:ext>
              </c:extLst>
            </c:dLbl>
            <c:dLbl>
              <c:idx val="7"/>
              <c:layout>
                <c:manualLayout>
                  <c:x val="9.9648966246593529E-3"/>
                  <c:y val="-2.0512820512820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50-4B69-8681-55A8AD17FFCD}"/>
                </c:ext>
              </c:extLst>
            </c:dLbl>
            <c:dLbl>
              <c:idx val="8"/>
              <c:layout>
                <c:manualLayout>
                  <c:x val="8.3040805205494613E-3"/>
                  <c:y val="-3.84615384615384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50-4B69-8681-55A8AD17FFCD}"/>
                </c:ext>
              </c:extLst>
            </c:dLbl>
            <c:dLbl>
              <c:idx val="9"/>
              <c:layout>
                <c:manualLayout>
                  <c:x val="4.9824483123296764E-3"/>
                  <c:y val="-3.589743589743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50-4B69-8681-55A8AD17FFCD}"/>
                </c:ext>
              </c:extLst>
            </c:dLbl>
            <c:dLbl>
              <c:idx val="10"/>
              <c:layout>
                <c:manualLayout>
                  <c:x val="0"/>
                  <c:y val="-4.1025641025641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50-4B69-8681-55A8AD17FFCD}"/>
                </c:ext>
              </c:extLst>
            </c:dLbl>
            <c:dLbl>
              <c:idx val="11"/>
              <c:layout>
                <c:manualLayout>
                  <c:x val="0"/>
                  <c:y val="-2.8205128205128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50-4B69-8681-55A8AD17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Tabla!$I$5:$I$17</c:f>
              <c:numCache>
                <c:formatCode>0.0000</c:formatCode>
                <c:ptCount val="13"/>
                <c:pt idx="0">
                  <c:v>60.197173167130082</c:v>
                </c:pt>
                <c:pt idx="1">
                  <c:v>51.341721246676236</c:v>
                </c:pt>
                <c:pt idx="2">
                  <c:v>41.690273647979353</c:v>
                </c:pt>
                <c:pt idx="3">
                  <c:v>33.829816325329304</c:v>
                </c:pt>
                <c:pt idx="4">
                  <c:v>27.561350359165342</c:v>
                </c:pt>
                <c:pt idx="5">
                  <c:v>20.994386013660243</c:v>
                </c:pt>
                <c:pt idx="6">
                  <c:v>16.417410863762754</c:v>
                </c:pt>
                <c:pt idx="7">
                  <c:v>12.337933012767159</c:v>
                </c:pt>
                <c:pt idx="8">
                  <c:v>10.049445437818413</c:v>
                </c:pt>
                <c:pt idx="9">
                  <c:v>8.8554519204538469</c:v>
                </c:pt>
                <c:pt idx="10">
                  <c:v>7.0744115903850409</c:v>
                </c:pt>
                <c:pt idx="11">
                  <c:v>5.5620198017232596</c:v>
                </c:pt>
                <c:pt idx="12">
                  <c:v>4.5471253119633799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1E6-4BF8-A944-55FEC42666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MX"/>
              <a:t>Aluminio 1100-H14 (AISI-ATM)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Tabla!$C$4</c:f>
              <c:strCache>
                <c:ptCount val="1"/>
                <c:pt idx="0">
                  <c:v>espesor (metros)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2.9894689873978066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4F-4130-B7C4-8B49079EFF11}"/>
                </c:ext>
              </c:extLst>
            </c:dLbl>
            <c:dLbl>
              <c:idx val="1"/>
              <c:layout>
                <c:manualLayout>
                  <c:x val="-3.3216322082197873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4F-4130-B7C4-8B49079EFF11}"/>
                </c:ext>
              </c:extLst>
            </c:dLbl>
            <c:dLbl>
              <c:idx val="2"/>
              <c:layout>
                <c:manualLayout>
                  <c:x val="-3.4877138186307763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4F-4130-B7C4-8B49079EFF11}"/>
                </c:ext>
              </c:extLst>
            </c:dLbl>
            <c:dLbl>
              <c:idx val="3"/>
              <c:layout>
                <c:manualLayout>
                  <c:x val="-3.8278803422536596E-2"/>
                  <c:y val="-2.3564304461942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4F-4130-B7C4-8B49079EFF11}"/>
                </c:ext>
              </c:extLst>
            </c:dLbl>
            <c:dLbl>
              <c:idx val="4"/>
              <c:layout>
                <c:manualLayout>
                  <c:x val="-4.1529033615571809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4F-4130-B7C4-8B49079EFF11}"/>
                </c:ext>
              </c:extLst>
            </c:dLbl>
            <c:dLbl>
              <c:idx val="5"/>
              <c:layout>
                <c:manualLayout>
                  <c:x val="-4.0662924555924643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4F-4130-B7C4-8B49079EFF11}"/>
                </c:ext>
              </c:extLst>
            </c:dLbl>
            <c:dLbl>
              <c:idx val="6"/>
              <c:layout>
                <c:manualLayout>
                  <c:x val="-4.1529033615571809E-2"/>
                  <c:y val="-2.21092267312739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4F-4130-B7C4-8B49079EFF11}"/>
                </c:ext>
              </c:extLst>
            </c:dLbl>
            <c:dLbl>
              <c:idx val="7"/>
              <c:layout>
                <c:manualLayout>
                  <c:x val="-4.2586463459495641E-2"/>
                  <c:y val="-2.5782354128810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4F-4130-B7C4-8B49079EFF11}"/>
                </c:ext>
              </c:extLst>
            </c:dLbl>
            <c:dLbl>
              <c:idx val="8"/>
              <c:layout>
                <c:manualLayout>
                  <c:x val="-4.0662924555924705E-2"/>
                  <c:y val="-2.4673329295376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4F-4130-B7C4-8B49079EFF11}"/>
                </c:ext>
              </c:extLst>
            </c:dLbl>
            <c:dLbl>
              <c:idx val="9"/>
              <c:layout>
                <c:manualLayout>
                  <c:x val="-3.9859586498637536E-2"/>
                  <c:y val="-2.30769230769230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4F-4130-B7C4-8B49079EFF11}"/>
                </c:ext>
              </c:extLst>
            </c:dLbl>
            <c:dLbl>
              <c:idx val="10"/>
              <c:layout>
                <c:manualLayout>
                  <c:x val="-3.9859586498637412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4F-4130-B7C4-8B49079EFF11}"/>
                </c:ext>
              </c:extLst>
            </c:dLbl>
            <c:dLbl>
              <c:idx val="11"/>
              <c:layout>
                <c:manualLayout>
                  <c:x val="-1.9929793249318706E-2"/>
                  <c:y val="-2.30769230769232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4F-4130-B7C4-8B49079EF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Tabla!$C$5:$C$17</c:f>
              <c:numCache>
                <c:formatCode>General</c:formatCode>
                <c:ptCount val="13"/>
                <c:pt idx="0">
                  <c:v>6.0499999999999998E-3</c:v>
                </c:pt>
                <c:pt idx="1">
                  <c:v>5.1599999999999997E-3</c:v>
                </c:pt>
                <c:pt idx="2">
                  <c:v>4.1900000000000001E-3</c:v>
                </c:pt>
                <c:pt idx="3">
                  <c:v>3.3999999999999998E-3</c:v>
                </c:pt>
                <c:pt idx="4">
                  <c:v>2.7699999999999999E-3</c:v>
                </c:pt>
                <c:pt idx="5">
                  <c:v>2.1099999999999999E-3</c:v>
                </c:pt>
                <c:pt idx="6">
                  <c:v>1.65E-3</c:v>
                </c:pt>
                <c:pt idx="7">
                  <c:v>1.24E-3</c:v>
                </c:pt>
                <c:pt idx="8">
                  <c:v>1.01E-3</c:v>
                </c:pt>
                <c:pt idx="9">
                  <c:v>8.8999999999999995E-4</c:v>
                </c:pt>
                <c:pt idx="10">
                  <c:v>7.1100000000000004E-4</c:v>
                </c:pt>
                <c:pt idx="11">
                  <c:v>5.5900000000000004E-4</c:v>
                </c:pt>
                <c:pt idx="12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4F-4130-B7C4-8B49079EFF11}"/>
            </c:ext>
          </c:extLst>
        </c:ser>
        <c:ser>
          <c:idx val="1"/>
          <c:order val="1"/>
          <c:tx>
            <c:strRef>
              <c:f>Tabla!$J$4</c:f>
              <c:strCache>
                <c:ptCount val="1"/>
                <c:pt idx="0">
                  <c:v>F.S.7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6.6432644164395689E-3"/>
                  <c:y val="-1.282051282051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64F-4130-B7C4-8B49079EFF11}"/>
                </c:ext>
              </c:extLst>
            </c:dLbl>
            <c:dLbl>
              <c:idx val="6"/>
              <c:layout>
                <c:manualLayout>
                  <c:x val="1.4947344936988969E-2"/>
                  <c:y val="-2.3076923076923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64F-4130-B7C4-8B49079EFF11}"/>
                </c:ext>
              </c:extLst>
            </c:dLbl>
            <c:dLbl>
              <c:idx val="7"/>
              <c:layout>
                <c:manualLayout>
                  <c:x val="1.6608161041098922E-3"/>
                  <c:y val="-2.30769230769231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64F-4130-B7C4-8B49079EFF11}"/>
                </c:ext>
              </c:extLst>
            </c:dLbl>
            <c:dLbl>
              <c:idx val="8"/>
              <c:layout>
                <c:manualLayout>
                  <c:x val="-1.2179177401909239E-16"/>
                  <c:y val="-2.82051282051282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64F-4130-B7C4-8B49079EFF11}"/>
                </c:ext>
              </c:extLst>
            </c:dLbl>
            <c:dLbl>
              <c:idx val="9"/>
              <c:layout>
                <c:manualLayout>
                  <c:x val="4.9824483123296764E-3"/>
                  <c:y val="-2.5641025641025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64F-4130-B7C4-8B49079EFF11}"/>
                </c:ext>
              </c:extLst>
            </c:dLbl>
            <c:dLbl>
              <c:idx val="10"/>
              <c:layout>
                <c:manualLayout>
                  <c:x val="1.6608161041098922E-3"/>
                  <c:y val="-3.0769230769230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64F-4130-B7C4-8B49079EFF11}"/>
                </c:ext>
              </c:extLst>
            </c:dLbl>
            <c:dLbl>
              <c:idx val="11"/>
              <c:layout>
                <c:manualLayout>
                  <c:x val="-1.2179177401909239E-16"/>
                  <c:y val="-2.8205128205128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64F-4130-B7C4-8B49079EFF11}"/>
                </c:ext>
              </c:extLst>
            </c:dLbl>
            <c:dLbl>
              <c:idx val="12"/>
              <c:layout>
                <c:manualLayout>
                  <c:x val="-3.3216322082196626E-3"/>
                  <c:y val="-3.07692307692306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64F-4130-B7C4-8B49079EFF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Tabla!$J$5:$J$17</c:f>
              <c:numCache>
                <c:formatCode>0.0000</c:formatCode>
                <c:ptCount val="13"/>
                <c:pt idx="0">
                  <c:v>50.202447856306009</c:v>
                </c:pt>
                <c:pt idx="1">
                  <c:v>42.817294370006451</c:v>
                </c:pt>
                <c:pt idx="2">
                  <c:v>34.768306862466481</c:v>
                </c:pt>
                <c:pt idx="3">
                  <c:v>28.212945902717426</c:v>
                </c:pt>
                <c:pt idx="4">
                  <c:v>22.985252985449193</c:v>
                </c:pt>
                <c:pt idx="5">
                  <c:v>17.508622310215816</c:v>
                </c:pt>
                <c:pt idx="6">
                  <c:v>13.69157668808346</c:v>
                </c:pt>
                <c:pt idx="7">
                  <c:v>10.289427329226356</c:v>
                </c:pt>
                <c:pt idx="8">
                  <c:v>8.3809045181601789</c:v>
                </c:pt>
                <c:pt idx="9">
                  <c:v>7.3851534862995614</c:v>
                </c:pt>
                <c:pt idx="10">
                  <c:v>5.8998248637741453</c:v>
                </c:pt>
                <c:pt idx="11">
                  <c:v>4.6385402234173654</c:v>
                </c:pt>
                <c:pt idx="12">
                  <c:v>3.7921518463358423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64F-4130-B7C4-8B49079EFF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3813856"/>
        <c:axId val="1943818432"/>
      </c:lineChart>
      <c:catAx>
        <c:axId val="194381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8432"/>
        <c:crosses val="autoZero"/>
        <c:auto val="1"/>
        <c:lblAlgn val="ctr"/>
        <c:lblOffset val="100"/>
        <c:noMultiLvlLbl val="0"/>
      </c:catAx>
      <c:valAx>
        <c:axId val="19438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MX"/>
          </a:p>
        </c:txPr>
        <c:crossAx val="19438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MX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22</xdr:col>
      <xdr:colOff>0</xdr:colOff>
      <xdr:row>26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EEF99CC-C045-434A-9BB7-2AA3A78C6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28</xdr:row>
      <xdr:rowOff>0</xdr:rowOff>
    </xdr:from>
    <xdr:to>
      <xdr:col>22</xdr:col>
      <xdr:colOff>61479</xdr:colOff>
      <xdr:row>55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772380-1DD9-441F-BA34-4A3850A4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28</xdr:row>
      <xdr:rowOff>17318</xdr:rowOff>
    </xdr:from>
    <xdr:to>
      <xdr:col>11</xdr:col>
      <xdr:colOff>20731</xdr:colOff>
      <xdr:row>55</xdr:row>
      <xdr:rowOff>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0C6E154-36BF-4514-B791-A396420E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11</xdr:col>
      <xdr:colOff>26843</xdr:colOff>
      <xdr:row>83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643BDF7-7CFB-4260-872C-F5167A1C0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7E3D40F-A960-4E88-B673-015AAA68C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22</xdr:col>
      <xdr:colOff>26843</xdr:colOff>
      <xdr:row>83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662FE47C-2D36-4D5F-8CE7-792CDE9BC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11</xdr:col>
      <xdr:colOff>26843</xdr:colOff>
      <xdr:row>111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63143A-A422-4194-AA03-22B16B98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6A6603-0E17-4440-AD17-DA0D9F0A1093}" name="Tabla46" displayName="Tabla46" ref="A23:H36" totalsRowShown="0" headerRowDxfId="19" dataDxfId="18">
  <autoFilter ref="A23:H36" xr:uid="{9E6E4945-C8DB-4E41-9B6F-58F22C583931}"/>
  <sortState xmlns:xlrd2="http://schemas.microsoft.com/office/spreadsheetml/2017/richdata2" ref="A24:H32">
    <sortCondition descending="1" ref="C4:C13"/>
  </sortState>
  <tableColumns count="8">
    <tableColumn id="1" xr3:uid="{526CF9B6-A7BB-41D5-A0A1-AAB23ACE29BA}" name="calibre" dataDxfId="17"/>
    <tableColumn id="2" xr3:uid="{51608AEF-6F02-4DB5-80FF-121FF797481B}" name="σt (MPa)" dataDxfId="16">
      <calculatedColumnFormula>473.9739/((C24*Valores!$B$3)*1000000)</calculatedColumnFormula>
    </tableColumn>
    <tableColumn id="3" xr3:uid="{B3C49182-DB21-4CE7-9BE3-525E18EAC6B4}" name="espesor (metros)" dataDxfId="15"/>
    <tableColumn id="4" xr3:uid="{07B18D89-80DF-4BDF-A857-0E38BB7209F3}" name="F.S.1" dataDxfId="14">
      <calculatedColumnFormula>$D$3/B24</calculatedColumnFormula>
    </tableColumn>
    <tableColumn id="5" xr3:uid="{4B3E0A90-0E6F-4142-952E-2E0DF82CAEBD}" name="F.S.2" dataDxfId="13">
      <calculatedColumnFormula>$E$3/B24</calculatedColumnFormula>
    </tableColumn>
    <tableColumn id="6" xr3:uid="{3A4320E3-709A-4B64-963F-92F018C9CF25}" name="F.S.3" dataDxfId="12">
      <calculatedColumnFormula>$F$3/B24</calculatedColumnFormula>
    </tableColumn>
    <tableColumn id="7" xr3:uid="{EC1FA775-7407-4350-BFA9-132242F10282}" name="F.S.4" dataDxfId="11">
      <calculatedColumnFormula>$G$3/B24</calculatedColumnFormula>
    </tableColumn>
    <tableColumn id="8" xr3:uid="{5388A14C-3513-4B43-AE1D-906F8378DB63}" name="F.S.5" dataDxfId="10">
      <calculatedColumnFormula>$H$3/B24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65DE71-5020-43D8-8E63-130915153316}" name="Tabla17" displayName="Tabla17" ref="I23:I36" totalsRowShown="0" headerRowDxfId="9" dataDxfId="8">
  <autoFilter ref="I23:I36" xr:uid="{8903495C-182C-4A84-89B5-74DB06715BEE}"/>
  <tableColumns count="1">
    <tableColumn id="1" xr3:uid="{4930AA6C-2FD2-4307-8159-BE3A58160DFF}" name="F.S.6" dataDxfId="7">
      <calculatedColumnFormula>$I$3/Tabla46[[#This Row],[σt (MPa)]]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CF7DC7-91D9-4B94-8CBE-D81E027EEEF1}" name="Tabla148" displayName="Tabla148" ref="J23:J36" totalsRowShown="0" headerRowDxfId="6" dataDxfId="5">
  <autoFilter ref="J23:J36" xr:uid="{D461BDD9-D7E8-496B-BFC3-CC872E7E7A77}"/>
  <tableColumns count="1">
    <tableColumn id="1" xr3:uid="{17663A7A-CD5B-42D2-9D7A-644A7E1A6320}" name="F.S.7" dataDxfId="4">
      <calculatedColumnFormula>$J$3/Tabla46[[#This Row],[σt (MPa)]]</calculatedColumnFormula>
    </tableColumn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0BE727-366C-4A2E-A149-1E6CFA0D853B}" name="Tabla14" displayName="Tabla14" ref="J4:J17" totalsRowShown="0" headerRowDxfId="22" dataDxfId="21">
  <autoFilter ref="J4:J17" xr:uid="{7B0D7BEB-C0AC-408F-9C00-5F1C6081ED68}"/>
  <tableColumns count="1">
    <tableColumn id="1" xr3:uid="{80FFA469-5D6A-4BD9-BC22-5E574631571B}" name="F.S.7" dataDxfId="20">
      <calculatedColumnFormula>$J$3/Tabla4[[#This Row],[σt (MPa)]]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E54BAA-9027-4C97-BCF3-41B3F2133DA9}" name="Tabla1" displayName="Tabla1" ref="I4:I17" totalsRowShown="0" headerRowDxfId="25" dataDxfId="24">
  <autoFilter ref="I4:I17" xr:uid="{B43AD976-716A-4CC4-AFB5-2BD36373797D}"/>
  <tableColumns count="1">
    <tableColumn id="1" xr3:uid="{D195AB9A-9596-4E1A-8B37-76AC95840698}" name="F.S.6" dataDxfId="23">
      <calculatedColumnFormula>$I$3/Tabla4[[#This Row],[σt (MPa)]]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973469-B282-4CE8-B30A-1F32203DE594}" name="Tabla4" displayName="Tabla4" ref="A4:H17" totalsRowShown="0" headerRowDxfId="35" dataDxfId="34">
  <autoFilter ref="A4:H17" xr:uid="{5E0413BE-87BE-4D18-8E73-01102CDBB2B6}"/>
  <sortState xmlns:xlrd2="http://schemas.microsoft.com/office/spreadsheetml/2017/richdata2" ref="A5:H13">
    <sortCondition descending="1" ref="C4:C13"/>
  </sortState>
  <tableColumns count="8">
    <tableColumn id="1" xr3:uid="{1FB582A3-CC39-47E2-ADCA-7A3E4BE5D443}" name="calibre" dataDxfId="33"/>
    <tableColumn id="2" xr3:uid="{E765CB51-C403-4498-987D-5D3AA4E01DEF}" name="σt (MPa)" dataDxfId="32">
      <calculatedColumnFormula>473.9739/((C5*Valores!$B$2)*1000000)</calculatedColumnFormula>
    </tableColumn>
    <tableColumn id="3" xr3:uid="{1B688284-AA0D-4FBE-A805-C6A1928E5BE5}" name="espesor (metros)" dataDxfId="31"/>
    <tableColumn id="4" xr3:uid="{90E85C72-8F57-45FF-8C43-AB40C8073555}" name="F.S.1" dataDxfId="30">
      <calculatedColumnFormula>$D$3/B5</calculatedColumnFormula>
    </tableColumn>
    <tableColumn id="5" xr3:uid="{00805FBF-10E9-444E-9B19-93CA5E657682}" name="F.S.2" dataDxfId="29">
      <calculatedColumnFormula>$E$3/B5</calculatedColumnFormula>
    </tableColumn>
    <tableColumn id="6" xr3:uid="{8EBB268F-FAA3-4FE9-9FEE-89FF1FC0877B}" name="F.S.3" dataDxfId="28">
      <calculatedColumnFormula>$F$3/B5</calculatedColumnFormula>
    </tableColumn>
    <tableColumn id="7" xr3:uid="{4B7477E3-2B1D-49AE-9E3E-BE0249F0F553}" name="F.S.4" dataDxfId="27">
      <calculatedColumnFormula>$G$3/B5</calculatedColumnFormula>
    </tableColumn>
    <tableColumn id="8" xr3:uid="{0AE182ED-568E-4DEA-8323-26DDE5B77C31}" name="F.S.5" dataDxfId="26">
      <calculatedColumnFormula>$H$3/B5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DE40E-9939-4B48-8A98-B820DEF34B63}" name="Tabla13" displayName="Tabla13" ref="A1:B5" totalsRowShown="0" headerRowDxfId="3" dataDxfId="2">
  <autoFilter ref="A1:B5" xr:uid="{3ADF5C41-D39D-49DE-8721-79701E054452}"/>
  <tableColumns count="2">
    <tableColumn id="1" xr3:uid="{0C9C179B-0343-4208-9FF9-EF837FBA9650}" name="Ancho mínino de placa (metros)" dataDxfId="1"/>
    <tableColumn id="2" xr3:uid="{B645573A-1A7B-4746-AA5F-CBD4820A547C}" name="Valor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AEC8-72EA-4912-99B2-D8E17C5A97C1}">
  <dimension ref="A1:J39"/>
  <sheetViews>
    <sheetView topLeftCell="E1" zoomScale="70" zoomScaleNormal="70" workbookViewId="0">
      <selection sqref="A1:J17"/>
    </sheetView>
  </sheetViews>
  <sheetFormatPr baseColWidth="10" defaultRowHeight="15" x14ac:dyDescent="0.25"/>
  <cols>
    <col min="1" max="1" width="17.7109375" bestFit="1" customWidth="1"/>
    <col min="2" max="2" width="19.85546875" bestFit="1" customWidth="1"/>
    <col min="3" max="3" width="30.85546875" bestFit="1" customWidth="1"/>
    <col min="4" max="4" width="46.140625" style="2" bestFit="1" customWidth="1"/>
    <col min="5" max="5" width="45.42578125" style="2" bestFit="1" customWidth="1"/>
    <col min="6" max="6" width="41.140625" style="2" bestFit="1" customWidth="1"/>
    <col min="7" max="7" width="39.85546875" style="2" bestFit="1" customWidth="1"/>
    <col min="8" max="8" width="39.140625" style="2" bestFit="1" customWidth="1"/>
    <col min="9" max="10" width="39" bestFit="1" customWidth="1"/>
  </cols>
  <sheetData>
    <row r="1" spans="1:10" ht="20.25" x14ac:dyDescent="0.25">
      <c r="A1" s="18" t="s">
        <v>25</v>
      </c>
      <c r="B1" s="19"/>
      <c r="C1" s="19"/>
      <c r="D1" s="15" t="s">
        <v>1</v>
      </c>
      <c r="E1" s="15"/>
      <c r="F1" s="15"/>
      <c r="G1" s="15"/>
      <c r="H1" s="15"/>
      <c r="I1" s="15"/>
      <c r="J1" s="15"/>
    </row>
    <row r="2" spans="1:10" x14ac:dyDescent="0.25">
      <c r="A2" s="19"/>
      <c r="B2" s="19"/>
      <c r="C2" s="19"/>
      <c r="D2" s="3" t="s">
        <v>17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26</v>
      </c>
      <c r="J2" s="3" t="s">
        <v>21</v>
      </c>
    </row>
    <row r="3" spans="1:10" x14ac:dyDescent="0.25">
      <c r="A3" s="19"/>
      <c r="B3" s="19"/>
      <c r="C3" s="19"/>
      <c r="D3" s="11">
        <v>240</v>
      </c>
      <c r="E3" s="11">
        <v>269</v>
      </c>
      <c r="F3" s="11">
        <v>310</v>
      </c>
      <c r="G3" s="11">
        <v>283</v>
      </c>
      <c r="H3" s="11">
        <v>262</v>
      </c>
      <c r="I3" s="11">
        <v>82.737099999999998</v>
      </c>
      <c r="J3" s="11">
        <v>69</v>
      </c>
    </row>
    <row r="4" spans="1:10" x14ac:dyDescent="0.25">
      <c r="A4" s="5" t="s">
        <v>0</v>
      </c>
      <c r="B4" s="3" t="s">
        <v>2</v>
      </c>
      <c r="C4" s="5" t="s">
        <v>12</v>
      </c>
      <c r="D4" s="6" t="s">
        <v>18</v>
      </c>
      <c r="E4" s="6" t="s">
        <v>8</v>
      </c>
      <c r="F4" s="6" t="s">
        <v>9</v>
      </c>
      <c r="G4" s="6" t="s">
        <v>10</v>
      </c>
      <c r="H4" s="6" t="s">
        <v>11</v>
      </c>
      <c r="I4" s="6" t="s">
        <v>22</v>
      </c>
      <c r="J4" s="6" t="s">
        <v>24</v>
      </c>
    </row>
    <row r="5" spans="1:10" x14ac:dyDescent="0.25">
      <c r="A5" s="7">
        <v>4</v>
      </c>
      <c r="B5" s="4">
        <f>473.9739/((C5*Valores!$B$2)*1000000)</f>
        <v>1.3744349717268378</v>
      </c>
      <c r="C5" s="7">
        <v>6.0499999999999998E-3</v>
      </c>
      <c r="D5" s="6">
        <f t="shared" ref="D5:D12" si="0">$D$3/B5</f>
        <v>174.61720993497744</v>
      </c>
      <c r="E5" s="6">
        <f t="shared" ref="E5:E12" si="1">$E$3/B5</f>
        <v>195.7167894687872</v>
      </c>
      <c r="F5" s="6">
        <f t="shared" ref="F5:F12" si="2">$F$3/B5</f>
        <v>225.54722949934583</v>
      </c>
      <c r="G5" s="6">
        <f t="shared" ref="G5:G12" si="3">$G$3/B5</f>
        <v>205.90279338166087</v>
      </c>
      <c r="H5" s="6">
        <f t="shared" ref="H5:H12" si="4">$H$3/B5</f>
        <v>190.62378751235036</v>
      </c>
      <c r="I5" s="6">
        <f>$I$3/Tabla4[[#This Row],[σt (MPa)]]</f>
        <v>60.197173167130082</v>
      </c>
      <c r="J5" s="6">
        <f>$J$3/Tabla4[[#This Row],[σt (MPa)]]</f>
        <v>50.202447856306009</v>
      </c>
    </row>
    <row r="6" spans="1:10" x14ac:dyDescent="0.25">
      <c r="A6" s="7">
        <v>6</v>
      </c>
      <c r="B6" s="4">
        <f>473.9739/((C6*Valores!$B$2)*1000000)</f>
        <v>1.6114983680130559</v>
      </c>
      <c r="C6" s="7">
        <v>5.1599999999999997E-3</v>
      </c>
      <c r="D6" s="6">
        <f t="shared" si="0"/>
        <v>148.92971954784852</v>
      </c>
      <c r="E6" s="6">
        <f t="shared" si="1"/>
        <v>166.92539399321356</v>
      </c>
      <c r="F6" s="6">
        <f t="shared" si="2"/>
        <v>192.367554415971</v>
      </c>
      <c r="G6" s="6">
        <f t="shared" si="3"/>
        <v>175.61296096683805</v>
      </c>
      <c r="H6" s="6">
        <f t="shared" si="4"/>
        <v>162.58161050640129</v>
      </c>
      <c r="I6" s="6">
        <f>$I$3/Tabla4[[#This Row],[σt (MPa)]]</f>
        <v>51.341721246676236</v>
      </c>
      <c r="J6" s="6">
        <f>$J$3/Tabla4[[#This Row],[σt (MPa)]]</f>
        <v>42.817294370006451</v>
      </c>
    </row>
    <row r="7" spans="1:10" x14ac:dyDescent="0.25">
      <c r="A7" s="7">
        <v>8</v>
      </c>
      <c r="B7" s="4">
        <f>473.9739/((C7*Valores!$B$2)*1000000)</f>
        <v>1.9845660092953146</v>
      </c>
      <c r="C7" s="7">
        <v>4.1900000000000001E-3</v>
      </c>
      <c r="D7" s="6">
        <f t="shared" si="0"/>
        <v>120.93324126075296</v>
      </c>
      <c r="E7" s="6">
        <f t="shared" si="1"/>
        <v>135.54600791309394</v>
      </c>
      <c r="F7" s="6">
        <f t="shared" si="2"/>
        <v>156.2054366284726</v>
      </c>
      <c r="G7" s="6">
        <f t="shared" si="3"/>
        <v>142.60044698663788</v>
      </c>
      <c r="H7" s="6">
        <f t="shared" si="4"/>
        <v>132.01878837632199</v>
      </c>
      <c r="I7" s="6">
        <f>$I$3/Tabla4[[#This Row],[σt (MPa)]]</f>
        <v>41.690273647979353</v>
      </c>
      <c r="J7" s="6">
        <f>$J$3/Tabla4[[#This Row],[σt (MPa)]]</f>
        <v>34.768306862466481</v>
      </c>
    </row>
    <row r="8" spans="1:10" x14ac:dyDescent="0.25">
      <c r="A8" s="7">
        <v>10</v>
      </c>
      <c r="B8" s="4">
        <f>473.9739/((C8*Valores!$B$2)*1000000)</f>
        <v>2.4456857585139322</v>
      </c>
      <c r="C8" s="7">
        <v>3.3999999999999998E-3</v>
      </c>
      <c r="D8" s="6">
        <f t="shared" si="0"/>
        <v>98.131985748582352</v>
      </c>
      <c r="E8" s="6">
        <f t="shared" si="1"/>
        <v>109.98960069320272</v>
      </c>
      <c r="F8" s="6">
        <f t="shared" si="2"/>
        <v>126.7538149252522</v>
      </c>
      <c r="G8" s="6">
        <f t="shared" si="3"/>
        <v>115.71396652853669</v>
      </c>
      <c r="H8" s="6">
        <f t="shared" si="4"/>
        <v>107.12741777553573</v>
      </c>
      <c r="I8" s="6">
        <f>$I$3/Tabla4[[#This Row],[σt (MPa)]]</f>
        <v>33.829816325329304</v>
      </c>
      <c r="J8" s="6">
        <f>$J$3/Tabla4[[#This Row],[σt (MPa)]]</f>
        <v>28.212945902717426</v>
      </c>
    </row>
    <row r="9" spans="1:10" x14ac:dyDescent="0.25">
      <c r="A9" s="7">
        <v>12</v>
      </c>
      <c r="B9" s="4">
        <f>473.9739/((C9*Valores!$B$2)*1000000)</f>
        <v>3.0019247577427328</v>
      </c>
      <c r="C9" s="7">
        <v>2.7699999999999999E-3</v>
      </c>
      <c r="D9" s="6">
        <f t="shared" si="0"/>
        <v>79.94870603634503</v>
      </c>
      <c r="E9" s="6">
        <f t="shared" si="1"/>
        <v>89.609174682403378</v>
      </c>
      <c r="F9" s="6">
        <f t="shared" si="2"/>
        <v>103.26707863027899</v>
      </c>
      <c r="G9" s="6">
        <f t="shared" si="3"/>
        <v>94.272849201190169</v>
      </c>
      <c r="H9" s="6">
        <f t="shared" si="4"/>
        <v>87.277337423009982</v>
      </c>
      <c r="I9" s="6">
        <f>$I$3/Tabla4[[#This Row],[σt (MPa)]]</f>
        <v>27.561350359165342</v>
      </c>
      <c r="J9" s="6">
        <f>$J$3/Tabla4[[#This Row],[σt (MPa)]]</f>
        <v>22.985252985449193</v>
      </c>
    </row>
    <row r="10" spans="1:10" x14ac:dyDescent="0.25">
      <c r="A10" s="7">
        <v>14</v>
      </c>
      <c r="B10" s="4">
        <f>473.9739/((C10*Valores!$B$2)*1000000)</f>
        <v>3.9409154402594164</v>
      </c>
      <c r="C10" s="7">
        <v>2.1099999999999999E-3</v>
      </c>
      <c r="D10" s="6">
        <f t="shared" si="0"/>
        <v>60.899555861620229</v>
      </c>
      <c r="E10" s="6">
        <f t="shared" si="1"/>
        <v>68.258252194899342</v>
      </c>
      <c r="F10" s="6">
        <f t="shared" si="2"/>
        <v>78.661926321259457</v>
      </c>
      <c r="G10" s="6">
        <f t="shared" si="3"/>
        <v>71.81072628682719</v>
      </c>
      <c r="H10" s="6">
        <f t="shared" si="4"/>
        <v>66.482015148935417</v>
      </c>
      <c r="I10" s="6">
        <f>$I$3/Tabla4[[#This Row],[σt (MPa)]]</f>
        <v>20.994386013660243</v>
      </c>
      <c r="J10" s="6">
        <f>$J$3/Tabla4[[#This Row],[σt (MPa)]]</f>
        <v>17.508622310215816</v>
      </c>
    </row>
    <row r="11" spans="1:10" x14ac:dyDescent="0.25">
      <c r="A11" s="7">
        <v>16</v>
      </c>
      <c r="B11" s="4">
        <f>473.9739/((C11*Valores!$B$2)*1000000)</f>
        <v>5.0395948963317378</v>
      </c>
      <c r="C11" s="7">
        <v>1.65E-3</v>
      </c>
      <c r="D11" s="6">
        <f t="shared" si="0"/>
        <v>47.622875436812031</v>
      </c>
      <c r="E11" s="6">
        <f t="shared" si="1"/>
        <v>53.377306218760154</v>
      </c>
      <c r="F11" s="6">
        <f t="shared" si="2"/>
        <v>61.512880772548876</v>
      </c>
      <c r="G11" s="6">
        <f t="shared" si="3"/>
        <v>56.155307285907519</v>
      </c>
      <c r="H11" s="6">
        <f t="shared" si="4"/>
        <v>51.988305685186468</v>
      </c>
      <c r="I11" s="6">
        <f>$I$3/Tabla4[[#This Row],[σt (MPa)]]</f>
        <v>16.417410863762754</v>
      </c>
      <c r="J11" s="6">
        <f>$J$3/Tabla4[[#This Row],[σt (MPa)]]</f>
        <v>13.69157668808346</v>
      </c>
    </row>
    <row r="12" spans="1:10" x14ac:dyDescent="0.25">
      <c r="A12" s="7">
        <v>18</v>
      </c>
      <c r="B12" s="4">
        <f>473.9739/((C12*Valores!$B$2)*1000000)</f>
        <v>6.7059125636672325</v>
      </c>
      <c r="C12" s="7">
        <v>1.24E-3</v>
      </c>
      <c r="D12" s="6">
        <f t="shared" si="0"/>
        <v>35.789312449482978</v>
      </c>
      <c r="E12" s="6">
        <f t="shared" si="1"/>
        <v>40.113854370462171</v>
      </c>
      <c r="F12" s="6">
        <f t="shared" si="2"/>
        <v>46.227861913915511</v>
      </c>
      <c r="G12" s="6">
        <f t="shared" si="3"/>
        <v>42.201564263348679</v>
      </c>
      <c r="H12" s="6">
        <f t="shared" si="4"/>
        <v>39.069999424018917</v>
      </c>
      <c r="I12" s="6">
        <f>$I$3/Tabla4[[#This Row],[σt (MPa)]]</f>
        <v>12.337933012767159</v>
      </c>
      <c r="J12" s="6">
        <f>$J$3/Tabla4[[#This Row],[σt (MPa)]]</f>
        <v>10.289427329226356</v>
      </c>
    </row>
    <row r="13" spans="1:10" x14ac:dyDescent="0.25">
      <c r="A13" s="7">
        <v>19</v>
      </c>
      <c r="B13" s="4">
        <f>473.9739/((C13*Valores!$B$2)*1000000)</f>
        <v>8.2330015633142253</v>
      </c>
      <c r="C13" s="7">
        <v>1.01E-3</v>
      </c>
      <c r="D13" s="6">
        <f>$D$3/B13</f>
        <v>29.150972237078879</v>
      </c>
      <c r="E13" s="6">
        <f>$E$3/B13</f>
        <v>32.673381382392577</v>
      </c>
      <c r="F13" s="6">
        <f>$F$3/B13</f>
        <v>37.653339139560224</v>
      </c>
      <c r="G13" s="6">
        <f>$G$3/B13</f>
        <v>34.373854762888847</v>
      </c>
      <c r="H13" s="6">
        <f>$H$3/B13</f>
        <v>31.823144692144446</v>
      </c>
      <c r="I13" s="6">
        <f>$I$3/Tabla4[[#This Row],[σt (MPa)]]</f>
        <v>10.049445437818413</v>
      </c>
      <c r="J13" s="6">
        <f>$J$3/Tabla4[[#This Row],[σt (MPa)]]</f>
        <v>8.3809045181601789</v>
      </c>
    </row>
    <row r="14" spans="1:10" x14ac:dyDescent="0.25">
      <c r="A14" s="7">
        <v>20</v>
      </c>
      <c r="B14" s="4">
        <f>473.9739/((C14*Valores!$B$2)*1000000)</f>
        <v>9.3430691898285048</v>
      </c>
      <c r="C14" s="7">
        <v>8.8999999999999995E-4</v>
      </c>
      <c r="D14" s="6">
        <f t="shared" ref="D14:D17" si="5">$D$3/B14</f>
        <v>25.687490387128911</v>
      </c>
      <c r="E14" s="6">
        <f t="shared" ref="E14:E17" si="6">$E$3/B14</f>
        <v>28.791395475573651</v>
      </c>
      <c r="F14" s="6">
        <f t="shared" ref="F14:F17" si="7">$F$3/B14</f>
        <v>33.179675083374839</v>
      </c>
      <c r="G14" s="6">
        <f t="shared" ref="G14:G17" si="8">$G$3/B14</f>
        <v>30.28983241482284</v>
      </c>
      <c r="H14" s="6">
        <f t="shared" ref="H14:H17" si="9">$H$3/B14</f>
        <v>28.04217700594906</v>
      </c>
      <c r="I14" s="6">
        <f>$I$3/Tabla4[[#This Row],[σt (MPa)]]</f>
        <v>8.8554519204538469</v>
      </c>
      <c r="J14" s="6">
        <f>$J$3/Tabla4[[#This Row],[σt (MPa)]]</f>
        <v>7.3851534862995614</v>
      </c>
    </row>
    <row r="15" spans="1:10" x14ac:dyDescent="0.25">
      <c r="A15" s="7">
        <v>22</v>
      </c>
      <c r="B15" s="4">
        <f>473.9739/((C15*Valores!$B$2)*1000000)</f>
        <v>11.695262417647493</v>
      </c>
      <c r="C15" s="7">
        <v>7.1100000000000004E-4</v>
      </c>
      <c r="D15" s="6">
        <f t="shared" si="5"/>
        <v>20.521129960953548</v>
      </c>
      <c r="E15" s="6">
        <f t="shared" si="6"/>
        <v>23.000766497902102</v>
      </c>
      <c r="F15" s="6">
        <f t="shared" si="7"/>
        <v>26.506459532898333</v>
      </c>
      <c r="G15" s="6">
        <f t="shared" si="8"/>
        <v>24.19783241229106</v>
      </c>
      <c r="H15" s="13">
        <f t="shared" si="9"/>
        <v>22.402233540707623</v>
      </c>
      <c r="I15" s="6">
        <f>$I$3/Tabla4[[#This Row],[σt (MPa)]]</f>
        <v>7.0744115903850409</v>
      </c>
      <c r="J15" s="6">
        <f>$J$3/Tabla4[[#This Row],[σt (MPa)]]</f>
        <v>5.8998248637741453</v>
      </c>
    </row>
    <row r="16" spans="1:10" x14ac:dyDescent="0.25">
      <c r="A16" s="7">
        <v>24</v>
      </c>
      <c r="B16" s="4">
        <f>473.9739/((C16*Valores!$B$2)*1000000)</f>
        <v>14.875369550889745</v>
      </c>
      <c r="C16" s="7">
        <v>5.5900000000000004E-4</v>
      </c>
      <c r="D16" s="6">
        <f t="shared" si="5"/>
        <v>16.134052951016926</v>
      </c>
      <c r="E16" s="6">
        <f t="shared" si="6"/>
        <v>18.083584349264804</v>
      </c>
      <c r="F16" s="6">
        <f t="shared" si="7"/>
        <v>20.839818395063528</v>
      </c>
      <c r="G16" s="6">
        <f t="shared" si="8"/>
        <v>19.024737438074123</v>
      </c>
      <c r="H16" s="6">
        <f t="shared" si="9"/>
        <v>17.613007804860143</v>
      </c>
      <c r="I16" s="6">
        <f>$I$3/Tabla4[[#This Row],[σt (MPa)]]</f>
        <v>5.5620198017232596</v>
      </c>
      <c r="J16" s="6">
        <f>$J$3/Tabla4[[#This Row],[σt (MPa)]]</f>
        <v>4.6385402234173654</v>
      </c>
    </row>
    <row r="17" spans="1:10" x14ac:dyDescent="0.25">
      <c r="A17" s="7">
        <v>26</v>
      </c>
      <c r="B17" s="4">
        <f>473.9739/((C17*Valores!$B$2)*1000000)</f>
        <v>18.195473914545666</v>
      </c>
      <c r="C17" s="7">
        <v>4.57E-4</v>
      </c>
      <c r="D17" s="6">
        <f t="shared" si="5"/>
        <v>13.190093378559451</v>
      </c>
      <c r="E17" s="6">
        <f t="shared" si="6"/>
        <v>14.783896328468717</v>
      </c>
      <c r="F17" s="6">
        <f t="shared" si="7"/>
        <v>17.037203947305958</v>
      </c>
      <c r="G17" s="6">
        <f t="shared" si="8"/>
        <v>15.55331844221802</v>
      </c>
      <c r="H17" s="6">
        <f t="shared" si="9"/>
        <v>14.399185271594067</v>
      </c>
      <c r="I17" s="6">
        <f>$I$3/Tabla4[[#This Row],[σt (MPa)]]</f>
        <v>4.5471253119633799</v>
      </c>
      <c r="J17" s="6">
        <f>$J$3/Tabla4[[#This Row],[σt (MPa)]]</f>
        <v>3.7921518463358423</v>
      </c>
    </row>
    <row r="20" spans="1:10" ht="20.25" x14ac:dyDescent="0.25">
      <c r="A20" s="16" t="s">
        <v>25</v>
      </c>
      <c r="B20" s="17"/>
      <c r="C20" s="17"/>
      <c r="D20" s="15" t="s">
        <v>1</v>
      </c>
      <c r="E20" s="15"/>
      <c r="F20" s="15"/>
      <c r="G20" s="15"/>
      <c r="H20" s="15"/>
      <c r="I20" s="15"/>
      <c r="J20" s="15"/>
    </row>
    <row r="21" spans="1:10" x14ac:dyDescent="0.25">
      <c r="A21" s="17"/>
      <c r="B21" s="17"/>
      <c r="C21" s="17"/>
      <c r="D21" s="3" t="s">
        <v>17</v>
      </c>
      <c r="E21" s="3" t="s">
        <v>13</v>
      </c>
      <c r="F21" s="3" t="s">
        <v>14</v>
      </c>
      <c r="G21" s="3" t="s">
        <v>15</v>
      </c>
      <c r="H21" s="3" t="s">
        <v>16</v>
      </c>
      <c r="I21" s="3" t="s">
        <v>23</v>
      </c>
      <c r="J21" s="3" t="s">
        <v>21</v>
      </c>
    </row>
    <row r="22" spans="1:10" x14ac:dyDescent="0.25">
      <c r="A22" s="17"/>
      <c r="B22" s="17"/>
      <c r="C22" s="17"/>
      <c r="D22" s="11">
        <v>240</v>
      </c>
      <c r="E22" s="11">
        <v>269</v>
      </c>
      <c r="F22" s="11">
        <v>310</v>
      </c>
      <c r="G22" s="11">
        <v>283</v>
      </c>
      <c r="H22" s="11">
        <v>262</v>
      </c>
      <c r="I22" s="11">
        <v>97</v>
      </c>
      <c r="J22" s="11">
        <v>69</v>
      </c>
    </row>
    <row r="23" spans="1:10" x14ac:dyDescent="0.25">
      <c r="A23" s="8" t="s">
        <v>0</v>
      </c>
      <c r="B23" s="3" t="s">
        <v>2</v>
      </c>
      <c r="C23" s="8" t="s">
        <v>12</v>
      </c>
      <c r="D23" s="6" t="s">
        <v>18</v>
      </c>
      <c r="E23" s="6" t="s">
        <v>8</v>
      </c>
      <c r="F23" s="6" t="s">
        <v>9</v>
      </c>
      <c r="G23" s="6" t="s">
        <v>10</v>
      </c>
      <c r="H23" s="6" t="s">
        <v>11</v>
      </c>
      <c r="I23" s="6" t="s">
        <v>22</v>
      </c>
      <c r="J23" s="6" t="s">
        <v>24</v>
      </c>
    </row>
    <row r="24" spans="1:10" x14ac:dyDescent="0.25">
      <c r="A24" s="7">
        <v>4</v>
      </c>
      <c r="B24" s="4">
        <f>473.9739/((C24*Valores!$B$3)*1000000)</f>
        <v>2.2383655253837071</v>
      </c>
      <c r="C24" s="7">
        <v>6.0499999999999998E-3</v>
      </c>
      <c r="D24" s="6">
        <f t="shared" ref="D24:D31" si="10">$D$3/B24</f>
        <v>107.22109381972298</v>
      </c>
      <c r="E24" s="6">
        <f t="shared" ref="E24:E31" si="11">$E$3/B24</f>
        <v>120.17697598960618</v>
      </c>
      <c r="F24" s="6">
        <f t="shared" ref="F24:F31" si="12">$F$3/B24</f>
        <v>138.49391285047554</v>
      </c>
      <c r="G24" s="6">
        <f t="shared" ref="G24:G31" si="13">$G$3/B24</f>
        <v>126.43153979575669</v>
      </c>
      <c r="H24" s="6">
        <f t="shared" ref="H24:H31" si="14">$H$3/B24</f>
        <v>117.04969408653093</v>
      </c>
      <c r="I24" s="6">
        <f>$I$3/Tabla46[[#This Row],[σt (MPa)]]</f>
        <v>36.963176506132513</v>
      </c>
      <c r="J24" s="6">
        <f>$J$3/Tabla46[[#This Row],[σt (MPa)]]</f>
        <v>30.826064473170359</v>
      </c>
    </row>
    <row r="25" spans="1:10" x14ac:dyDescent="0.25">
      <c r="A25" s="7">
        <v>6</v>
      </c>
      <c r="B25" s="4">
        <f>473.9739/((C25*Valores!$B$3)*1000000)</f>
        <v>2.6244401993355484</v>
      </c>
      <c r="C25" s="7">
        <v>5.1599999999999997E-3</v>
      </c>
      <c r="D25" s="6">
        <f t="shared" si="10"/>
        <v>91.448073406573641</v>
      </c>
      <c r="E25" s="6">
        <f t="shared" si="11"/>
        <v>102.4980489432013</v>
      </c>
      <c r="F25" s="6">
        <f t="shared" si="12"/>
        <v>118.12042815015762</v>
      </c>
      <c r="G25" s="6">
        <f t="shared" si="13"/>
        <v>107.8325198919181</v>
      </c>
      <c r="H25" s="6">
        <f t="shared" si="14"/>
        <v>99.830813468842891</v>
      </c>
      <c r="I25" s="6">
        <f>$I$3/Tabla46[[#This Row],[σt (MPa)]]</f>
        <v>31.525618309362599</v>
      </c>
      <c r="J25" s="6">
        <f>$J$3/Tabla46[[#This Row],[σt (MPa)]]</f>
        <v>26.291321104389922</v>
      </c>
    </row>
    <row r="26" spans="1:10" x14ac:dyDescent="0.25">
      <c r="A26" s="7">
        <v>8</v>
      </c>
      <c r="B26" s="4">
        <f>473.9739/((C26*Valores!$B$3)*1000000)</f>
        <v>3.2320075008523697</v>
      </c>
      <c r="C26" s="7">
        <v>4.1900000000000001E-3</v>
      </c>
      <c r="D26" s="6">
        <f t="shared" si="10"/>
        <v>74.257253405725507</v>
      </c>
      <c r="E26" s="6">
        <f t="shared" si="11"/>
        <v>83.23000485891734</v>
      </c>
      <c r="F26" s="6">
        <f t="shared" si="12"/>
        <v>95.915618982395443</v>
      </c>
      <c r="G26" s="6">
        <f t="shared" si="13"/>
        <v>87.561677974251324</v>
      </c>
      <c r="H26" s="6">
        <f t="shared" si="14"/>
        <v>81.064168301250348</v>
      </c>
      <c r="I26" s="6">
        <f>$I$3/Tabla46[[#This Row],[σt (MPa)]]</f>
        <v>25.599290836478549</v>
      </c>
      <c r="J26" s="6">
        <f>$J$3/Tabla46[[#This Row],[σt (MPa)]]</f>
        <v>21.348960354146083</v>
      </c>
    </row>
    <row r="27" spans="1:10" x14ac:dyDescent="0.25">
      <c r="A27" s="7">
        <v>10</v>
      </c>
      <c r="B27" s="4">
        <f>473.9739/((C27*Valores!$B$3)*1000000)</f>
        <v>3.982973949579832</v>
      </c>
      <c r="C27" s="7">
        <v>3.3999999999999998E-3</v>
      </c>
      <c r="D27" s="6">
        <f t="shared" si="10"/>
        <v>60.256482477199697</v>
      </c>
      <c r="E27" s="6">
        <f t="shared" si="11"/>
        <v>67.537474109861321</v>
      </c>
      <c r="F27" s="6">
        <f t="shared" si="12"/>
        <v>77.831289866382932</v>
      </c>
      <c r="G27" s="6">
        <f t="shared" si="13"/>
        <v>71.052435587697971</v>
      </c>
      <c r="H27" s="6">
        <f t="shared" si="14"/>
        <v>65.779993370943004</v>
      </c>
      <c r="I27" s="6">
        <f>$I$3/Tabla46[[#This Row],[σt (MPa)]]</f>
        <v>20.772694234851329</v>
      </c>
      <c r="J27" s="6">
        <f>$J$3/Tabla46[[#This Row],[σt (MPa)]]</f>
        <v>17.323738712194913</v>
      </c>
    </row>
    <row r="28" spans="1:10" x14ac:dyDescent="0.25">
      <c r="A28" s="7">
        <v>12</v>
      </c>
      <c r="B28" s="4">
        <f>473.9739/((C28*Valores!$B$3)*1000000)</f>
        <v>4.8888488911810208</v>
      </c>
      <c r="C28" s="7">
        <v>2.7699999999999999E-3</v>
      </c>
      <c r="D28" s="6">
        <f t="shared" si="10"/>
        <v>49.091310724071519</v>
      </c>
      <c r="E28" s="6">
        <f t="shared" si="11"/>
        <v>55.023177436563493</v>
      </c>
      <c r="F28" s="6">
        <f t="shared" si="12"/>
        <v>63.409609685259042</v>
      </c>
      <c r="G28" s="6">
        <f t="shared" si="13"/>
        <v>57.886837228800999</v>
      </c>
      <c r="H28" s="6">
        <f t="shared" si="14"/>
        <v>53.591347540444744</v>
      </c>
      <c r="I28" s="6">
        <f>$I$3/Tabla46[[#This Row],[σt (MPa)]]</f>
        <v>16.923636185452406</v>
      </c>
      <c r="J28" s="6">
        <f>$J$3/Tabla46[[#This Row],[σt (MPa)]]</f>
        <v>14.113751833170561</v>
      </c>
    </row>
    <row r="29" spans="1:10" x14ac:dyDescent="0.25">
      <c r="A29" s="7">
        <v>14</v>
      </c>
      <c r="B29" s="4">
        <f>473.9739/((C29*Valores!$B$3)*1000000)</f>
        <v>6.4180622884224778</v>
      </c>
      <c r="C29" s="7">
        <v>2.1099999999999999E-3</v>
      </c>
      <c r="D29" s="6">
        <f t="shared" si="10"/>
        <v>37.394464125556283</v>
      </c>
      <c r="E29" s="6">
        <f t="shared" si="11"/>
        <v>41.912961874060997</v>
      </c>
      <c r="F29" s="6">
        <f t="shared" si="12"/>
        <v>48.30118282884353</v>
      </c>
      <c r="G29" s="6">
        <f t="shared" si="13"/>
        <v>44.094305614718451</v>
      </c>
      <c r="H29" s="6">
        <f t="shared" si="14"/>
        <v>40.822290003732277</v>
      </c>
      <c r="I29" s="6">
        <f>$I$3/Tabla46[[#This Row],[σt (MPa)]]</f>
        <v>12.891289657510677</v>
      </c>
      <c r="J29" s="6">
        <f>$J$3/Tabla46[[#This Row],[σt (MPa)]]</f>
        <v>10.750908436097431</v>
      </c>
    </row>
    <row r="30" spans="1:10" x14ac:dyDescent="0.25">
      <c r="A30" s="7">
        <v>16</v>
      </c>
      <c r="B30" s="4">
        <f>473.9739/((C30*Valores!$B$3)*1000000)</f>
        <v>8.2073402597402598</v>
      </c>
      <c r="C30" s="7">
        <v>1.65E-3</v>
      </c>
      <c r="D30" s="6">
        <f t="shared" si="10"/>
        <v>29.242116496288087</v>
      </c>
      <c r="E30" s="6">
        <f t="shared" si="11"/>
        <v>32.77553890625623</v>
      </c>
      <c r="F30" s="6">
        <f t="shared" si="12"/>
        <v>37.771067141038777</v>
      </c>
      <c r="G30" s="6">
        <f t="shared" si="13"/>
        <v>34.481329035206372</v>
      </c>
      <c r="H30" s="6">
        <f t="shared" si="14"/>
        <v>31.922643841781159</v>
      </c>
      <c r="I30" s="6">
        <f>$I$3/Tabla46[[#This Row],[σt (MPa)]]</f>
        <v>10.080866319854321</v>
      </c>
      <c r="J30" s="6">
        <f>$J$3/Tabla46[[#This Row],[σt (MPa)]]</f>
        <v>8.4071084926828252</v>
      </c>
    </row>
    <row r="31" spans="1:10" x14ac:dyDescent="0.25">
      <c r="A31" s="7">
        <v>18</v>
      </c>
      <c r="B31" s="4">
        <f>473.9739/((C31*Valores!$B$3)*1000000)</f>
        <v>10.921057603686634</v>
      </c>
      <c r="C31" s="7">
        <v>1.24E-3</v>
      </c>
      <c r="D31" s="6">
        <f t="shared" si="10"/>
        <v>21.975893609331656</v>
      </c>
      <c r="E31" s="6">
        <f t="shared" si="11"/>
        <v>24.631314087125897</v>
      </c>
      <c r="F31" s="6">
        <f t="shared" si="12"/>
        <v>28.385529245386724</v>
      </c>
      <c r="G31" s="6">
        <f t="shared" si="13"/>
        <v>25.91324121433691</v>
      </c>
      <c r="H31" s="6">
        <f t="shared" si="14"/>
        <v>23.990350523520391</v>
      </c>
      <c r="I31" s="6">
        <f>$I$3/Tabla46[[#This Row],[σt (MPa)]]</f>
        <v>7.5759237797693091</v>
      </c>
      <c r="J31" s="6">
        <f>$J$3/Tabla46[[#This Row],[σt (MPa)]]</f>
        <v>6.3180694126828509</v>
      </c>
    </row>
    <row r="32" spans="1:10" x14ac:dyDescent="0.25">
      <c r="A32" s="7">
        <v>19</v>
      </c>
      <c r="B32" s="4">
        <f>473.9739/((C32*Valores!$B$3)*1000000)</f>
        <v>13.408031117397451</v>
      </c>
      <c r="C32" s="7">
        <v>1.01E-3</v>
      </c>
      <c r="D32" s="6">
        <f>$D$3/B32</f>
        <v>17.89971979469756</v>
      </c>
      <c r="E32" s="6">
        <f>$E$3/B32</f>
        <v>20.062602603223514</v>
      </c>
      <c r="F32" s="6">
        <f>$F$3/B32</f>
        <v>23.120471401484348</v>
      </c>
      <c r="G32" s="6">
        <f>$G$3/B32</f>
        <v>21.106752924580874</v>
      </c>
      <c r="H32" s="6">
        <f>$H$3/B32</f>
        <v>19.540527442544835</v>
      </c>
      <c r="I32" s="6">
        <f>$I$3/Tabla46[[#This Row],[σt (MPa)]]</f>
        <v>6.1707121109411309</v>
      </c>
      <c r="J32" s="6">
        <f>$J$3/Tabla46[[#This Row],[σt (MPa)]]</f>
        <v>5.1461694409755481</v>
      </c>
    </row>
    <row r="33" spans="1:10" x14ac:dyDescent="0.25">
      <c r="A33" s="7">
        <v>20</v>
      </c>
      <c r="B33" s="4">
        <f>473.9739/((C33*Valores!$B$3)*1000000)</f>
        <v>15.215855537720707</v>
      </c>
      <c r="C33" s="7">
        <v>8.8999999999999995E-4</v>
      </c>
      <c r="D33" s="6">
        <f t="shared" ref="D33:D36" si="15">$D$3/B33</f>
        <v>15.773020413149331</v>
      </c>
      <c r="E33" s="6">
        <f t="shared" ref="E33:E36" si="16">$E$3/B33</f>
        <v>17.678927046404876</v>
      </c>
      <c r="F33" s="6">
        <f t="shared" ref="F33:F36" si="17">$F$3/B33</f>
        <v>20.373484700317885</v>
      </c>
      <c r="G33" s="6">
        <f t="shared" ref="G33:G36" si="18">$G$3/B33</f>
        <v>18.599019903838588</v>
      </c>
      <c r="H33" s="6">
        <f t="shared" ref="H33:H36" si="19">$H$3/B33</f>
        <v>17.218880617688018</v>
      </c>
      <c r="I33" s="6">
        <f>$I$3/Tabla46[[#This Row],[σt (MPa)]]</f>
        <v>5.4375581967699063</v>
      </c>
      <c r="J33" s="6">
        <f>$J$3/Tabla46[[#This Row],[σt (MPa)]]</f>
        <v>4.5347433687804326</v>
      </c>
    </row>
    <row r="34" spans="1:10" x14ac:dyDescent="0.25">
      <c r="A34" s="7">
        <v>22</v>
      </c>
      <c r="B34" s="4">
        <f>473.9739/((C34*Valores!$B$3)*1000000)</f>
        <v>19.046570223025917</v>
      </c>
      <c r="C34" s="7">
        <v>7.1100000000000004E-4</v>
      </c>
      <c r="D34" s="6">
        <f t="shared" si="15"/>
        <v>12.600693835673232</v>
      </c>
      <c r="E34" s="6">
        <f t="shared" si="16"/>
        <v>14.123277674150414</v>
      </c>
      <c r="F34" s="6">
        <f t="shared" si="17"/>
        <v>16.275896204411257</v>
      </c>
      <c r="G34" s="6">
        <f t="shared" si="18"/>
        <v>14.85831814789802</v>
      </c>
      <c r="H34" s="13">
        <f t="shared" si="19"/>
        <v>13.75575743727661</v>
      </c>
      <c r="I34" s="6">
        <f>$I$3/Tabla46[[#This Row],[σt (MPa)]]</f>
        <v>4.3439369414644986</v>
      </c>
      <c r="J34" s="6">
        <f>$J$3/Tabla46[[#This Row],[σt (MPa)]]</f>
        <v>3.6226994777560542</v>
      </c>
    </row>
    <row r="35" spans="1:10" x14ac:dyDescent="0.25">
      <c r="A35" s="7">
        <v>24</v>
      </c>
      <c r="B35" s="4">
        <f>473.9739/((C35*Valores!$B$3)*1000000)</f>
        <v>24.225601840020438</v>
      </c>
      <c r="C35" s="7">
        <v>5.5900000000000004E-4</v>
      </c>
      <c r="D35" s="6">
        <f t="shared" si="15"/>
        <v>9.9068746190454817</v>
      </c>
      <c r="E35" s="6">
        <f t="shared" si="16"/>
        <v>11.103955302180145</v>
      </c>
      <c r="F35" s="6">
        <f t="shared" si="17"/>
        <v>12.796379716267081</v>
      </c>
      <c r="G35" s="6">
        <f t="shared" si="18"/>
        <v>11.681856321624464</v>
      </c>
      <c r="H35" s="6">
        <f t="shared" si="19"/>
        <v>10.815004792457984</v>
      </c>
      <c r="I35" s="6">
        <f>$I$3/Tabla46[[#This Row],[σt (MPa)]]</f>
        <v>3.4152753168476164</v>
      </c>
      <c r="J35" s="6">
        <f>$J$3/Tabla46[[#This Row],[σt (MPa)]]</f>
        <v>2.8482264529755761</v>
      </c>
    </row>
    <row r="36" spans="1:10" x14ac:dyDescent="0.25">
      <c r="A36" s="7">
        <v>26</v>
      </c>
      <c r="B36" s="4">
        <f>473.9739/((C36*Valores!$B$3)*1000000)</f>
        <v>29.632628946545793</v>
      </c>
      <c r="C36" s="7">
        <v>4.57E-4</v>
      </c>
      <c r="D36" s="6">
        <f t="shared" si="15"/>
        <v>8.0991801447294893</v>
      </c>
      <c r="E36" s="6">
        <f t="shared" si="16"/>
        <v>9.0778310788843015</v>
      </c>
      <c r="F36" s="6">
        <f t="shared" si="17"/>
        <v>10.46144102027559</v>
      </c>
      <c r="G36" s="6">
        <f t="shared" si="18"/>
        <v>9.5502832539935216</v>
      </c>
      <c r="H36" s="6">
        <f t="shared" si="19"/>
        <v>8.8416049913296924</v>
      </c>
      <c r="I36" s="6">
        <f>$I$3/Tabla46[[#This Row],[σt (MPa)]]</f>
        <v>2.7920944898020759</v>
      </c>
      <c r="J36" s="6">
        <f>$J$3/Tabla46[[#This Row],[σt (MPa)]]</f>
        <v>2.3285142916097281</v>
      </c>
    </row>
    <row r="37" spans="1:10" x14ac:dyDescent="0.25">
      <c r="D37"/>
      <c r="E37"/>
      <c r="F37"/>
      <c r="G37"/>
      <c r="H37"/>
    </row>
    <row r="38" spans="1:10" x14ac:dyDescent="0.25">
      <c r="D38"/>
      <c r="E38"/>
      <c r="F38"/>
      <c r="G38"/>
      <c r="H38"/>
    </row>
    <row r="39" spans="1:10" x14ac:dyDescent="0.25">
      <c r="D39"/>
      <c r="E39"/>
      <c r="F39"/>
      <c r="G39"/>
      <c r="H39"/>
    </row>
  </sheetData>
  <mergeCells count="4">
    <mergeCell ref="A1:C3"/>
    <mergeCell ref="D1:J1"/>
    <mergeCell ref="A20:C22"/>
    <mergeCell ref="D20:J20"/>
  </mergeCells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02BE-21E9-48FE-8FE6-E441E0A9F95A}">
  <dimension ref="H1:O2"/>
  <sheetViews>
    <sheetView tabSelected="1" topLeftCell="A53" zoomScale="70" zoomScaleNormal="70" workbookViewId="0">
      <selection activeCell="W70" sqref="W70"/>
    </sheetView>
  </sheetViews>
  <sheetFormatPr baseColWidth="10" defaultRowHeight="15" x14ac:dyDescent="0.25"/>
  <sheetData>
    <row r="1" spans="8:15" x14ac:dyDescent="0.25">
      <c r="H1" s="14" t="s">
        <v>20</v>
      </c>
      <c r="I1" s="14"/>
      <c r="J1" s="14"/>
      <c r="K1" s="14"/>
      <c r="L1" s="14"/>
      <c r="M1" s="14"/>
      <c r="N1" s="14"/>
      <c r="O1" s="14"/>
    </row>
    <row r="2" spans="8:15" x14ac:dyDescent="0.25">
      <c r="H2" s="14"/>
      <c r="I2" s="14"/>
      <c r="J2" s="14"/>
      <c r="K2" s="14"/>
      <c r="L2" s="14"/>
      <c r="M2" s="14"/>
      <c r="N2" s="14"/>
      <c r="O2" s="14"/>
    </row>
  </sheetData>
  <mergeCells count="1">
    <mergeCell ref="H1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C254-BD45-4F79-AF6E-F3505CD5D67A}">
  <dimension ref="A1:E13"/>
  <sheetViews>
    <sheetView workbookViewId="0">
      <selection activeCell="A4" sqref="A4:XFD4"/>
    </sheetView>
  </sheetViews>
  <sheetFormatPr baseColWidth="10" defaultRowHeight="15" x14ac:dyDescent="0.25"/>
  <cols>
    <col min="1" max="1" width="33.85546875" bestFit="1" customWidth="1"/>
    <col min="2" max="2" width="13.28515625" bestFit="1" customWidth="1"/>
    <col min="4" max="4" width="19.7109375" style="2" bestFit="1" customWidth="1"/>
    <col min="6" max="10" width="32.85546875" bestFit="1" customWidth="1"/>
  </cols>
  <sheetData>
    <row r="1" spans="1:5" x14ac:dyDescent="0.25">
      <c r="A1" s="8" t="s">
        <v>19</v>
      </c>
      <c r="B1" s="12" t="s">
        <v>7</v>
      </c>
    </row>
    <row r="2" spans="1:5" x14ac:dyDescent="0.25">
      <c r="A2" s="12" t="s">
        <v>3</v>
      </c>
      <c r="B2" s="7">
        <v>5.7000000000000002E-2</v>
      </c>
      <c r="E2" s="1"/>
    </row>
    <row r="3" spans="1:5" x14ac:dyDescent="0.25">
      <c r="A3" s="12" t="s">
        <v>4</v>
      </c>
      <c r="B3" s="12">
        <v>3.5000000000000003E-2</v>
      </c>
      <c r="E3" s="1"/>
    </row>
    <row r="4" spans="1:5" x14ac:dyDescent="0.25">
      <c r="A4" s="12" t="s">
        <v>5</v>
      </c>
      <c r="B4" s="12">
        <v>0.1</v>
      </c>
      <c r="E4" s="1"/>
    </row>
    <row r="5" spans="1:5" x14ac:dyDescent="0.25">
      <c r="A5" s="12" t="s">
        <v>6</v>
      </c>
      <c r="B5" s="12">
        <v>0.34</v>
      </c>
      <c r="C5" s="10"/>
      <c r="E5" s="1"/>
    </row>
    <row r="6" spans="1:5" x14ac:dyDescent="0.25">
      <c r="E6" s="1"/>
    </row>
    <row r="13" spans="1:5" x14ac:dyDescent="0.25">
      <c r="D13" s="9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grafica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cervantes</dc:creator>
  <cp:lastModifiedBy>diego cervantes</cp:lastModifiedBy>
  <dcterms:created xsi:type="dcterms:W3CDTF">2021-04-28T18:05:37Z</dcterms:created>
  <dcterms:modified xsi:type="dcterms:W3CDTF">2021-06-02T05:37:22Z</dcterms:modified>
</cp:coreProperties>
</file>