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Hackathon Sep-2017\"/>
    </mc:Choice>
  </mc:AlternateContent>
  <bookViews>
    <workbookView xWindow="0" yWindow="0" windowWidth="13680" windowHeight="10028" tabRatio="803"/>
  </bookViews>
  <sheets>
    <sheet name="vision for SDG global village" sheetId="1" r:id="rId1"/>
    <sheet name="proposed visual space wireframe" sheetId="2" r:id="rId2"/>
    <sheet name="example meeple calculus" sheetId="3" r:id="rId3"/>
    <sheet name="info notice" sheetId="11" r:id="rId4"/>
    <sheet name="sdg_data_nz_goals" sheetId="13" r:id="rId5"/>
    <sheet name="sdg_data_nz_goal_9" sheetId="12" r:id="rId6"/>
    <sheet name="sdg_data_nz_goal_2" sheetId="14" r:id="rId7"/>
    <sheet name="user_interests" sheetId="10" r:id="rId8"/>
    <sheet name="indicators" sheetId="7" r:id="rId9"/>
    <sheet name="countries" sheetId="6" r:id="rId10"/>
    <sheet name="ethnicities" sheetId="4" r:id="rId11"/>
    <sheet name="male_names" sheetId="5" r:id="rId12"/>
    <sheet name="female_names" sheetId="8" r:id="rId13"/>
    <sheet name="populations" sheetId="15" r:id="rId14"/>
  </sheets>
  <definedNames>
    <definedName name="_xlnm._FilterDatabase" localSheetId="9" hidden="1">countries!$C$1:$Q$284</definedName>
    <definedName name="_xlnm._FilterDatabase" localSheetId="10" hidden="1">ethnicities!$B$1:$E$196</definedName>
    <definedName name="_xlnm._FilterDatabase" localSheetId="8" hidden="1">indicators!$A$1:$J$245</definedName>
    <definedName name="_xlnm._FilterDatabase" localSheetId="11" hidden="1">male_names!$B$1:$G$98</definedName>
    <definedName name="_xlnm._FilterDatabase" localSheetId="6" hidden="1">sdg_data_nz_goal_2!$A$1:$BX$41</definedName>
    <definedName name="_xlnm._FilterDatabase" localSheetId="5" hidden="1">sdg_data_nz_goal_9!$A$1:$BX$20</definedName>
    <definedName name="_xlnm._FilterDatabase" localSheetId="4" hidden="1">sdg_data_nz_goals!$A$1:$BX$310</definedName>
    <definedName name="look" localSheetId="12">#REF!</definedName>
    <definedName name="look" localSheetId="6">#REF!</definedName>
    <definedName name="look" localSheetId="4">#REF!</definedName>
    <definedName name="look">#REF!</definedName>
    <definedName name="_xlnm.Print_Area" localSheetId="1">'proposed visual space wireframe'!$A$1:$M$33</definedName>
    <definedName name="_xlnm.Print_Area" localSheetId="0">'vision for SDG global village'!$A$1:$H$122</definedName>
    <definedName name="_xlnm.Print_Titles" localSheetId="0">'vision for SDG global village'!$1:$2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8" i="10" l="1"/>
  <c r="J44" i="10" s="1"/>
  <c r="M37" i="10"/>
  <c r="M43" i="10" s="1"/>
  <c r="J37" i="10"/>
  <c r="J43" i="10" s="1"/>
  <c r="N36" i="10"/>
  <c r="N42" i="10" s="1"/>
  <c r="J36" i="10"/>
  <c r="J42" i="10" s="1"/>
  <c r="J35" i="10"/>
  <c r="J41" i="10" s="1"/>
  <c r="L34" i="10"/>
  <c r="L40" i="10" s="1"/>
  <c r="K34" i="10"/>
  <c r="K40" i="10" s="1"/>
  <c r="J34" i="10"/>
  <c r="J40" i="10" s="1"/>
  <c r="K28" i="10"/>
  <c r="L28" i="10" s="1"/>
  <c r="M28" i="10" s="1"/>
  <c r="N28" i="10" s="1"/>
  <c r="N34" i="10" s="1"/>
  <c r="N40" i="10" s="1"/>
  <c r="K29" i="10"/>
  <c r="L29" i="10" s="1"/>
  <c r="M29" i="10" s="1"/>
  <c r="N29" i="10" s="1"/>
  <c r="N35" i="10" s="1"/>
  <c r="N41" i="10" s="1"/>
  <c r="K30" i="10"/>
  <c r="L30" i="10" s="1"/>
  <c r="M30" i="10" s="1"/>
  <c r="N30" i="10" s="1"/>
  <c r="K31" i="10"/>
  <c r="L31" i="10" s="1"/>
  <c r="M31" i="10" s="1"/>
  <c r="N31" i="10" s="1"/>
  <c r="N37" i="10" s="1"/>
  <c r="N43" i="10" s="1"/>
  <c r="K32" i="10"/>
  <c r="K38" i="10" s="1"/>
  <c r="K44" i="10" s="1"/>
  <c r="L32" i="10"/>
  <c r="M32" i="10" s="1"/>
  <c r="N32" i="10" s="1"/>
  <c r="N38" i="10" s="1"/>
  <c r="N44" i="10" s="1"/>
  <c r="F26" i="10"/>
  <c r="F25" i="10"/>
  <c r="F24" i="10"/>
  <c r="F23" i="10"/>
  <c r="F22" i="10"/>
  <c r="F21" i="10"/>
  <c r="F20" i="10"/>
  <c r="F19" i="10"/>
  <c r="F18" i="10"/>
  <c r="F17" i="10"/>
  <c r="F16" i="10"/>
  <c r="F15" i="10"/>
  <c r="F14" i="10"/>
  <c r="F13" i="10"/>
  <c r="F12" i="10"/>
  <c r="F11" i="10"/>
  <c r="F10" i="10"/>
  <c r="F9" i="10"/>
  <c r="F8" i="10"/>
  <c r="G3" i="10" s="1"/>
  <c r="F7" i="10"/>
  <c r="F6" i="10"/>
  <c r="G6" i="10" s="1"/>
  <c r="F5" i="10"/>
  <c r="G5" i="10" s="1"/>
  <c r="F4" i="10"/>
  <c r="G4" i="10" s="1"/>
  <c r="F3" i="10"/>
  <c r="K35" i="10" l="1"/>
  <c r="K41" i="10" s="1"/>
  <c r="L38" i="10"/>
  <c r="L44" i="10" s="1"/>
  <c r="M34" i="10"/>
  <c r="M40" i="10" s="1"/>
  <c r="L35" i="10"/>
  <c r="L41" i="10" s="1"/>
  <c r="K36" i="10"/>
  <c r="K42" i="10" s="1"/>
  <c r="M38" i="10"/>
  <c r="M44" i="10" s="1"/>
  <c r="M35" i="10"/>
  <c r="M41" i="10" s="1"/>
  <c r="L36" i="10"/>
  <c r="L42" i="10" s="1"/>
  <c r="K37" i="10"/>
  <c r="K43" i="10" s="1"/>
  <c r="M36" i="10"/>
  <c r="M42" i="10" s="1"/>
  <c r="L37" i="10"/>
  <c r="L43" i="10" s="1"/>
  <c r="F2" i="10"/>
  <c r="G2" i="10" s="1"/>
  <c r="L284" i="6" l="1"/>
  <c r="L283" i="6"/>
  <c r="L282" i="6"/>
  <c r="L281" i="6"/>
  <c r="M281" i="6" s="1"/>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283" i="6"/>
  <c r="M226" i="6"/>
  <c r="M170" i="6"/>
  <c r="M62" i="6"/>
  <c r="M39" i="6"/>
  <c r="M15" i="6"/>
  <c r="K284" i="6"/>
  <c r="K283" i="6"/>
  <c r="K282" i="6"/>
  <c r="M282" i="6" s="1"/>
  <c r="K281" i="6"/>
  <c r="K280" i="6"/>
  <c r="K279" i="6"/>
  <c r="M279" i="6" s="1"/>
  <c r="K278" i="6"/>
  <c r="M278" i="6" s="1"/>
  <c r="K277" i="6"/>
  <c r="K276" i="6"/>
  <c r="K275" i="6"/>
  <c r="M275" i="6" s="1"/>
  <c r="K274" i="6"/>
  <c r="M274" i="6" s="1"/>
  <c r="K273" i="6"/>
  <c r="K272" i="6"/>
  <c r="M272" i="6" s="1"/>
  <c r="K271" i="6"/>
  <c r="M271" i="6" s="1"/>
  <c r="K270" i="6"/>
  <c r="M270" i="6" s="1"/>
  <c r="K269" i="6"/>
  <c r="K268" i="6"/>
  <c r="K267" i="6"/>
  <c r="M267" i="6" s="1"/>
  <c r="K266" i="6"/>
  <c r="M266" i="6" s="1"/>
  <c r="K265" i="6"/>
  <c r="K264" i="6"/>
  <c r="K263" i="6"/>
  <c r="M263" i="6" s="1"/>
  <c r="K262" i="6"/>
  <c r="M262" i="6" s="1"/>
  <c r="K261" i="6"/>
  <c r="K260" i="6"/>
  <c r="K259" i="6"/>
  <c r="M259" i="6" s="1"/>
  <c r="K258" i="6"/>
  <c r="M258" i="6" s="1"/>
  <c r="K257" i="6"/>
  <c r="K256" i="6"/>
  <c r="M256" i="6" s="1"/>
  <c r="K255" i="6"/>
  <c r="M255" i="6" s="1"/>
  <c r="K254" i="6"/>
  <c r="M254" i="6" s="1"/>
  <c r="K253" i="6"/>
  <c r="K252" i="6"/>
  <c r="K251" i="6"/>
  <c r="M251" i="6" s="1"/>
  <c r="K250" i="6"/>
  <c r="M250" i="6" s="1"/>
  <c r="K249" i="6"/>
  <c r="K248" i="6"/>
  <c r="K247" i="6"/>
  <c r="M247" i="6" s="1"/>
  <c r="K246" i="6"/>
  <c r="M246" i="6" s="1"/>
  <c r="K245" i="6"/>
  <c r="K244" i="6"/>
  <c r="K243" i="6"/>
  <c r="M243" i="6" s="1"/>
  <c r="K242" i="6"/>
  <c r="M242" i="6" s="1"/>
  <c r="K241" i="6"/>
  <c r="K240" i="6"/>
  <c r="M240" i="6" s="1"/>
  <c r="K239" i="6"/>
  <c r="M239" i="6" s="1"/>
  <c r="K238" i="6"/>
  <c r="M238" i="6" s="1"/>
  <c r="K237" i="6"/>
  <c r="K236" i="6"/>
  <c r="K235" i="6"/>
  <c r="M235" i="6" s="1"/>
  <c r="K234" i="6"/>
  <c r="M234" i="6" s="1"/>
  <c r="K233" i="6"/>
  <c r="K232" i="6"/>
  <c r="K231" i="6"/>
  <c r="M231" i="6" s="1"/>
  <c r="K230" i="6"/>
  <c r="M230" i="6" s="1"/>
  <c r="K229" i="6"/>
  <c r="K228" i="6"/>
  <c r="K227" i="6"/>
  <c r="M227" i="6" s="1"/>
  <c r="K226" i="6"/>
  <c r="K225" i="6"/>
  <c r="K224" i="6"/>
  <c r="M224" i="6" s="1"/>
  <c r="K223" i="6"/>
  <c r="M223" i="6" s="1"/>
  <c r="K222" i="6"/>
  <c r="M222" i="6" s="1"/>
  <c r="K221" i="6"/>
  <c r="K220" i="6"/>
  <c r="K219" i="6"/>
  <c r="M219" i="6" s="1"/>
  <c r="K218" i="6"/>
  <c r="M218" i="6" s="1"/>
  <c r="K217" i="6"/>
  <c r="K216" i="6"/>
  <c r="K215" i="6"/>
  <c r="M215" i="6" s="1"/>
  <c r="K214" i="6"/>
  <c r="M214" i="6" s="1"/>
  <c r="K213" i="6"/>
  <c r="K212" i="6"/>
  <c r="K211" i="6"/>
  <c r="M211" i="6" s="1"/>
  <c r="K210" i="6"/>
  <c r="M210" i="6" s="1"/>
  <c r="K209" i="6"/>
  <c r="K208" i="6"/>
  <c r="M208" i="6" s="1"/>
  <c r="K207" i="6"/>
  <c r="M207" i="6" s="1"/>
  <c r="K206" i="6"/>
  <c r="M206" i="6" s="1"/>
  <c r="K205" i="6"/>
  <c r="K204" i="6"/>
  <c r="K203" i="6"/>
  <c r="M203" i="6" s="1"/>
  <c r="K202" i="6"/>
  <c r="M202" i="6" s="1"/>
  <c r="K201" i="6"/>
  <c r="K200" i="6"/>
  <c r="K199" i="6"/>
  <c r="M199" i="6" s="1"/>
  <c r="K198" i="6"/>
  <c r="M198" i="6" s="1"/>
  <c r="K197" i="6"/>
  <c r="K196" i="6"/>
  <c r="K195" i="6"/>
  <c r="M195" i="6" s="1"/>
  <c r="K194" i="6"/>
  <c r="M194" i="6" s="1"/>
  <c r="K193" i="6"/>
  <c r="K192" i="6"/>
  <c r="M192" i="6" s="1"/>
  <c r="K191" i="6"/>
  <c r="M191" i="6" s="1"/>
  <c r="K190" i="6"/>
  <c r="M190" i="6" s="1"/>
  <c r="K189" i="6"/>
  <c r="K188" i="6"/>
  <c r="K187" i="6"/>
  <c r="M187" i="6" s="1"/>
  <c r="K186" i="6"/>
  <c r="M186" i="6" s="1"/>
  <c r="K185" i="6"/>
  <c r="K184" i="6"/>
  <c r="K183" i="6"/>
  <c r="M183" i="6" s="1"/>
  <c r="K182" i="6"/>
  <c r="M182" i="6" s="1"/>
  <c r="K181" i="6"/>
  <c r="K180" i="6"/>
  <c r="K179" i="6"/>
  <c r="M179" i="6" s="1"/>
  <c r="K178" i="6"/>
  <c r="M178" i="6" s="1"/>
  <c r="K177" i="6"/>
  <c r="K176" i="6"/>
  <c r="M176" i="6" s="1"/>
  <c r="K175" i="6"/>
  <c r="M175" i="6" s="1"/>
  <c r="K174" i="6"/>
  <c r="M174" i="6" s="1"/>
  <c r="K173" i="6"/>
  <c r="K172" i="6"/>
  <c r="K171" i="6"/>
  <c r="M171" i="6" s="1"/>
  <c r="K170" i="6"/>
  <c r="K169" i="6"/>
  <c r="K168" i="6"/>
  <c r="K167" i="6"/>
  <c r="M167" i="6" s="1"/>
  <c r="K166" i="6"/>
  <c r="M166" i="6" s="1"/>
  <c r="K165" i="6"/>
  <c r="K164" i="6"/>
  <c r="K163" i="6"/>
  <c r="M163" i="6" s="1"/>
  <c r="K162" i="6"/>
  <c r="M162" i="6" s="1"/>
  <c r="K161" i="6"/>
  <c r="K160" i="6"/>
  <c r="M160" i="6" s="1"/>
  <c r="K159" i="6"/>
  <c r="M159" i="6" s="1"/>
  <c r="K158" i="6"/>
  <c r="M158" i="6" s="1"/>
  <c r="K157" i="6"/>
  <c r="K156" i="6"/>
  <c r="K155" i="6"/>
  <c r="M155" i="6" s="1"/>
  <c r="K154" i="6"/>
  <c r="M154" i="6" s="1"/>
  <c r="K153" i="6"/>
  <c r="K152" i="6"/>
  <c r="K151" i="6"/>
  <c r="M151" i="6" s="1"/>
  <c r="K150" i="6"/>
  <c r="M150" i="6" s="1"/>
  <c r="K149" i="6"/>
  <c r="K148" i="6"/>
  <c r="K147" i="6"/>
  <c r="M147" i="6" s="1"/>
  <c r="K146" i="6"/>
  <c r="M146" i="6" s="1"/>
  <c r="K145" i="6"/>
  <c r="K144" i="6"/>
  <c r="M144" i="6" s="1"/>
  <c r="K143" i="6"/>
  <c r="M143" i="6" s="1"/>
  <c r="K142" i="6"/>
  <c r="M142" i="6" s="1"/>
  <c r="K141" i="6"/>
  <c r="K140" i="6"/>
  <c r="K139" i="6"/>
  <c r="M139" i="6" s="1"/>
  <c r="K138" i="6"/>
  <c r="M138" i="6" s="1"/>
  <c r="K137" i="6"/>
  <c r="K136" i="6"/>
  <c r="K135" i="6"/>
  <c r="M135" i="6" s="1"/>
  <c r="K134" i="6"/>
  <c r="M134" i="6" s="1"/>
  <c r="K133" i="6"/>
  <c r="K132" i="6"/>
  <c r="K131" i="6"/>
  <c r="M131" i="6" s="1"/>
  <c r="K130" i="6"/>
  <c r="M130" i="6" s="1"/>
  <c r="K129" i="6"/>
  <c r="K128" i="6"/>
  <c r="M128" i="6" s="1"/>
  <c r="K127" i="6"/>
  <c r="M127" i="6" s="1"/>
  <c r="K126" i="6"/>
  <c r="M126" i="6" s="1"/>
  <c r="K125" i="6"/>
  <c r="K124" i="6"/>
  <c r="K123" i="6"/>
  <c r="M123" i="6" s="1"/>
  <c r="K122" i="6"/>
  <c r="M122" i="6" s="1"/>
  <c r="K121" i="6"/>
  <c r="K120" i="6"/>
  <c r="K119" i="6"/>
  <c r="M119" i="6" s="1"/>
  <c r="K118" i="6"/>
  <c r="M118" i="6" s="1"/>
  <c r="K117" i="6"/>
  <c r="K116" i="6"/>
  <c r="K115" i="6"/>
  <c r="M115" i="6" s="1"/>
  <c r="K114" i="6"/>
  <c r="M114" i="6" s="1"/>
  <c r="K113" i="6"/>
  <c r="K112" i="6"/>
  <c r="M112" i="6" s="1"/>
  <c r="K111" i="6"/>
  <c r="M111" i="6" s="1"/>
  <c r="K110" i="6"/>
  <c r="M110" i="6" s="1"/>
  <c r="K109" i="6"/>
  <c r="K108" i="6"/>
  <c r="K107" i="6"/>
  <c r="M107" i="6" s="1"/>
  <c r="K106" i="6"/>
  <c r="M106" i="6" s="1"/>
  <c r="K105" i="6"/>
  <c r="K104" i="6"/>
  <c r="K103" i="6"/>
  <c r="M103" i="6" s="1"/>
  <c r="K102" i="6"/>
  <c r="M102" i="6" s="1"/>
  <c r="K101" i="6"/>
  <c r="K100" i="6"/>
  <c r="K99" i="6"/>
  <c r="M99" i="6" s="1"/>
  <c r="K98" i="6"/>
  <c r="M98" i="6" s="1"/>
  <c r="K97" i="6"/>
  <c r="K96" i="6"/>
  <c r="M96" i="6" s="1"/>
  <c r="K95" i="6"/>
  <c r="M95" i="6" s="1"/>
  <c r="K94" i="6"/>
  <c r="M94" i="6" s="1"/>
  <c r="K93" i="6"/>
  <c r="K92" i="6"/>
  <c r="K91" i="6"/>
  <c r="M91" i="6" s="1"/>
  <c r="K90" i="6"/>
  <c r="M90" i="6" s="1"/>
  <c r="K89" i="6"/>
  <c r="K88" i="6"/>
  <c r="K87" i="6"/>
  <c r="M87" i="6" s="1"/>
  <c r="K86" i="6"/>
  <c r="M86" i="6" s="1"/>
  <c r="K85" i="6"/>
  <c r="K84" i="6"/>
  <c r="K83" i="6"/>
  <c r="M83" i="6" s="1"/>
  <c r="K82" i="6"/>
  <c r="M82" i="6" s="1"/>
  <c r="K81" i="6"/>
  <c r="K80" i="6"/>
  <c r="M80" i="6" s="1"/>
  <c r="K79" i="6"/>
  <c r="M79" i="6" s="1"/>
  <c r="K78" i="6"/>
  <c r="M78" i="6" s="1"/>
  <c r="K77" i="6"/>
  <c r="K76" i="6"/>
  <c r="K75" i="6"/>
  <c r="M75" i="6" s="1"/>
  <c r="K74" i="6"/>
  <c r="M74" i="6" s="1"/>
  <c r="K73" i="6"/>
  <c r="K72" i="6"/>
  <c r="K71" i="6"/>
  <c r="M71" i="6" s="1"/>
  <c r="K70" i="6"/>
  <c r="M70" i="6" s="1"/>
  <c r="K69" i="6"/>
  <c r="K68" i="6"/>
  <c r="K67" i="6"/>
  <c r="M67" i="6" s="1"/>
  <c r="K66" i="6"/>
  <c r="M66" i="6" s="1"/>
  <c r="K65" i="6"/>
  <c r="K64" i="6"/>
  <c r="M64" i="6" s="1"/>
  <c r="K63" i="6"/>
  <c r="M63" i="6" s="1"/>
  <c r="K62" i="6"/>
  <c r="K61" i="6"/>
  <c r="K60" i="6"/>
  <c r="K59" i="6"/>
  <c r="M59" i="6" s="1"/>
  <c r="K58" i="6"/>
  <c r="M58" i="6" s="1"/>
  <c r="K57" i="6"/>
  <c r="K56" i="6"/>
  <c r="K55" i="6"/>
  <c r="M55" i="6" s="1"/>
  <c r="K54" i="6"/>
  <c r="M54" i="6" s="1"/>
  <c r="K53" i="6"/>
  <c r="K52" i="6"/>
  <c r="K51" i="6"/>
  <c r="M51" i="6" s="1"/>
  <c r="K50" i="6"/>
  <c r="M50" i="6" s="1"/>
  <c r="K49" i="6"/>
  <c r="K48" i="6"/>
  <c r="M48" i="6" s="1"/>
  <c r="K47" i="6"/>
  <c r="M47" i="6" s="1"/>
  <c r="K46" i="6"/>
  <c r="M46" i="6" s="1"/>
  <c r="K45" i="6"/>
  <c r="K44" i="6"/>
  <c r="K43" i="6"/>
  <c r="M43" i="6" s="1"/>
  <c r="K42" i="6"/>
  <c r="M42" i="6" s="1"/>
  <c r="K41" i="6"/>
  <c r="K40" i="6"/>
  <c r="K39" i="6"/>
  <c r="K38" i="6"/>
  <c r="M38" i="6" s="1"/>
  <c r="K37" i="6"/>
  <c r="K36" i="6"/>
  <c r="K35" i="6"/>
  <c r="M35" i="6" s="1"/>
  <c r="K34" i="6"/>
  <c r="M34" i="6" s="1"/>
  <c r="K33" i="6"/>
  <c r="K32" i="6"/>
  <c r="M32" i="6" s="1"/>
  <c r="K31" i="6"/>
  <c r="M31" i="6" s="1"/>
  <c r="K30" i="6"/>
  <c r="M30" i="6" s="1"/>
  <c r="K29" i="6"/>
  <c r="K28" i="6"/>
  <c r="K27" i="6"/>
  <c r="M27" i="6" s="1"/>
  <c r="K26" i="6"/>
  <c r="M26" i="6" s="1"/>
  <c r="K25" i="6"/>
  <c r="K24" i="6"/>
  <c r="K23" i="6"/>
  <c r="M23" i="6" s="1"/>
  <c r="K22" i="6"/>
  <c r="M22" i="6" s="1"/>
  <c r="K21" i="6"/>
  <c r="K20" i="6"/>
  <c r="K19" i="6"/>
  <c r="M19" i="6" s="1"/>
  <c r="K18" i="6"/>
  <c r="M18" i="6" s="1"/>
  <c r="K17" i="6"/>
  <c r="K16" i="6"/>
  <c r="M16" i="6" s="1"/>
  <c r="K15" i="6"/>
  <c r="K14" i="6"/>
  <c r="M14" i="6" s="1"/>
  <c r="K13" i="6"/>
  <c r="K12" i="6"/>
  <c r="K11" i="6"/>
  <c r="M11" i="6" s="1"/>
  <c r="K10" i="6"/>
  <c r="M10" i="6" s="1"/>
  <c r="K9" i="6"/>
  <c r="K8" i="6"/>
  <c r="K7" i="6"/>
  <c r="M7" i="6" s="1"/>
  <c r="K6" i="6"/>
  <c r="M6" i="6" s="1"/>
  <c r="K5" i="6"/>
  <c r="K4" i="6"/>
  <c r="K3" i="6"/>
  <c r="M3" i="6" s="1"/>
  <c r="K2" i="6"/>
  <c r="M2" i="6" s="1"/>
  <c r="D2" i="4"/>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I137" i="6" s="1"/>
  <c r="H136" i="6"/>
  <c r="H135" i="6"/>
  <c r="H134" i="6"/>
  <c r="H133" i="6"/>
  <c r="I133" i="6" s="1"/>
  <c r="H132" i="6"/>
  <c r="H131" i="6"/>
  <c r="H130" i="6"/>
  <c r="H129" i="6"/>
  <c r="I129" i="6" s="1"/>
  <c r="H128" i="6"/>
  <c r="H127" i="6"/>
  <c r="H126" i="6"/>
  <c r="H125" i="6"/>
  <c r="I125" i="6" s="1"/>
  <c r="H124" i="6"/>
  <c r="H123" i="6"/>
  <c r="H122" i="6"/>
  <c r="H121" i="6"/>
  <c r="I121" i="6" s="1"/>
  <c r="H120" i="6"/>
  <c r="H119" i="6"/>
  <c r="H118" i="6"/>
  <c r="H117" i="6"/>
  <c r="I117" i="6" s="1"/>
  <c r="H116" i="6"/>
  <c r="H115" i="6"/>
  <c r="H114" i="6"/>
  <c r="H113" i="6"/>
  <c r="I113" i="6" s="1"/>
  <c r="H112" i="6"/>
  <c r="H111" i="6"/>
  <c r="H110" i="6"/>
  <c r="H109" i="6"/>
  <c r="I109" i="6" s="1"/>
  <c r="H108" i="6"/>
  <c r="H107" i="6"/>
  <c r="H106" i="6"/>
  <c r="H105" i="6"/>
  <c r="I105" i="6" s="1"/>
  <c r="H104" i="6"/>
  <c r="H103" i="6"/>
  <c r="H102" i="6"/>
  <c r="H101" i="6"/>
  <c r="I101" i="6" s="1"/>
  <c r="H100" i="6"/>
  <c r="H99" i="6"/>
  <c r="H98" i="6"/>
  <c r="H97" i="6"/>
  <c r="I97" i="6" s="1"/>
  <c r="H96" i="6"/>
  <c r="H95" i="6"/>
  <c r="H94" i="6"/>
  <c r="H93" i="6"/>
  <c r="I93" i="6" s="1"/>
  <c r="H92" i="6"/>
  <c r="H91" i="6"/>
  <c r="H90" i="6"/>
  <c r="H89" i="6"/>
  <c r="I89" i="6" s="1"/>
  <c r="H88" i="6"/>
  <c r="H87" i="6"/>
  <c r="H86" i="6"/>
  <c r="H85" i="6"/>
  <c r="I85" i="6" s="1"/>
  <c r="H84" i="6"/>
  <c r="H83" i="6"/>
  <c r="H82" i="6"/>
  <c r="H81" i="6"/>
  <c r="I81" i="6" s="1"/>
  <c r="H80" i="6"/>
  <c r="H79" i="6"/>
  <c r="H78" i="6"/>
  <c r="H77" i="6"/>
  <c r="I77" i="6" s="1"/>
  <c r="H76" i="6"/>
  <c r="H75" i="6"/>
  <c r="H74" i="6"/>
  <c r="H73" i="6"/>
  <c r="I73" i="6" s="1"/>
  <c r="H72" i="6"/>
  <c r="H71" i="6"/>
  <c r="H70" i="6"/>
  <c r="H69" i="6"/>
  <c r="I69" i="6" s="1"/>
  <c r="H68" i="6"/>
  <c r="H67" i="6"/>
  <c r="H66" i="6"/>
  <c r="H65" i="6"/>
  <c r="I65" i="6" s="1"/>
  <c r="H64" i="6"/>
  <c r="H63" i="6"/>
  <c r="H62" i="6"/>
  <c r="H61" i="6"/>
  <c r="I61" i="6" s="1"/>
  <c r="H60" i="6"/>
  <c r="H59" i="6"/>
  <c r="H58" i="6"/>
  <c r="H57" i="6"/>
  <c r="I57" i="6" s="1"/>
  <c r="H56" i="6"/>
  <c r="H55" i="6"/>
  <c r="H54" i="6"/>
  <c r="H53" i="6"/>
  <c r="I53" i="6" s="1"/>
  <c r="H52" i="6"/>
  <c r="H51" i="6"/>
  <c r="H50" i="6"/>
  <c r="H49" i="6"/>
  <c r="I49" i="6" s="1"/>
  <c r="H48" i="6"/>
  <c r="H47" i="6"/>
  <c r="H46" i="6"/>
  <c r="H45" i="6"/>
  <c r="I45" i="6" s="1"/>
  <c r="H44" i="6"/>
  <c r="H43" i="6"/>
  <c r="H42" i="6"/>
  <c r="H41" i="6"/>
  <c r="I41" i="6" s="1"/>
  <c r="H40" i="6"/>
  <c r="H39" i="6"/>
  <c r="H38" i="6"/>
  <c r="H37" i="6"/>
  <c r="I37" i="6" s="1"/>
  <c r="H36" i="6"/>
  <c r="H35" i="6"/>
  <c r="H34" i="6"/>
  <c r="H33" i="6"/>
  <c r="I33" i="6" s="1"/>
  <c r="H32" i="6"/>
  <c r="H31" i="6"/>
  <c r="H30" i="6"/>
  <c r="H29" i="6"/>
  <c r="I29" i="6" s="1"/>
  <c r="H28" i="6"/>
  <c r="H27" i="6"/>
  <c r="H26" i="6"/>
  <c r="H25" i="6"/>
  <c r="I25" i="6" s="1"/>
  <c r="H24" i="6"/>
  <c r="H23" i="6"/>
  <c r="H22" i="6"/>
  <c r="H21" i="6"/>
  <c r="I21" i="6" s="1"/>
  <c r="H20" i="6"/>
  <c r="H19" i="6"/>
  <c r="H18" i="6"/>
  <c r="H17" i="6"/>
  <c r="I17" i="6" s="1"/>
  <c r="H16" i="6"/>
  <c r="H15" i="6"/>
  <c r="H14" i="6"/>
  <c r="H13" i="6"/>
  <c r="I13" i="6" s="1"/>
  <c r="H12" i="6"/>
  <c r="H11" i="6"/>
  <c r="H10" i="6"/>
  <c r="H9" i="6"/>
  <c r="I9" i="6" s="1"/>
  <c r="H8" i="6"/>
  <c r="H7" i="6"/>
  <c r="H6" i="6"/>
  <c r="H5" i="6"/>
  <c r="I5" i="6" s="1"/>
  <c r="H4" i="6"/>
  <c r="H3" i="6"/>
  <c r="H2" i="6"/>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M5" i="6" l="1"/>
  <c r="M9" i="6"/>
  <c r="M13" i="6"/>
  <c r="M17" i="6"/>
  <c r="M21" i="6"/>
  <c r="M25" i="6"/>
  <c r="M29" i="6"/>
  <c r="M33" i="6"/>
  <c r="M37" i="6"/>
  <c r="M41" i="6"/>
  <c r="M45" i="6"/>
  <c r="M49" i="6"/>
  <c r="M53" i="6"/>
  <c r="M57" i="6"/>
  <c r="M61" i="6"/>
  <c r="M65" i="6"/>
  <c r="M69" i="6"/>
  <c r="M73" i="6"/>
  <c r="M77" i="6"/>
  <c r="M81" i="6"/>
  <c r="M85" i="6"/>
  <c r="M89" i="6"/>
  <c r="M93" i="6"/>
  <c r="M97" i="6"/>
  <c r="M101" i="6"/>
  <c r="M105" i="6"/>
  <c r="M109" i="6"/>
  <c r="M113" i="6"/>
  <c r="M117" i="6"/>
  <c r="M121" i="6"/>
  <c r="M125" i="6"/>
  <c r="M129" i="6"/>
  <c r="M133" i="6"/>
  <c r="M137" i="6"/>
  <c r="M141" i="6"/>
  <c r="M145" i="6"/>
  <c r="M149" i="6"/>
  <c r="M153" i="6"/>
  <c r="M157" i="6"/>
  <c r="M161" i="6"/>
  <c r="M165" i="6"/>
  <c r="M169" i="6"/>
  <c r="M173" i="6"/>
  <c r="M177" i="6"/>
  <c r="M181" i="6"/>
  <c r="M185" i="6"/>
  <c r="M189" i="6"/>
  <c r="M193" i="6"/>
  <c r="M197" i="6"/>
  <c r="M201" i="6"/>
  <c r="M205" i="6"/>
  <c r="M209" i="6"/>
  <c r="M213" i="6"/>
  <c r="M217" i="6"/>
  <c r="M221" i="6"/>
  <c r="M225" i="6"/>
  <c r="M229" i="6"/>
  <c r="M233" i="6"/>
  <c r="M237" i="6"/>
  <c r="M241" i="6"/>
  <c r="M245" i="6"/>
  <c r="M249" i="6"/>
  <c r="M253" i="6"/>
  <c r="M257" i="6"/>
  <c r="M261" i="6"/>
  <c r="M265" i="6"/>
  <c r="M269" i="6"/>
  <c r="M273" i="6"/>
  <c r="M277" i="6"/>
  <c r="I141" i="6"/>
  <c r="I145" i="6"/>
  <c r="I149" i="6"/>
  <c r="I153" i="6"/>
  <c r="I157" i="6"/>
  <c r="I161" i="6"/>
  <c r="I165" i="6"/>
  <c r="I169" i="6"/>
  <c r="I173" i="6"/>
  <c r="I177" i="6"/>
  <c r="I181" i="6"/>
  <c r="I185" i="6"/>
  <c r="I189" i="6"/>
  <c r="I193" i="6"/>
  <c r="M4" i="6"/>
  <c r="M8" i="6"/>
  <c r="M12" i="6"/>
  <c r="M20" i="6"/>
  <c r="M24" i="6"/>
  <c r="M28" i="6"/>
  <c r="M36" i="6"/>
  <c r="M40" i="6"/>
  <c r="M44" i="6"/>
  <c r="M52" i="6"/>
  <c r="M56" i="6"/>
  <c r="M60" i="6"/>
  <c r="M68" i="6"/>
  <c r="M72" i="6"/>
  <c r="M76" i="6"/>
  <c r="M84" i="6"/>
  <c r="M88" i="6"/>
  <c r="M92" i="6"/>
  <c r="M100" i="6"/>
  <c r="M104" i="6"/>
  <c r="M108" i="6"/>
  <c r="M116" i="6"/>
  <c r="M120" i="6"/>
  <c r="M124" i="6"/>
  <c r="M132" i="6"/>
  <c r="M136" i="6"/>
  <c r="M140" i="6"/>
  <c r="M148" i="6"/>
  <c r="M152" i="6"/>
  <c r="M156" i="6"/>
  <c r="M164" i="6"/>
  <c r="M168" i="6"/>
  <c r="M172" i="6"/>
  <c r="M180" i="6"/>
  <c r="M184" i="6"/>
  <c r="M188" i="6"/>
  <c r="M196" i="6"/>
  <c r="M200" i="6"/>
  <c r="M204" i="6"/>
  <c r="M212" i="6"/>
  <c r="M216" i="6"/>
  <c r="M220" i="6"/>
  <c r="M228" i="6"/>
  <c r="M232" i="6"/>
  <c r="M236" i="6"/>
  <c r="M244" i="6"/>
  <c r="M248" i="6"/>
  <c r="M252" i="6"/>
  <c r="M260" i="6"/>
  <c r="M264" i="6"/>
  <c r="M268" i="6"/>
  <c r="M276" i="6"/>
  <c r="M280" i="6"/>
  <c r="M284" i="6"/>
  <c r="I246" i="6"/>
  <c r="I250" i="6"/>
  <c r="I254" i="6"/>
  <c r="I258" i="6"/>
  <c r="I262" i="6"/>
  <c r="I266" i="6"/>
  <c r="I270" i="6"/>
  <c r="I274" i="6"/>
  <c r="I278" i="6"/>
  <c r="I282" i="6"/>
  <c r="I197" i="6"/>
  <c r="I201" i="6"/>
  <c r="I205" i="6"/>
  <c r="I209" i="6"/>
  <c r="I213" i="6"/>
  <c r="I217" i="6"/>
  <c r="I221" i="6"/>
  <c r="I225" i="6"/>
  <c r="I229" i="6"/>
  <c r="I233" i="6"/>
  <c r="I237" i="6"/>
  <c r="I241" i="6"/>
  <c r="I245" i="6"/>
  <c r="I249" i="6"/>
  <c r="I253" i="6"/>
  <c r="I257" i="6"/>
  <c r="I261" i="6"/>
  <c r="I265" i="6"/>
  <c r="I269" i="6"/>
  <c r="I273" i="6"/>
  <c r="I277" i="6"/>
  <c r="I281" i="6"/>
  <c r="I255" i="6"/>
  <c r="I259" i="6"/>
  <c r="I263" i="6"/>
  <c r="I267" i="6"/>
  <c r="I271" i="6"/>
  <c r="I275" i="6"/>
  <c r="I279" i="6"/>
  <c r="I283" i="6"/>
  <c r="I208" i="6"/>
  <c r="I212" i="6"/>
  <c r="I216" i="6"/>
  <c r="I220" i="6"/>
  <c r="I224" i="6"/>
  <c r="I228" i="6"/>
  <c r="I232" i="6"/>
  <c r="I236" i="6"/>
  <c r="I240" i="6"/>
  <c r="I244" i="6"/>
  <c r="I248" i="6"/>
  <c r="I252" i="6"/>
  <c r="I256" i="6"/>
  <c r="I260" i="6"/>
  <c r="I264" i="6"/>
  <c r="I268" i="6"/>
  <c r="I272" i="6"/>
  <c r="I276" i="6"/>
  <c r="I280" i="6"/>
  <c r="I284" i="6"/>
  <c r="I2" i="6"/>
  <c r="I6" i="6"/>
  <c r="I10" i="6"/>
  <c r="I14" i="6"/>
  <c r="I18" i="6"/>
  <c r="I22" i="6"/>
  <c r="I26" i="6"/>
  <c r="I30" i="6"/>
  <c r="I34" i="6"/>
  <c r="I38" i="6"/>
  <c r="I42" i="6"/>
  <c r="I46" i="6"/>
  <c r="I50" i="6"/>
  <c r="I54" i="6"/>
  <c r="I58" i="6"/>
  <c r="I62" i="6"/>
  <c r="I66" i="6"/>
  <c r="I70" i="6"/>
  <c r="I74" i="6"/>
  <c r="I78" i="6"/>
  <c r="I82" i="6"/>
  <c r="I86" i="6"/>
  <c r="I90" i="6"/>
  <c r="I94" i="6"/>
  <c r="I98" i="6"/>
  <c r="I102" i="6"/>
  <c r="I106" i="6"/>
  <c r="I110" i="6"/>
  <c r="I114" i="6"/>
  <c r="I118" i="6"/>
  <c r="I122" i="6"/>
  <c r="I126" i="6"/>
  <c r="I130" i="6"/>
  <c r="I134" i="6"/>
  <c r="I138" i="6"/>
  <c r="I142" i="6"/>
  <c r="I146" i="6"/>
  <c r="I150" i="6"/>
  <c r="I154" i="6"/>
  <c r="I158" i="6"/>
  <c r="I162" i="6"/>
  <c r="I166" i="6"/>
  <c r="I170" i="6"/>
  <c r="I174" i="6"/>
  <c r="I178" i="6"/>
  <c r="I182" i="6"/>
  <c r="I186" i="6"/>
  <c r="I190" i="6"/>
  <c r="I194" i="6"/>
  <c r="I198" i="6"/>
  <c r="I202" i="6"/>
  <c r="I206" i="6"/>
  <c r="I210" i="6"/>
  <c r="I214" i="6"/>
  <c r="I218" i="6"/>
  <c r="I222" i="6"/>
  <c r="I226" i="6"/>
  <c r="I230" i="6"/>
  <c r="I234" i="6"/>
  <c r="I238" i="6"/>
  <c r="I242" i="6"/>
  <c r="I3" i="6"/>
  <c r="I7" i="6"/>
  <c r="I11" i="6"/>
  <c r="I15" i="6"/>
  <c r="I19" i="6"/>
  <c r="I23" i="6"/>
  <c r="I27" i="6"/>
  <c r="I31" i="6"/>
  <c r="I35" i="6"/>
  <c r="I39" i="6"/>
  <c r="I43" i="6"/>
  <c r="I47" i="6"/>
  <c r="I51" i="6"/>
  <c r="I55" i="6"/>
  <c r="I59" i="6"/>
  <c r="I63" i="6"/>
  <c r="I67" i="6"/>
  <c r="I71" i="6"/>
  <c r="I75" i="6"/>
  <c r="I79" i="6"/>
  <c r="I83" i="6"/>
  <c r="I87" i="6"/>
  <c r="I91" i="6"/>
  <c r="I95" i="6"/>
  <c r="I99" i="6"/>
  <c r="I103" i="6"/>
  <c r="I107" i="6"/>
  <c r="I111" i="6"/>
  <c r="I115" i="6"/>
  <c r="I119" i="6"/>
  <c r="I123" i="6"/>
  <c r="I127" i="6"/>
  <c r="I131" i="6"/>
  <c r="I135" i="6"/>
  <c r="I139" i="6"/>
  <c r="I143" i="6"/>
  <c r="I147" i="6"/>
  <c r="I151" i="6"/>
  <c r="I155" i="6"/>
  <c r="I159" i="6"/>
  <c r="I163" i="6"/>
  <c r="I167" i="6"/>
  <c r="I171" i="6"/>
  <c r="I175" i="6"/>
  <c r="I179" i="6"/>
  <c r="I183" i="6"/>
  <c r="I187" i="6"/>
  <c r="I191" i="6"/>
  <c r="I195" i="6"/>
  <c r="I199" i="6"/>
  <c r="I203" i="6"/>
  <c r="I207" i="6"/>
  <c r="I211" i="6"/>
  <c r="I215" i="6"/>
  <c r="I219" i="6"/>
  <c r="I223" i="6"/>
  <c r="I227" i="6"/>
  <c r="I231" i="6"/>
  <c r="I235" i="6"/>
  <c r="I239" i="6"/>
  <c r="I243" i="6"/>
  <c r="I247" i="6"/>
  <c r="I251" i="6"/>
  <c r="I4" i="6"/>
  <c r="I8" i="6"/>
  <c r="I12" i="6"/>
  <c r="I16" i="6"/>
  <c r="I20" i="6"/>
  <c r="I24" i="6"/>
  <c r="I28" i="6"/>
  <c r="I32" i="6"/>
  <c r="I36" i="6"/>
  <c r="I40" i="6"/>
  <c r="I44" i="6"/>
  <c r="I48" i="6"/>
  <c r="I52" i="6"/>
  <c r="I56" i="6"/>
  <c r="I60" i="6"/>
  <c r="I64" i="6"/>
  <c r="I68" i="6"/>
  <c r="I72" i="6"/>
  <c r="I76" i="6"/>
  <c r="I80" i="6"/>
  <c r="I84" i="6"/>
  <c r="I88" i="6"/>
  <c r="I92" i="6"/>
  <c r="I96" i="6"/>
  <c r="I100" i="6"/>
  <c r="I104" i="6"/>
  <c r="I108" i="6"/>
  <c r="I112" i="6"/>
  <c r="I116" i="6"/>
  <c r="I120" i="6"/>
  <c r="I124" i="6"/>
  <c r="I128" i="6"/>
  <c r="I132" i="6"/>
  <c r="I136" i="6"/>
  <c r="I140" i="6"/>
  <c r="I144" i="6"/>
  <c r="I148" i="6"/>
  <c r="I152" i="6"/>
  <c r="I156" i="6"/>
  <c r="I160" i="6"/>
  <c r="I164" i="6"/>
  <c r="I168" i="6"/>
  <c r="I172" i="6"/>
  <c r="I176" i="6"/>
  <c r="I180" i="6"/>
  <c r="I184" i="6"/>
  <c r="I188" i="6"/>
  <c r="I192" i="6"/>
  <c r="I196" i="6"/>
  <c r="I200" i="6"/>
  <c r="I204" i="6"/>
  <c r="I101" i="3"/>
  <c r="I100" i="3"/>
  <c r="I99" i="3"/>
  <c r="I98" i="3"/>
  <c r="I97" i="3"/>
  <c r="I96" i="3"/>
  <c r="I95" i="3"/>
  <c r="V22" i="3" s="1"/>
  <c r="I94" i="3"/>
  <c r="V21" i="3" s="1"/>
  <c r="I93" i="3"/>
  <c r="I92" i="3"/>
  <c r="I91" i="3"/>
  <c r="V18" i="3" s="1"/>
  <c r="I90" i="3"/>
  <c r="V17" i="3" s="1"/>
  <c r="I89" i="3"/>
  <c r="I88" i="3"/>
  <c r="I87" i="3"/>
  <c r="V14" i="3" s="1"/>
  <c r="I86" i="3"/>
  <c r="U23" i="3" s="1"/>
  <c r="I85" i="3"/>
  <c r="I84" i="3"/>
  <c r="I83" i="3"/>
  <c r="I82" i="3"/>
  <c r="U19" i="3" s="1"/>
  <c r="I81" i="3"/>
  <c r="I80" i="3"/>
  <c r="I79" i="3"/>
  <c r="I78" i="3"/>
  <c r="U15" i="3" s="1"/>
  <c r="I77" i="3"/>
  <c r="I76" i="3"/>
  <c r="I75" i="3"/>
  <c r="I74" i="3"/>
  <c r="I73" i="3"/>
  <c r="I72" i="3"/>
  <c r="I71" i="3"/>
  <c r="I70" i="3"/>
  <c r="I69" i="3"/>
  <c r="I68" i="3"/>
  <c r="I67" i="3"/>
  <c r="I66" i="3"/>
  <c r="S23" i="3" s="1"/>
  <c r="I65" i="3"/>
  <c r="I64" i="3"/>
  <c r="I63" i="3"/>
  <c r="S20" i="3" s="1"/>
  <c r="I62" i="3"/>
  <c r="S19" i="3" s="1"/>
  <c r="I61" i="3"/>
  <c r="I60" i="3"/>
  <c r="I59" i="3"/>
  <c r="S16" i="3" s="1"/>
  <c r="I58" i="3"/>
  <c r="S15" i="3" s="1"/>
  <c r="I57" i="3"/>
  <c r="I56" i="3"/>
  <c r="I55" i="3"/>
  <c r="I54" i="3"/>
  <c r="I53" i="3"/>
  <c r="I52" i="3"/>
  <c r="I51" i="3"/>
  <c r="O23" i="3" s="1"/>
  <c r="I50" i="3"/>
  <c r="O22" i="3" s="1"/>
  <c r="I49" i="3"/>
  <c r="I48" i="3"/>
  <c r="I47" i="3"/>
  <c r="O19" i="3" s="1"/>
  <c r="I46" i="3"/>
  <c r="O18" i="3" s="1"/>
  <c r="I45" i="3"/>
  <c r="I44" i="3"/>
  <c r="I43" i="3"/>
  <c r="O15" i="3" s="1"/>
  <c r="I42" i="3"/>
  <c r="O14" i="3" s="1"/>
  <c r="I41" i="3"/>
  <c r="I40" i="3"/>
  <c r="I39" i="3"/>
  <c r="N21" i="3" s="1"/>
  <c r="I38" i="3"/>
  <c r="N20" i="3" s="1"/>
  <c r="I37" i="3"/>
  <c r="I36" i="3"/>
  <c r="I35" i="3"/>
  <c r="N17" i="3" s="1"/>
  <c r="I34" i="3"/>
  <c r="N16" i="3" s="1"/>
  <c r="I33" i="3"/>
  <c r="I32" i="3"/>
  <c r="I31" i="3"/>
  <c r="I30" i="3"/>
  <c r="M22" i="3" s="1"/>
  <c r="I29" i="3"/>
  <c r="I28" i="3"/>
  <c r="I27" i="3"/>
  <c r="I26" i="3"/>
  <c r="M18" i="3" s="1"/>
  <c r="I25" i="3"/>
  <c r="I24" i="3"/>
  <c r="I23" i="3"/>
  <c r="I22" i="3"/>
  <c r="M14" i="3" s="1"/>
  <c r="I21" i="3"/>
  <c r="I20" i="3"/>
  <c r="I19" i="3"/>
  <c r="I18" i="3"/>
  <c r="I17" i="3"/>
  <c r="I16" i="3"/>
  <c r="I15" i="3"/>
  <c r="I14" i="3"/>
  <c r="I13" i="3"/>
  <c r="I12" i="3"/>
  <c r="I11" i="3"/>
  <c r="K23" i="3" s="1"/>
  <c r="I10" i="3"/>
  <c r="K22" i="3" s="1"/>
  <c r="I9" i="3"/>
  <c r="I8" i="3"/>
  <c r="I7" i="3"/>
  <c r="K19" i="3" s="1"/>
  <c r="I6" i="3"/>
  <c r="K18" i="3" s="1"/>
  <c r="I5" i="3"/>
  <c r="I4" i="3"/>
  <c r="I3" i="3"/>
  <c r="K15" i="3" s="1"/>
  <c r="I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V23" i="3"/>
  <c r="T23" i="3"/>
  <c r="R23" i="3"/>
  <c r="Q23" i="3"/>
  <c r="P23" i="3"/>
  <c r="N23" i="3"/>
  <c r="M23" i="3"/>
  <c r="L23" i="3"/>
  <c r="U22" i="3"/>
  <c r="T22" i="3"/>
  <c r="S22" i="3"/>
  <c r="R22" i="3"/>
  <c r="Q22" i="3"/>
  <c r="P22" i="3"/>
  <c r="N22" i="3"/>
  <c r="L22" i="3"/>
  <c r="U21" i="3"/>
  <c r="T21" i="3"/>
  <c r="S21" i="3"/>
  <c r="Q21" i="3"/>
  <c r="P21" i="3"/>
  <c r="O21" i="3"/>
  <c r="M21" i="3"/>
  <c r="L21" i="3"/>
  <c r="K21" i="3"/>
  <c r="V20" i="3"/>
  <c r="U20" i="3"/>
  <c r="T20" i="3"/>
  <c r="Q20" i="3"/>
  <c r="P20" i="3"/>
  <c r="O20" i="3"/>
  <c r="M20" i="3"/>
  <c r="L20" i="3"/>
  <c r="K20" i="3"/>
  <c r="V19" i="3"/>
  <c r="T19" i="3"/>
  <c r="R19" i="3"/>
  <c r="Q19" i="3"/>
  <c r="P19" i="3"/>
  <c r="N19" i="3"/>
  <c r="M19" i="3"/>
  <c r="L19" i="3"/>
  <c r="U18" i="3"/>
  <c r="T18" i="3"/>
  <c r="S18" i="3"/>
  <c r="R18" i="3"/>
  <c r="Q18" i="3"/>
  <c r="P18" i="3"/>
  <c r="N18" i="3"/>
  <c r="L18" i="3"/>
  <c r="U17" i="3"/>
  <c r="T17" i="3"/>
  <c r="S17" i="3"/>
  <c r="R17" i="3"/>
  <c r="Q17" i="3"/>
  <c r="P17" i="3"/>
  <c r="O17" i="3"/>
  <c r="M17" i="3"/>
  <c r="L17" i="3"/>
  <c r="K17" i="3"/>
  <c r="V16" i="3"/>
  <c r="U16" i="3"/>
  <c r="T16" i="3"/>
  <c r="R16" i="3"/>
  <c r="Q16" i="3"/>
  <c r="P16" i="3"/>
  <c r="O16" i="3"/>
  <c r="M16" i="3"/>
  <c r="L16" i="3"/>
  <c r="K16" i="3"/>
  <c r="V15" i="3"/>
  <c r="T15" i="3"/>
  <c r="R15" i="3"/>
  <c r="Q15" i="3"/>
  <c r="P15" i="3"/>
  <c r="N15" i="3"/>
  <c r="M15" i="3"/>
  <c r="L15" i="3"/>
  <c r="U14" i="3"/>
  <c r="T14" i="3"/>
  <c r="S14" i="3"/>
  <c r="R14" i="3"/>
  <c r="Q14" i="3"/>
  <c r="P14" i="3"/>
  <c r="N14" i="3"/>
  <c r="L14" i="3"/>
  <c r="S3" i="3"/>
  <c r="S4" i="3" s="1"/>
  <c r="S5" i="3" s="1"/>
  <c r="S6" i="3" s="1"/>
  <c r="S7" i="3" s="1"/>
  <c r="S8" i="3" s="1"/>
  <c r="S9" i="3" s="1"/>
  <c r="S10" i="3" s="1"/>
  <c r="S11" i="3" s="1"/>
  <c r="T2" i="3" s="1"/>
  <c r="T3" i="3" s="1"/>
  <c r="T4" i="3" s="1"/>
  <c r="T5" i="3" s="1"/>
  <c r="T6" i="3" s="1"/>
  <c r="T7" i="3" s="1"/>
  <c r="T8" i="3" s="1"/>
  <c r="T9" i="3" s="1"/>
  <c r="T10" i="3" s="1"/>
  <c r="T11" i="3" s="1"/>
  <c r="U2" i="3" s="1"/>
  <c r="U3" i="3" s="1"/>
  <c r="U4" i="3" s="1"/>
  <c r="U5" i="3" s="1"/>
  <c r="U6" i="3" s="1"/>
  <c r="U7" i="3" s="1"/>
  <c r="U8" i="3" s="1"/>
  <c r="U9" i="3" s="1"/>
  <c r="U10" i="3" s="1"/>
  <c r="U11" i="3" s="1"/>
  <c r="V2" i="3" s="1"/>
  <c r="V3" i="3" s="1"/>
  <c r="V4" i="3" s="1"/>
  <c r="V5" i="3" s="1"/>
  <c r="V6" i="3" s="1"/>
  <c r="V7" i="3" s="1"/>
  <c r="V8" i="3" s="1"/>
  <c r="V9" i="3" s="1"/>
  <c r="V10" i="3" s="1"/>
  <c r="V11" i="3" s="1"/>
  <c r="K4" i="3"/>
  <c r="K5" i="3" s="1"/>
  <c r="K6" i="3" s="1"/>
  <c r="K7" i="3" s="1"/>
  <c r="K8" i="3" s="1"/>
  <c r="K9" i="3" s="1"/>
  <c r="K10" i="3" s="1"/>
  <c r="K11" i="3" s="1"/>
  <c r="L2" i="3" s="1"/>
  <c r="L3" i="3" s="1"/>
  <c r="L4" i="3" s="1"/>
  <c r="L5" i="3" s="1"/>
  <c r="L6" i="3" s="1"/>
  <c r="L7" i="3" s="1"/>
  <c r="L8" i="3" s="1"/>
  <c r="L9" i="3" s="1"/>
  <c r="L10" i="3" s="1"/>
  <c r="L11" i="3" s="1"/>
  <c r="M2" i="3" s="1"/>
  <c r="M3" i="3" s="1"/>
  <c r="M4" i="3" s="1"/>
  <c r="M5" i="3" s="1"/>
  <c r="M6" i="3" s="1"/>
  <c r="M7" i="3" s="1"/>
  <c r="M8" i="3" s="1"/>
  <c r="M9" i="3" s="1"/>
  <c r="M10" i="3" s="1"/>
  <c r="M11" i="3" s="1"/>
  <c r="N2" i="3" s="1"/>
  <c r="N3" i="3" s="1"/>
  <c r="N4" i="3" s="1"/>
  <c r="N5" i="3" s="1"/>
  <c r="N6" i="3" s="1"/>
  <c r="N7" i="3" s="1"/>
  <c r="N8" i="3" s="1"/>
  <c r="N9" i="3" s="1"/>
  <c r="N10" i="3" s="1"/>
  <c r="N11" i="3" s="1"/>
  <c r="O2" i="3" s="1"/>
  <c r="O3" i="3" s="1"/>
  <c r="O4" i="3" s="1"/>
  <c r="O5" i="3" s="1"/>
  <c r="O6" i="3" s="1"/>
  <c r="O7" i="3" s="1"/>
  <c r="O8" i="3" s="1"/>
  <c r="O9" i="3" s="1"/>
  <c r="O10" i="3" s="1"/>
  <c r="O11" i="3" s="1"/>
  <c r="P2" i="3" s="1"/>
  <c r="P3" i="3" s="1"/>
  <c r="P4" i="3" s="1"/>
  <c r="P5" i="3" s="1"/>
  <c r="P6" i="3" s="1"/>
  <c r="R7" i="3" s="1"/>
  <c r="R8" i="3" s="1"/>
  <c r="R9" i="3" s="1"/>
  <c r="R10" i="3" s="1"/>
  <c r="R11" i="3" s="1"/>
  <c r="K3" i="3"/>
  <c r="K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K14" i="3" s="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R20" i="3" l="1"/>
  <c r="R21" i="3"/>
</calcChain>
</file>

<file path=xl/comments1.xml><?xml version="1.0" encoding="utf-8"?>
<comments xmlns="http://schemas.openxmlformats.org/spreadsheetml/2006/main">
  <authors>
    <author>Alistair Ramsden</author>
  </authors>
  <commentList>
    <comment ref="B1" authorId="0" shapeId="0">
      <text>
        <r>
          <rPr>
            <b/>
            <sz val="9"/>
            <color indexed="81"/>
            <rFont val="Tahoma"/>
            <family val="2"/>
          </rPr>
          <t>Alistair Ramsden:</t>
        </r>
        <r>
          <rPr>
            <sz val="9"/>
            <color indexed="81"/>
            <rFont val="Tahoma"/>
            <family val="2"/>
          </rPr>
          <t xml:space="preserve">
e.g. =RAND()</t>
        </r>
      </text>
    </comment>
    <comment ref="C1" authorId="0" shapeId="0">
      <text>
        <r>
          <rPr>
            <b/>
            <sz val="9"/>
            <color indexed="81"/>
            <rFont val="Tahoma"/>
            <family val="2"/>
          </rPr>
          <t>Alistair Ramsden:</t>
        </r>
        <r>
          <rPr>
            <sz val="9"/>
            <color indexed="81"/>
            <rFont val="Tahoma"/>
            <family val="2"/>
          </rPr>
          <t xml:space="preserve">
e.g. =ROUNDDOWN(B2*4,0)+1</t>
        </r>
      </text>
    </comment>
    <comment ref="X1" authorId="0" shapeId="0">
      <text>
        <r>
          <rPr>
            <b/>
            <sz val="9"/>
            <color indexed="81"/>
            <rFont val="Tahoma"/>
            <family val="2"/>
          </rPr>
          <t>Alistair Ramsden:</t>
        </r>
        <r>
          <rPr>
            <sz val="9"/>
            <color indexed="81"/>
            <rFont val="Tahoma"/>
            <family val="2"/>
          </rPr>
          <t xml:space="preserve">
e.g. =ROUNDDOWN(B2*4,0)+1</t>
        </r>
      </text>
    </comment>
  </commentList>
</comments>
</file>

<file path=xl/comments2.xml><?xml version="1.0" encoding="utf-8"?>
<comments xmlns="http://schemas.openxmlformats.org/spreadsheetml/2006/main">
  <authors>
    <author>Alistair Ramsden</author>
  </authors>
  <commentList>
    <comment ref="G1" authorId="0" shapeId="0">
      <text>
        <r>
          <rPr>
            <b/>
            <sz val="9"/>
            <color indexed="81"/>
            <rFont val="Tahoma"/>
            <family val="2"/>
          </rPr>
          <t>Alistair Ramsden:</t>
        </r>
        <r>
          <rPr>
            <sz val="9"/>
            <color indexed="81"/>
            <rFont val="Tahoma"/>
            <family val="2"/>
          </rPr>
          <t xml:space="preserve">
231 unique indicators; 244 total indicators</t>
        </r>
      </text>
    </comment>
  </commentList>
</comments>
</file>

<file path=xl/sharedStrings.xml><?xml version="1.0" encoding="utf-8"?>
<sst xmlns="http://schemas.openxmlformats.org/spreadsheetml/2006/main" count="12369" uniqueCount="3364">
  <si>
    <t>-- images of children from world or countries; from Google images?</t>
  </si>
  <si>
    <t>-- images relating to topic data from world or countries; from Google images?</t>
  </si>
  <si>
    <t>-- a group of dynamic multi-cutural, multi-emotional meeples simply depicting topic data; novel method, but similar to 'The evolution of trust'</t>
  </si>
  <si>
    <t>-- read over text (reading is artificial translator); based on SDG topic data; initially only English; using number categories, not numbers</t>
  </si>
  <si>
    <t>The objectives of these stories include</t>
  </si>
  <si>
    <t>-- to engage with children about other countries, other children, other ways of living, multi-culturalism, inequality, inequity, what the SDG are, how UN are working to achieve them</t>
  </si>
  <si>
    <t>-- using children's interests as a tailored hook to these ends</t>
  </si>
  <si>
    <t>-- to tell stories about youth for youth</t>
  </si>
  <si>
    <t>Coding elements required</t>
  </si>
  <si>
    <t>simple text question and answer input with simple, effective error handing and navigation aids</t>
  </si>
  <si>
    <t>e.g. what are your interests? [aligned with SDG topic data]</t>
  </si>
  <si>
    <t>simple map question and answer input with simple, effective error handing and navigation aids</t>
  </si>
  <si>
    <t>simple button question and answer input with simple, effective error handling and navigation aids</t>
  </si>
  <si>
    <t>e.g. what country would you like to visit today?</t>
  </si>
  <si>
    <t>meeples</t>
  </si>
  <si>
    <t>white</t>
  </si>
  <si>
    <t>yellow</t>
  </si>
  <si>
    <t>black</t>
  </si>
  <si>
    <t>brown</t>
  </si>
  <si>
    <t>ethnicity</t>
  </si>
  <si>
    <t>european</t>
  </si>
  <si>
    <t>asian</t>
  </si>
  <si>
    <t>meeple diversity intermixed randomly by country</t>
  </si>
  <si>
    <t>meeples can be split between various emotional states</t>
  </si>
  <si>
    <t>at least {happy, sad}; maybe {very happy, happy, ambivalent, sad, very sad}</t>
  </si>
  <si>
    <t>breadcrumbs &gt;</t>
  </si>
  <si>
    <t>navigation options</t>
  </si>
  <si>
    <t>meeple</t>
  </si>
  <si>
    <t>state</t>
  </si>
  <si>
    <t>random</t>
  </si>
  <si>
    <t>ethnicity_colour</t>
  </si>
  <si>
    <t>state_description</t>
  </si>
  <si>
    <t>state_label</t>
  </si>
  <si>
    <t>very sad</t>
  </si>
  <si>
    <t>sad</t>
  </si>
  <si>
    <t>neither happy nor sad</t>
  </si>
  <si>
    <t>very happy</t>
  </si>
  <si>
    <t>happy</t>
  </si>
  <si>
    <t>:)</t>
  </si>
  <si>
    <t>:|</t>
  </si>
  <si>
    <t>:(</t>
  </si>
  <si>
    <t>:&gt;</t>
  </si>
  <si>
    <t>:&lt;</t>
  </si>
  <si>
    <t>index</t>
  </si>
  <si>
    <t>topic data needs to be simultaneously read by girl / boy voice and highlighted for user to follow</t>
  </si>
  <si>
    <t>this is a key novel element of this app</t>
  </si>
  <si>
    <t>percents should be referred to in categorical quartiles {almost always, often, sometimes, sometimes not, almost always not}</t>
  </si>
  <si>
    <t>topical SDG data needs to be critically investigated, parsed into standard forms, tested for plain english, tested for user comprehension</t>
  </si>
  <si>
    <t>we need an html fragment which interrogates google for images with suitable parameters and returns the nth image to view</t>
  </si>
  <si>
    <t>-- image of child from world or countries; from Google images?</t>
  </si>
  <si>
    <t>Multimedia synthetic 'pen pal' stories are told about the world or countries using</t>
  </si>
  <si>
    <t>Pitch: vision for "SDG Global Village"</t>
  </si>
  <si>
    <t>--potentially app could speak / write / communicate in more languages than english, but this is a stretch goal</t>
  </si>
  <si>
    <t>we need an artificial text reader of sufficient quality with a boys voice and a girls voice (or a woman's voice?)</t>
  </si>
  <si>
    <t>split data for each topic into 3 chunks and talk about 4 models {up-up; down-down; up-down; down-up} e.g. Balestracci</t>
  </si>
  <si>
    <t>sex</t>
  </si>
  <si>
    <t>meeples are sexually {male, female} and ethnically {white, yellow, black, brown} diverse</t>
  </si>
  <si>
    <t>we need an html fragment which interrogates google for instrumental music with suitable parameters and returns the nth item for playback</t>
  </si>
  <si>
    <t>e.g. search (youtube traditional instrumental music &lt;country name&gt; -anthem [excludes anthems] [safesearch = on])</t>
  </si>
  <si>
    <t xml:space="preserve">e.g. search (&lt;topic&gt; &lt;country name&gt; [images only,  size = medium, type = face, usage rights = labelled for noncommerical reuse, safesearch = on] </t>
  </si>
  <si>
    <t>SDG Goals</t>
  </si>
  <si>
    <t>poverty</t>
  </si>
  <si>
    <t>education</t>
  </si>
  <si>
    <t>plenty</t>
  </si>
  <si>
    <t>sickness</t>
  </si>
  <si>
    <t>ignorance</t>
  </si>
  <si>
    <t>gender equality</t>
  </si>
  <si>
    <t>climate action</t>
  </si>
  <si>
    <t>gender inequality</t>
  </si>
  <si>
    <t>clean water sanitation</t>
  </si>
  <si>
    <t>sustainable cities communities</t>
  </si>
  <si>
    <t>responsible consumption production</t>
  </si>
  <si>
    <t>unclean water pollution</t>
  </si>
  <si>
    <t>affordable clean energy</t>
  </si>
  <si>
    <t>expensive dirty energy</t>
  </si>
  <si>
    <t>decent work economic growth</t>
  </si>
  <si>
    <t>industry innovation infrastructure</t>
  </si>
  <si>
    <t>unemployment stagnation decline</t>
  </si>
  <si>
    <t>better equality</t>
  </si>
  <si>
    <t>worse inequality</t>
  </si>
  <si>
    <t>climate inaction</t>
  </si>
  <si>
    <t>life river sea ocean</t>
  </si>
  <si>
    <t>pollution river sea ocean</t>
  </si>
  <si>
    <t>life land animal plant</t>
  </si>
  <si>
    <t>peace justice government</t>
  </si>
  <si>
    <t>war injustice anarchy</t>
  </si>
  <si>
    <t>partnership unicef sustainable development goals</t>
  </si>
  <si>
    <t>Goal 1: No Poverty</t>
  </si>
  <si>
    <t>Goal 2: Zero Hunger</t>
  </si>
  <si>
    <t>Goal 3: Good Health and Well-being</t>
  </si>
  <si>
    <t>Goal 4: Quality Education</t>
  </si>
  <si>
    <t>Goal 5: Gender Equality</t>
  </si>
  <si>
    <t>Goal 6: Clean Water and Sanitation</t>
  </si>
  <si>
    <t>Goal 7: Affordable and Clean Energy</t>
  </si>
  <si>
    <t>Goal 8: Decent Work and Economic Growth</t>
  </si>
  <si>
    <t>Goal 9: Industry, Innovation and Infrastructure</t>
  </si>
  <si>
    <t>Goal 10: Reduced Inequalities</t>
  </si>
  <si>
    <t>Goal 11: Sustainable Cities and Communities</t>
  </si>
  <si>
    <t>Goal 12: Responsible Consumption and Production</t>
  </si>
  <si>
    <t>Goal 13: Climate Action</t>
  </si>
  <si>
    <t>Goal 14: Life Below Water</t>
  </si>
  <si>
    <t>Goal 15: Life on Land</t>
  </si>
  <si>
    <t>Goal 16: Peace, Justice and Strong Institutions</t>
  </si>
  <si>
    <t>Goal 17: Partnerships for the Goals</t>
  </si>
  <si>
    <t>relevant associated audiovisual content -- topical background music</t>
  </si>
  <si>
    <t>?</t>
  </si>
  <si>
    <t>irresponsible overconsumption underproduction</t>
  </si>
  <si>
    <t>health wellbeing</t>
  </si>
  <si>
    <t>unemployment exploitation economic decline</t>
  </si>
  <si>
    <t>unsustainable slums mobs</t>
  </si>
  <si>
    <t>pollution land death drought</t>
  </si>
  <si>
    <t>potential postive search topics</t>
  </si>
  <si>
    <t>potential obverse negative search topics</t>
  </si>
  <si>
    <t xml:space="preserve">we need to turn SDG data into dynamic topical story set texts </t>
  </si>
  <si>
    <t>use 'small world' nA x mB = (nm)(AB) method to generate large but finite dynamic story text variablity</t>
  </si>
  <si>
    <t>e.g. nA {in my country, where I live, in &lt;country&gt;, my family and I, my friends and I} = 5</t>
  </si>
  <si>
    <t xml:space="preserve">    mB {almost always have enough to eat, often have enough to eat, sometimes have enough to eat, sometimes go hungry, almost always go hungry} = 5</t>
  </si>
  <si>
    <t xml:space="preserve">    yields (nm)(AB) = 25 text variations</t>
  </si>
  <si>
    <t>-- potentially app could use a variety of other appropriate breakdown, although only one would be easier? This is a stretch goal</t>
  </si>
  <si>
    <t>traditional food</t>
  </si>
  <si>
    <t>hunger famine</t>
  </si>
  <si>
    <t>number of meeple sprites required therefore 2 x 4 x 5 = 40</t>
  </si>
  <si>
    <t>meeple colour</t>
  </si>
  <si>
    <t>representative ethnicity</t>
  </si>
  <si>
    <t>meeple split depicted by clear vertical visual split as well as emotional states</t>
  </si>
  <si>
    <t>we need to pull and clean the SDG data by country</t>
  </si>
  <si>
    <t>this requires a list of 100 random numbers by country</t>
  </si>
  <si>
    <t>-- we can build stories for some prioritised goals first as a pilot, and leave the others for later as a stretch goal</t>
  </si>
  <si>
    <t>e.g. what is your name? what country are you from? are you a girl or a boy?</t>
  </si>
  <si>
    <t>Target audience users are children aged 7-11</t>
  </si>
  <si>
    <t>-- which is characterized by the appropriate use of logic. During this stage, a child's thought processes become more mature and "adult like".</t>
  </si>
  <si>
    <t>-- see also: https://en.wikipedia.org/wiki/Piaget%27s_theory_of_cognitive_development</t>
  </si>
  <si>
    <t>-- they start solving concrete (but not hypothetical) problems in a more logical fashion, drawing inferences from observations in order to make a generalization.</t>
  </si>
  <si>
    <t xml:space="preserve">-- providing 'fun', tailored, by-country concrete statistical facts, as stories about these facts communicated simultaneously using both written and oral language, </t>
  </si>
  <si>
    <t xml:space="preserve">-- plus relevant pictures and sounds, arguably build up a child's 'fact base', about various concrete topical aspects of SDG data and information, which they are interested in, </t>
  </si>
  <si>
    <t>-- and potentially builds useful, meaningful links between a child and the SDG data and information, that may be put to later use by the child in other contexts</t>
  </si>
  <si>
    <t>mixing of two overlapping sound sources</t>
  </si>
  <si>
    <t>extract, analyse, and tell stories about topical SDG data; convert to read along text for artificial text reader</t>
  </si>
  <si>
    <t>this is a conscious design decision to positively promote multi-culturalism, but</t>
  </si>
  <si>
    <t>100 cartoon person meeples in a circle or square (e.g. see 'the evolution of trust')</t>
  </si>
  <si>
    <t>coding elements</t>
  </si>
  <si>
    <t>TEXT INPUTS 
    e.g. what is your name? 
           what country are you from? 
           are you a girl or a boy?</t>
  </si>
  <si>
    <t>RADIO BUTTON INPUTS 
    e.g. what are your interests? 
           [aligned with SDG topic data]</t>
  </si>
  <si>
    <t>MAP INPUTS 
    e.g. what country would you like to visit today?</t>
  </si>
  <si>
    <t>6-7-8</t>
  </si>
  <si>
    <t>simple, effective error handing and navigation aids generally -- e.g. breadcrumbs and navigation buttons / links</t>
  </si>
  <si>
    <t>1. ENTRY SCREEN</t>
  </si>
  <si>
    <t>2. STORY SCREEN</t>
  </si>
  <si>
    <t>making these screens 'pretty', easy to use, and engaging for kids is the hard part</t>
  </si>
  <si>
    <t>meeples diversity determined population data by {world or country, sex, simple ethnic breakdown}</t>
  </si>
  <si>
    <t>relevant associated lists of popular boys names and popular girls names, by country</t>
  </si>
  <si>
    <t>for world, use user's own country</t>
  </si>
  <si>
    <t xml:space="preserve">       for world, use user's own country</t>
  </si>
  <si>
    <t>this requires a list of several names by country, perhaps ~10 boys names and ~10 girls names will be sufficient?</t>
  </si>
  <si>
    <t>1 through 4</t>
  </si>
  <si>
    <t>4 through 12</t>
  </si>
  <si>
    <t>* meeples as depicted are not meant to be representative of actual sex and ethnicity equality / inequality</t>
  </si>
  <si>
    <t xml:space="preserve">Afghanistan Pashtun 42%, Tajik 27%, Hazara 9%, Uzbek 9%, Aimaks 4%, Turkmen 3%, Baloch 2%, others 4% </t>
  </si>
  <si>
    <t xml:space="preserve">Albania Albanian 95%, Greeks 3%, other 2%: Vlachs, Gypsies, Serbs, and Bulgarians (1989 est.) </t>
  </si>
  <si>
    <t xml:space="preserve">Algeria Arab-Berber 99%, European less than 1% </t>
  </si>
  <si>
    <t xml:space="preserve">Andorra Spanish 43%, Andorran 33%, Portuguese 11%, French 7%, other 6% (1998) </t>
  </si>
  <si>
    <t xml:space="preserve">Angola Ovimbundu 37%, Kimbundu 25%, Bakongo 13%, mestico (mixed European and Native African) 2%, European 1%, other 22% </t>
  </si>
  <si>
    <t xml:space="preserve">Antigua and Barbuda black, British, Portuguese, Lebanese, Syrian </t>
  </si>
  <si>
    <t xml:space="preserve">Argentina white (mostly Spanish and Italian) 97%; mestizo, Amerindian, other 3% </t>
  </si>
  <si>
    <t xml:space="preserve">Armenia Armenian 97.9%, Russian 0.5%, Kurds 1.3%, other 0.3% (2001) </t>
  </si>
  <si>
    <t xml:space="preserve">Australia Caucasian 92%, Asian 7%, aboriginal and other 1% </t>
  </si>
  <si>
    <t xml:space="preserve">Austria Austrians 91.1%, former Yugoslavs 4% (includes Croatians, Slovenes, Serbs, Bosniaks), Turks 1.6%, German 0.9%, other or unspecified 2.4% (2001) </t>
  </si>
  <si>
    <t xml:space="preserve">Azerbaijan Azeri 90.6%, Dagestani 2.2%, Russian 1.8%, Armenian 1.5%, other 3.9% (1999). Note: almost all Armenians live in the separatist Nagorno-Karabakh region </t>
  </si>
  <si>
    <t xml:space="preserve">Bahamas black 85%, white 12%, Asian and Hispanic 3% </t>
  </si>
  <si>
    <t xml:space="preserve">Bahrain Bahraini 62.4%, non-Bahraini 37.6% (2001) </t>
  </si>
  <si>
    <t xml:space="preserve">Bangladesh Bengali 98%, tribal groups, non-Bengali Muslims (1998) </t>
  </si>
  <si>
    <t xml:space="preserve">Barbados black 90%, white 4%, Asian and mixed 6% </t>
  </si>
  <si>
    <t xml:space="preserve">Belarus Belorussian 81.2%, Russian 11.4%, Polish 3.9%, Ukrainian 2.4%, other 1.1% (1999) </t>
  </si>
  <si>
    <t xml:space="preserve">Belgium Fleming 58%, Walloon 31%, mixed or other 11% </t>
  </si>
  <si>
    <t xml:space="preserve">Belize mestizo 48.7%, Creole 24.9%, Maya 10.6%, Garifuna 6.1%, other 9.7% </t>
  </si>
  <si>
    <t xml:space="preserve">Benin African 99% (42 ethnic groups, most important being Fon, Adja, Yoruba, Bariba), Europeans 5,500 </t>
  </si>
  <si>
    <t xml:space="preserve">Bhutan Bhote 50%, ethnic Nepalese 35%, indigenous or migrant tribes 15% </t>
  </si>
  <si>
    <t xml:space="preserve">Bolivia Quechua 30%, mestizo 30%, Aymara 25%, white 15% </t>
  </si>
  <si>
    <t xml:space="preserve">Bosnia and Herzegovina Bosniak 48%, Serb 37.1%, Croat 14.3%, other 0.6% (2000) </t>
  </si>
  <si>
    <t xml:space="preserve">Botswana Tswana (or Setswana) 79%, Kalanga 11%, Basarwa 3%, other (including Kgalagadi and white) 7% </t>
  </si>
  <si>
    <t xml:space="preserve">Brazil white 53.7%, mulatto (mixed white and black) 38.5%, black 6.2%, other (includes Japanese, Arab, Amerindian) 0.9%, unspecified 0.7% (2000) </t>
  </si>
  <si>
    <t xml:space="preserve">Brunei Malay 67%, Chinese 15%, indigenous 6%, other 12% </t>
  </si>
  <si>
    <t xml:space="preserve">Bulgaria Bulgarian 83.9%, Turk 9.4%, Roma 4.7%, other (including Macedonian, Armenian, Tatar, Circassian) 2% (2001) </t>
  </si>
  <si>
    <t xml:space="preserve">Burkina Faso Mossi (over 40%), Gurunsi, Senufo, Lobi, Bobo, Mande, Fulani </t>
  </si>
  <si>
    <t xml:space="preserve">Burundi Hutu (Bantu) 85%, Tutsi (Hamitic) 14%, Twa (Pygmy) 1% </t>
  </si>
  <si>
    <t xml:space="preserve">Cambodia Khmer 90%, Vietnamese 5%, Chinese 1%, other 4% </t>
  </si>
  <si>
    <t xml:space="preserve">Cameroon Cameroon Highlanders 31%, Equatorial Bantu 19%, Kirdi 11%, Fulani 10%, Northwest Bantu 8%, Eastern Nigritic 7%, other African 13%, non-African less than 1% </t>
  </si>
  <si>
    <t xml:space="preserve">Canada British Isles origin 28%, French origin 23%, other European 15%, indigenous Indian and Inuit 2%, other, mostly Asian, African, Arab 6%, mixed background 26% </t>
  </si>
  <si>
    <t xml:space="preserve">Cape Verde Creole (mulatto) 71%, African 28%, European 1% </t>
  </si>
  <si>
    <t xml:space="preserve">Central African Republic Baya 33%, Banda 27%, Mandjia 13%, Sara 10%, Mboum 7%, M'Baka 4%, Yakoma 4%, other 2% </t>
  </si>
  <si>
    <t xml:space="preserve">Chad 200 distinct groups. North and center, mostly Muslim: Arabs, Gorane (Toubou, Daza, Kreda), Zaghawa, Kanembou, Ouaddai, Baguirmi, Hadjerai, Fulbe, Kotoko, Hausa, Boulala, and Maba. South, mostly Christian or animist: Sara (Ngambaye, Mbaye, Goulaye), Moundang, Moussei, Massa </t>
  </si>
  <si>
    <t xml:space="preserve">Chile white and white-Amerindian 95%, Amerindian 3%, other 2% </t>
  </si>
  <si>
    <t xml:space="preserve">Colombia mestizo 58%, white 20%, mulatto 14%, black 4%, mixed black-Amerindian 3%, Amerindian 1% </t>
  </si>
  <si>
    <t xml:space="preserve">Comoros Antalote, Cafre, Makoa, Oimatsaha, Sakalava </t>
  </si>
  <si>
    <t xml:space="preserve">Congo, Democratic Republic of the  With over 200 African ethnic groups, the majority are Bantu; the four largest tribes—Mongo, Luba, Kongo (all Bantu), and the Mangbetu-Azande (Hamitic)—make up about 45% of the population </t>
  </si>
  <si>
    <t xml:space="preserve">Congo, Republic of Kongo 48%, Sangha 20%, M'Bochi 12%, Teke 17%, Europeans and other 3% </t>
  </si>
  <si>
    <t xml:space="preserve">Costa Rica white (including mestizo) 94%, black 3%, Amerindian 1%, Chinese 1%, other 1% </t>
  </si>
  <si>
    <t xml:space="preserve">Côte d'Ivoire Akan 42.1%, Voltaiques (Gur) 17.6%, Northern Mandes 16.5%, Krous 11%, Southern Mandes 10%, other 2.8% (includes 130,000 Lebanese and 14,000 French) (1998) </t>
  </si>
  <si>
    <t xml:space="preserve">Croatia Croat 89.6%, Serb 4.5%, Bosniak 0.5%, Hungarian 0.4%, Slovene 0.3%, Czech 0.2%, Roma 0.2%, Albanian 0.1%, Montenegrin 0.1%, others 4.1% (2001) </t>
  </si>
  <si>
    <t xml:space="preserve">Cuba mulatto 51%, white 37%, black 11%, Chinese 1% </t>
  </si>
  <si>
    <t xml:space="preserve">Cyprus Greek 77%, Turkish 18% (each concentrated almost exclusively in separate areas); other 5% (2001) </t>
  </si>
  <si>
    <t xml:space="preserve">Czech Republic Czech 90.4%, Moravian 3.7%, Slovak 1.9%, other 4% (2001) </t>
  </si>
  <si>
    <t xml:space="preserve">Denmark Scandinavian, Inuit, Faroese, German, Turkish, Iranian, Somali </t>
  </si>
  <si>
    <t xml:space="preserve">Djibouti Somali 60%, Afar 35%, French, Arab, Ethiopian, and Italian 5% </t>
  </si>
  <si>
    <t xml:space="preserve">Dominica black, mixed black and European, European, Syrian, Carib Amerindian </t>
  </si>
  <si>
    <t xml:space="preserve">Dominican Republic white 16%, black 11%, mixed 73% </t>
  </si>
  <si>
    <t xml:space="preserve">East Timor Austronesian (Malayo-Polynesian), Papuan, small Chinese minority </t>
  </si>
  <si>
    <t xml:space="preserve">Ecuador mestizo (mixed Amerindian and white) 65%, Amerindian 25%, Spanish and others 7%, black 3% </t>
  </si>
  <si>
    <t xml:space="preserve">Egypt Egyptian 98%, Berber, Nubian, Bedouin, and Beja 1%, Greek, Armenian, other European (primarily Italian and French) 1% </t>
  </si>
  <si>
    <t xml:space="preserve">El Salvador mestizo 90%, white 9%, Amerindian 1% </t>
  </si>
  <si>
    <t xml:space="preserve">Equatorial Guinea Bioko (primarily Bubi, some Fernandinos), Río Muni (primarily Fang); less than 1,000 Europeans, mostly Spanish </t>
  </si>
  <si>
    <t xml:space="preserve">Eritrea ethnic Tigrinya 50%, Tigre and Kunama 40%, Afar 4%, Saho (Red Sea coast dwellers) 3%, other 3% </t>
  </si>
  <si>
    <t xml:space="preserve">Estonia Estonian 67.9%, Russian 25.6%, Ukrainian 2.1%, Belorussian 1.3%, Finn 0.9%, other 2.2% (2000) </t>
  </si>
  <si>
    <t xml:space="preserve">Ethiopia Oromo 40%, Amhara and Tigrean 32%, Sidamo 9%, Shankella 6%, Somali 6%, Afar 4%, Gurage 2%, other 1% </t>
  </si>
  <si>
    <t xml:space="preserve">Fiji Fijian 51%, Indian 44%, European, other Pacific Islanders, overseas Chinese, and other 5% (1998) </t>
  </si>
  <si>
    <t xml:space="preserve">Finland Finn 93.4%, Swede 5.7%, Sami (Lapp) 0.1%, Roma 0.2%, Estonian 0.2% </t>
  </si>
  <si>
    <t xml:space="preserve">France Celtic and Latin with Teutonic, Slavic, North African, Southeast Asian, and Basque minorities </t>
  </si>
  <si>
    <t xml:space="preserve">Gabon Bantu tribes, including four major tribal groupings: Fang, Punu, Nzeiby, Mbede (Obamba/Bateke); other Africans and Europeans 10.8%, including 0.8% French and 0.8% persons of dual nationality </t>
  </si>
  <si>
    <t xml:space="preserve">Gambia African 99% (Mandinka 42%, Fula 18%, Wolof 16%, Jola 10%, Serahuli 9%, other 4%), non-African 1% </t>
  </si>
  <si>
    <t xml:space="preserve">Georgia Georgian 83.8%, Azeri 6.5%, Armenian 5.7%, Russian 1.5%, other 2.5% (2002) </t>
  </si>
  <si>
    <t xml:space="preserve">Germany German 91.5%, Turkish 2.4%, Italian 0.7%, Greek 0.4%, Polish 0.4%, other 4.6% </t>
  </si>
  <si>
    <t xml:space="preserve">Ghana black African 98.5% (major tribes: Akan 44%, Moshi-Dagomba 16%, Ewe 13%, Ga 8%, Gurma 3%, Yoruba 1%), European and other 1.5% (1998) </t>
  </si>
  <si>
    <t xml:space="preserve">Greece Greek 98%, other 2%; note: the Greek government states there are no ethnic divisions in Greece </t>
  </si>
  <si>
    <t xml:space="preserve">Grenada black 82%, mixed black and European 13%, European and East Indian 5%, and trace of Arawak/Carib Amerindian </t>
  </si>
  <si>
    <t xml:space="preserve">Guatemala Mestizo (Ladino)—mixed Amerindian-Spanish ancestry—and European 59.4%, K'iche 9.1%, Kaqchikel 8.4%, Mam 7.9%, Q'eqchi 6.3%, other Mayan 8.6%, indigenous non-Mayan 0.2%, other 0.1% (2001) </t>
  </si>
  <si>
    <t xml:space="preserve">Guinea Peuhl 40%, Malinke 30%, Susu 20%, smaller tribes 10% </t>
  </si>
  <si>
    <t xml:space="preserve">Guinea-Bissau African 99% (Balanta 30%, Fula 20%, Manjaca 14%, Mandinga 13%, Papel 7%), European and mulatto less than 1% </t>
  </si>
  <si>
    <t xml:space="preserve">Guyana East Indian 50%; black 36%; Amerindian 7%; white, Chinese, and mixed 7% </t>
  </si>
  <si>
    <t xml:space="preserve">Haiti black 95%, mulatto and white 5% </t>
  </si>
  <si>
    <t xml:space="preserve">Honduras mestizo 90%, Amerindian 7%, black 2%, white 1% </t>
  </si>
  <si>
    <t xml:space="preserve">Hungary Hungarian 92.3%, Roma 1.9%, other or unknown 5.8% (2001) </t>
  </si>
  <si>
    <t xml:space="preserve">Iceland homogeneous mixture of Norse/Celtic descendants 94%, population of foreign origin 6% </t>
  </si>
  <si>
    <t xml:space="preserve">India Indo-Aryan 72%, Dravidian 25%, Mongoloid and other 3% (2000) </t>
  </si>
  <si>
    <t xml:space="preserve">Indonesia Javanese 45%, Sundanese 14%, Madurese 7.5%, coastal Malays 7.5%, other 26% </t>
  </si>
  <si>
    <t xml:space="preserve">Iran Persian 51%, Azerbaijani 24%, Gilaki and Mazandarani 8%, Kurd 7%, Arab 3%, Lur 2%, Baloch 2%, Turkmen 2%, other 1% </t>
  </si>
  <si>
    <t xml:space="preserve">Iraq Arab 75%–80%, Kurdish 15%–20%, Turkoman, Assyrian, or other 5% </t>
  </si>
  <si>
    <t xml:space="preserve">Ireland Celtic, English </t>
  </si>
  <si>
    <t xml:space="preserve">Italy Italian (includes small clusters of German-, French-, and Slovene-Italians in the north and Albanian- and Greek-Italians in the south) </t>
  </si>
  <si>
    <t xml:space="preserve">Jamaica black 90.9%, East Indian 1.3%, white 0.2%, Chinese 0.2%, mixed 7.3%, other 0.1% </t>
  </si>
  <si>
    <t xml:space="preserve">Japan Japanese 99%; Korean, Chinese, Brazillian, Filipino, other 1% (2004) </t>
  </si>
  <si>
    <t xml:space="preserve">Jordan Arab 98%, Circassian 1%, Armenian 1% </t>
  </si>
  <si>
    <t xml:space="preserve">Kazakhstan Kazak (Qazaq) 53.4%, Russian 30%, Ukrainian 3.7%, Uzbek 2.5%, German 2.4%, Tatar 1.4%, Uygur 1.4%, other 4.9% (1999) </t>
  </si>
  <si>
    <t xml:space="preserve">Kenya Kikuyu 22%; Luhya 14%; Luo 13%; Kalenjin 12%; Kamba 11%; Kisii 6%; Meru 6%; other African 15%; Asian, European, and Arab 1% </t>
  </si>
  <si>
    <t xml:space="preserve">Kiribati Micronesian 98.8%, other 1.2% </t>
  </si>
  <si>
    <t xml:space="preserve">Korea, North racially homogeneous; small Chinese community, a few ethnic Japanese </t>
  </si>
  <si>
    <t xml:space="preserve">Korea, South homogeneous (except for about 20,000 Chinese) </t>
  </si>
  <si>
    <t xml:space="preserve">Kuwait Kuwaiti 45%, other Arab 35%, South Asian 9%, Iranian 4%, other 7% </t>
  </si>
  <si>
    <t xml:space="preserve">Kyrgyzstan Kyrgyz 64.9%, Uzbek 13.8%, Russian 12.5%, Dungan 1.1%, Ukrainian 1%, Uygur 1%, other 5.7% (1999) </t>
  </si>
  <si>
    <t xml:space="preserve">Laos Lao Loum (lowland) 68%, Lao Theung (upland) 22%, Lao Soung (highland) including the Hmong (“Meo”) and the Yao (Mien) 9%, ethnic Vietnamese/Chinese 1% </t>
  </si>
  <si>
    <t xml:space="preserve">Latvia Latvian 57.7%, Russian 29.6%, Belorussian 4.1%, Ukrainian 2.7%, Polish 2.5%, Lithuanian 1.4%, other 2% (2002) </t>
  </si>
  <si>
    <t xml:space="preserve">Lebanon Arab 95%, Armenian 4%, other 1% </t>
  </si>
  <si>
    <t xml:space="preserve">Lesotho Sotho 99.7%, Europeans, Asians, and other 0.3% </t>
  </si>
  <si>
    <t xml:space="preserve">Liberia indigenous African tribes 95% (including Kpelle, Bassa, Gio, Kru, Grebo, Mano, Krahn, Gola, Gbandi, Loma, Kissi, Vai, Bella, Mandingo, and Mende), Americo-Liberians 2.5% (descendants of former U.S. slaves), Congo People 2.5% (descendants of former Caribbean slaves) </t>
  </si>
  <si>
    <t xml:space="preserve">Libya Berber and Arab 97%, Greeks, Maltese, Italians, Egyptians, Pakistanis, Turks, Indians, Tunisians </t>
  </si>
  <si>
    <t xml:space="preserve">Liechtenstein Alemannic 86%; Italian, Turkish, and other 14% </t>
  </si>
  <si>
    <t xml:space="preserve">Lithuania Lithuanian 83.4%, Polish 6.7%, Russian 6.3%, other or unspecified 3.6% (2001) </t>
  </si>
  <si>
    <t xml:space="preserve">Luxembourg Celtic base (with French and German blend), Portuguese, Italian, Slavs (from Montenegro, Albania, and Kosovo), and European (guest and worker residents) </t>
  </si>
  <si>
    <t xml:space="preserve">Macedonia  Macedonian 64.2%, Albanian 25.2%, Turkish 3.8%, Roma (Gypsy) 2.7%, Serb 1.8%, other 2.2% (2002) </t>
  </si>
  <si>
    <t xml:space="preserve">Madagascar Malayo-Indonesian (Merina and related Betsileo), Côtiers (mixed African, Malayo-Indonesian, and Arab ancestry: Betsimisaraka, Tsimihety, Antaisaka, Sakalava), French, Indian, Creole, Comoran </t>
  </si>
  <si>
    <t xml:space="preserve">Malawi Chewa, Nyanja, Tumbuko, Yao, Lomwe, Sena, Tonga, Ngoni, Ngonde, Asian, European </t>
  </si>
  <si>
    <t xml:space="preserve">Malaysia Malay 50.4%, Chinese 23.7%, Indigenous 11%, Indian 7.1%, others 7.8% (2004 est.) </t>
  </si>
  <si>
    <t xml:space="preserve">Maldives South Indians, Sinhalese, Arabs </t>
  </si>
  <si>
    <t xml:space="preserve">Mali Mande 50% (Bambara, Malinke, Sarakole), Peul 17%, Voltaic 12%, Tuareg and Moor 10%, Songhai 6%, other 5% </t>
  </si>
  <si>
    <t xml:space="preserve">Malta Maltese (descendants of ancient Carthaginians and Phoenicians, with strong elements of Italian and other Mediterranean stock) </t>
  </si>
  <si>
    <t xml:space="preserve">Marshall Islands Micronesian </t>
  </si>
  <si>
    <t xml:space="preserve">Mauritania mixed Maur/black 40%, Maur 30%, black 30% </t>
  </si>
  <si>
    <t xml:space="preserve">Mauritius Indo-Mauritian 68%, Creole 27%, Sino-Mauritian 3%, Franco-Mauritian 2% </t>
  </si>
  <si>
    <t xml:space="preserve">Mexico mestizo (Amerindian-Spanish) 60%, Amerindian or predominantly Amerindian 30%, white 9%, other 1% </t>
  </si>
  <si>
    <t xml:space="preserve">Micronesia nine ethnic Micronesian and Polynesian groups </t>
  </si>
  <si>
    <t xml:space="preserve">Moldova Moldavian/Romanian 78.2%, Ukrainian 8.4%, Russian 5.8%, Gagauz 4.4%, Bulgarian 1.9%, other 1.3% (2004) </t>
  </si>
  <si>
    <t xml:space="preserve">Monaco French 47%, Monegasque 16%, Italian 16%, other 21% </t>
  </si>
  <si>
    <t xml:space="preserve">Mongolia Mongol (predominantly Khalkha) 94.9%, Turkic (of which Kazak is the largest group) 5%, other (including Chinese and Russian) 0.1% (2000) </t>
  </si>
  <si>
    <t xml:space="preserve">Montenegro Montenegrin 43%, Serbian 32%, Bosniak 8%, Albanian 5%, other (Muslims, Croats, Roma) 12% </t>
  </si>
  <si>
    <t xml:space="preserve">Morocco Arab-Berber 99.1%, Jewish 0.2%, other 0.7% </t>
  </si>
  <si>
    <t xml:space="preserve">Mozambique indigenous tribal groups 99.66% (Shangaan, Chokwe, Manyika, Sena, Makua, and others), Europeans 0.06%, Euro-Africans 0.2%, Indians 0.08% </t>
  </si>
  <si>
    <t xml:space="preserve">Myanmar Burman 68%, Shan 9%, Karen 7%, Rakhine 4%, Chinese 3%, Mon 2%, Indian 2%, other 5% </t>
  </si>
  <si>
    <t xml:space="preserve">Namibia black 87.5%, white 6%, mixed 6.5%. Note: about 50% of the population belong to the Ovambo tribe and 9% to the Kavangos tribe; other ethnic groups are Herero 7%, Damara 7%, Nama 5%, Caprivian 4%, Bushmen 3%, Baster 2%, Tswana 0.5% </t>
  </si>
  <si>
    <t xml:space="preserve">Nauru Nauruan 58%, other Pacific Islander 26%, Chinese 8%, European 8% </t>
  </si>
  <si>
    <t xml:space="preserve">Nepal Brahman-Hill 12.5%, Chetri 15.5%, Magar 7%, Tharu 6.6%, Tamang 5.5%, Newar 5.4%, Muslim 4.2%, Kami 3.9%, Yadav 3.9%, other 32.7%, unspecified 2.8% (2001) </t>
  </si>
  <si>
    <t xml:space="preserve">Netherlands Dutch 83%, other 17% (9% of non-Western origin, mainly Turks, Moroccans, Antilleans, Surinamese, and Indonesians) (1999 est.) </t>
  </si>
  <si>
    <t xml:space="preserve">New Zealand European 69.8%, Maori 7.9%, Pacific Islander 4.4%, Asian 5.7%, other 0.5%, mixed 7.8%, unspecified 3.8% (2001) </t>
  </si>
  <si>
    <t xml:space="preserve">Nicaragua mestizo 69%, white 17%, black 9%, Amerindian 5% </t>
  </si>
  <si>
    <t xml:space="preserve">Niger Hausa 56%, Djerma 22%, Fula 8.5%, Tuareg 8%, Beri Beri (Kanouri) 4.3%, Arab, Toubou, and Gourmantche 1.2%, about 1,200 French expatriates </t>
  </si>
  <si>
    <t xml:space="preserve">Nigeria More than 250 ethnic groups, including Hausa and Fulani 29%, Yoruba 21%, Ibo 18%, Ijaw 10%, Kanuri 4%, Ibibio 3.5%, Tiv 2.5% </t>
  </si>
  <si>
    <t xml:space="preserve">Norway Norwegian, Sami 20,000 </t>
  </si>
  <si>
    <t xml:space="preserve">Oman Arab, Baluchi, South Asian (Indian, Pakistani, Sri Lankan, Bangladeshi), African </t>
  </si>
  <si>
    <t xml:space="preserve">Pakistan Punjabi, Sindhi, Pashtun (Pathan), Baloch, Muhajir (immigrants from India and their descendants) </t>
  </si>
  <si>
    <t xml:space="preserve">Palau Palauan (Micronesian with Malayan and Melanesian admixtures) 69.9%, Filipino 15.3%, Chinese 4.9%, other Asian 2.4%, white 1.9%, Carolinian 1.4%, other Micronesian 1.1%, other or unspecified 3.2% (2000) </t>
  </si>
  <si>
    <t xml:space="preserve">Panama mestizo 70%, Amerindian and mixed (West Indian) 14%, white 10%, Indian 6% </t>
  </si>
  <si>
    <t xml:space="preserve">Papua New Guinea Melanesian, Papuan, Negrito, Micronesian, Polynesian </t>
  </si>
  <si>
    <t xml:space="preserve">Paraguay mestizo 95% </t>
  </si>
  <si>
    <t xml:space="preserve">Peru Amerindian 45%, mestizo 37%, white 15%, black, Japanese, Chinese, and other 3% </t>
  </si>
  <si>
    <t xml:space="preserve">Philippines Tagalog 28.1%, Cebuano 13.1%, Ilocano 9%, Bisaya/Binisaya 7.6%, Hiligaynon Ilonggo 7.5%, Bikol 6%, Waray 3.4%, other 25.3% (2000) </t>
  </si>
  <si>
    <t xml:space="preserve">Poland Polish 96.7%, German 0.4%, Belorussian 0.1% Ukrainian 0.1%, other 2.7% (2002) </t>
  </si>
  <si>
    <t xml:space="preserve">Portugal homogeneous Mediterranean stock; less than 100,000 citizens of black African descent who immigrated to mainland during decolonization; East Europeans have entered since 1990 </t>
  </si>
  <si>
    <t xml:space="preserve">Qatar Arab 40%, Pakistani 18%, Indian 18%, Iranian 10%, other 14% </t>
  </si>
  <si>
    <t xml:space="preserve">Romania Romanian 89.5%, Hungarian 6.6%, Roma (Gyspy) 2.5%, Ukrainian 0.3%, German 0.3%, Russian 0.2%, Turkish 0.2%, other 0.4% (2002) </t>
  </si>
  <si>
    <t xml:space="preserve">Russia Russian 79.8%, Tatar 3.8%, Ukrainian 2%, Bashkir 1.2%, Chuvash 1.1%, other or unspecified 12.1% (2002) </t>
  </si>
  <si>
    <t xml:space="preserve">Rwanda Hutu 84%, Tutsi 15%, Twa (Pygmoid) 1% </t>
  </si>
  <si>
    <t xml:space="preserve">St. Kitts and Nevis predominantly black; some British, Portuguese, and Lebanese </t>
  </si>
  <si>
    <t xml:space="preserve">St. Lucia black 90%, mixed 6%, East Indian 3%, white 1% </t>
  </si>
  <si>
    <t xml:space="preserve">St. Vincent and the Grenadines black 66%, mixed 19%, East Indian 6%, Carib Amerindian 2%, other 7% </t>
  </si>
  <si>
    <t xml:space="preserve">Samoa Samoan 92.6%, Euronesians 7% (persons of European and Polynesian blood), Europeans 0.4% </t>
  </si>
  <si>
    <t xml:space="preserve">San Marino Sammarinese, Italian </t>
  </si>
  <si>
    <t xml:space="preserve">São Tomé and Príncipe mestico (mixed European and native African), angolares (descendants of Angolan slaves), forros (descendants of freed slaves), servicais (contract laborers from Angola, Mozambique, and Cape Verde), tongas (children of servicais born on the islands), Europeans (primarily Portuguese) </t>
  </si>
  <si>
    <t xml:space="preserve">Saudi Arabia Arab 90%, Afro-Asian 10% </t>
  </si>
  <si>
    <t xml:space="preserve">Senegal Wolof 43.3%, Fulani 23.8%, Serer 14.7%, Diola 3.7%, Mandingo 3%, Soninke 1.1%, European and Lebanese 1%, other 9.4% </t>
  </si>
  <si>
    <t xml:space="preserve">Serbia Serb 66%, Albanian 17%, Hungarian 3.5%, other 13.5% (1991) </t>
  </si>
  <si>
    <t xml:space="preserve">Seychelles mixed French, African, Indian, Chinese, and Arab </t>
  </si>
  <si>
    <t xml:space="preserve">Sierra Leone 20 native African tribes 90% (Temne 30%, Mende 30%, other 30%); Creole (Krio) 10%; refugees from Liberia's recent civil war, small numbers of Europeans, Lebanese, Pakistanis, and Indians </t>
  </si>
  <si>
    <t xml:space="preserve">Singapore Chinese 76.8%, Malay 13.9%, Indian 7.9%, other 1.4% (2000) </t>
  </si>
  <si>
    <t xml:space="preserve">Slovakia Slovak 85.8%, Hungarian 9.7%, Roma 1.7%, Ruthenian/Ukrainian 1%, other and unspecified 1.8% (2001) </t>
  </si>
  <si>
    <t xml:space="preserve">Slovenia Slovene 93.1%, Croat 1.8%, Serb 2%, Bosniak 1.1%, other or unspecified 12% (2001) </t>
  </si>
  <si>
    <t xml:space="preserve">Solomon Islands Melanesian 94.5%, Polynesian 3%, Micronesian 1.2%, other 1.1%, unspecified 0.2% (1999) </t>
  </si>
  <si>
    <t xml:space="preserve">Somalia Somali 85%, Bantu and others 15% (including Arabs 30,000) </t>
  </si>
  <si>
    <t xml:space="preserve">South Africa black African 79%, white 9.6%, colored 8.9%, Indian/Asian 2.5% (2001) </t>
  </si>
  <si>
    <t xml:space="preserve">Spain composite of Mediterranean and Nordic types </t>
  </si>
  <si>
    <t xml:space="preserve">Sri Lanka Sinhalese 73.8%, Sri Lankan Moors 7.2%, Indian Tamil 4.6%, Sri Lankan Tamil 3.9%, other 0.5%, unspecified 10% (2001) </t>
  </si>
  <si>
    <t xml:space="preserve">Sudan black 52%, Arab 39%, Beja 6%, foreigners 2%, other 1% </t>
  </si>
  <si>
    <t xml:space="preserve">Suriname East Indians (Hindustanis) 37%, Creole (mixed white and black) 31%, Javanese 15%, “Bush Negroes” (also known as Maroons) 10%, Amerindian 2%, Chinese 2%, white 1%, other 2% </t>
  </si>
  <si>
    <t xml:space="preserve">Swaziland African 97%, European 3% </t>
  </si>
  <si>
    <t xml:space="preserve">Sweden indigenous population: Swedes with Finnish and Sami minorities; foreign-born or first-generation immigrants: Finns, Yugoslavs, Danes, Norwegians, Greeks, Turks </t>
  </si>
  <si>
    <t xml:space="preserve">Switzerland German 65%, French 18%, Italian 10%, Romansch 1%, other 6% </t>
  </si>
  <si>
    <t xml:space="preserve">Syria Arab 90.3%, Kurds, Armenians, and other 9.7% </t>
  </si>
  <si>
    <t xml:space="preserve">Tajikistan Tajik 79%, Uzbek 15.3%, Russian 1.1%, Kyrgyz 1.1%, other 2.6% (2000) </t>
  </si>
  <si>
    <t xml:space="preserve">Tanzania mainland: native African 99% (includes 95% Bantu, consisting of well over 100 tribes), Asian, European, and Arab 1%; Zanzibar: Arab, native African, mixed </t>
  </si>
  <si>
    <t xml:space="preserve">Thailand Thai 75%, Chinese 14%, other 11% </t>
  </si>
  <si>
    <t xml:space="preserve">Togo native African (37 tribes; largest and most important are Ewe, Mina, and Kabre) 99%, European and Syrian-Lebanese less than 1% </t>
  </si>
  <si>
    <t xml:space="preserve">Tonga Polynesian, European </t>
  </si>
  <si>
    <t xml:space="preserve">Trinidad and Tobago Indian (South Asian) 40%, African 37.5%, mixed 20.5%, other 1.2%, unspecified 0.8% (2000) </t>
  </si>
  <si>
    <t xml:space="preserve">Tunisia Arab-Berber 98%, European 1%, Jewish and other 1% </t>
  </si>
  <si>
    <t xml:space="preserve">Turkey Turkish 80%, Kurdish 20% (estimated) </t>
  </si>
  <si>
    <t xml:space="preserve">Turkmenistan Turkmen 85%, Uzbek 5%, Russian 4%, other 6% (2003) </t>
  </si>
  <si>
    <t xml:space="preserve">Tuvalu Polynesian 96%, Micronesian 4% </t>
  </si>
  <si>
    <t xml:space="preserve">Uganda Baganda 17%, Ankole 8%, Basoga 8%, Iteso 8%, Bakiga 7%, Langi 6%, Rwanda 6%, Bagisu 5%, Acholi 4%, Lugbara 4%, Batoro 3%, Bunyoro 3%, Alur 2%, Bagwere 2%, Bakonjo 2%, Jopodhola 2%, Karamojong 2%, Rundi 2%, non-African (European, Asian, Arab) 1%, other 8% </t>
  </si>
  <si>
    <t xml:space="preserve">Ukraine Ukrainian 77.8%, Russian 17.3%, Belorussian 0.6%, Moldovan 0.5%, Crimean Tatar 0.5%, Bulgarian 0.4%, Hungarian 0.3%, Romanian 0.3%, Polish 0.3%, Jewish 0.2%, other 1.8% (2001) </t>
  </si>
  <si>
    <t xml:space="preserve">United Arab Emirates Emiri 19%, other Arab and Iranian 23%, South Asian 50%, other expatriates (includes Westerners and East Asians) 8% (1982) </t>
  </si>
  <si>
    <t xml:space="preserve">United Kingdom English 83.6%, Scottish 8.6%, Welsh 4.9%; Northern Irish 2.9%, black 2%, Indian 1.8%, Pakistani 1.3%, mixed 1.2%, other 1.6% (2001) </t>
  </si>
  <si>
    <t xml:space="preserve">United States White: 211,460,626 (75.1%); Black: 34,658,190 (12.3%); Asian: 10,242,998 (3.6%); American Indian and Alaska Native: 2,475,956 (0.9%); Native Hawaiian and other Pacific Islander: 398,835 (0.1%); other race: 15,359,073 (5.5%); Hispanic origin:1 35,305,818 (12.5%) </t>
  </si>
  <si>
    <t xml:space="preserve">Uruguay white 88%, mestizo 8%, black 4% </t>
  </si>
  <si>
    <t xml:space="preserve">Uzbekistan Uzbek 80%, Russian 5.5%, Tajik 5%, Kazak 3%, Karakalpak 2.5%, Tatar 1.5%, other 2.5% (1996 est.) </t>
  </si>
  <si>
    <t xml:space="preserve">Vanuatu Ni-Vanuatu 98.5%, other 1.5% (1999) </t>
  </si>
  <si>
    <t xml:space="preserve">Vatican City (Holy See) Italian, Swiss, other </t>
  </si>
  <si>
    <t xml:space="preserve">Venezuela Spanish, Italian, Portuguese, Arab, German, African, indigenous people </t>
  </si>
  <si>
    <t xml:space="preserve">Vietnam Kinh (Viet) 86.2%, Tay 1.9%, Thai 1.7%, Muong 1.5%, Khome 1.4%, Hoa 1.1%, Nun 1.1%, Hmong 1%, others 4.1% (1999) </t>
  </si>
  <si>
    <t xml:space="preserve">Western Sahara (proposed state) Arab, Berber </t>
  </si>
  <si>
    <t xml:space="preserve">Yemen predominantly Arab; but also Afro-Arab, South Asians, Europeans </t>
  </si>
  <si>
    <t xml:space="preserve">Zambia African 98.7%, European 1.1%, other 0.2% </t>
  </si>
  <si>
    <t xml:space="preserve">Zimbabwe African 98% (Shona 82%, Ndebele 14%, other 2%), mixed and Asian 1%, white less than 1% </t>
  </si>
  <si>
    <t>source: https://www.infoplease.com/ethnicity-and-race-countries; Ethnicity and Race by Countries; Find the ethnic and racial composition of every country in the world, listed alphabetically.</t>
  </si>
  <si>
    <t>source: https://en.wikipedia.org/wiki/List_of_most_popular_given_names; List of most popular given names; The most popular given names vary nationally, regionally, and culturally. Lists of widely used given names can consist of those most often bestowed upon infants born within the last year, thus reflecting the current naming trends, or else be composed of the personal names occurring most within the total population.</t>
  </si>
  <si>
    <t xml:space="preserve">Algeria (census, 2010)[1] Mohamed Abdelkader Ahmed Mohammed Ali Rachid Said Brahim Omar Djamel </t>
  </si>
  <si>
    <t xml:space="preserve">Equatorial Guinea (2011)[3] Manuel Juan Antonio José NA NA NA NA NA NA </t>
  </si>
  <si>
    <t xml:space="preserve">Libya[citation needed] Mohammed Ahmed Ali Hamza Ibrahim Mahmoud Abdallah Tareq Hassan Khaled </t>
  </si>
  <si>
    <t xml:space="preserve">Mali (census, 2010)[1] Mamadou Moussa Mahamadou Adama Bakary Abdoulaye Modibo Oumar Sekou Souleymane </t>
  </si>
  <si>
    <t xml:space="preserve">Morocco[4] Mohamed Ahmed Mohammed Said Rachid Mustapha Youssef Hassan Abdel-salam Ali </t>
  </si>
  <si>
    <t xml:space="preserve">South Africa[5] (2015) Junior Blessing Gift Bandile Prince Siyabonga Melokuhle Lethabo Banele Samkelo </t>
  </si>
  <si>
    <t xml:space="preserve">Tunisia[6] Mehdi Youssef Aziz Karim NA NA NA NA NA NA </t>
  </si>
  <si>
    <t xml:space="preserve">Algeria (census, 2010)[1] Fatima Sara Fatiha Aicha Fatma Amina Meriem Karima Kheira Nadia </t>
  </si>
  <si>
    <t xml:space="preserve">Egypt (2004, unofficial)[2] Shaimaa, Fatma, Maha, Reem, Farida, Aya, Shahd, Ashraqat, Sahar, Fatin, Dalal, Doha, Fajr, Suha, Rowan, Hosniya, Hasnaa, Hosna, Gamila, Gamalat, Habiba NA NA NA NA NA NA NA NA NA </t>
  </si>
  <si>
    <t xml:space="preserve">Egypt (2004, Coptic Christians, unofficial)[2] Mary, Marie, Mariam, Marina, Irene, Malak, Habiba, Hana, Farah, Marwa, Nada, Salma NA NA NA NA NA NA NA NA NA </t>
  </si>
  <si>
    <t xml:space="preserve">Equatorial Guinea (2011)[3] María del Carmen Isabel María Teresa Esperanza Milagrosa NA NA NA NA NA </t>
  </si>
  <si>
    <t xml:space="preserve">Libya[citation needed] Aya Rania Sarah Reem Hoda Marwa Mona Fatima Eisha Nesreen </t>
  </si>
  <si>
    <t xml:space="preserve">Mali (census, 2010)[1] Fatoumata Mariam Aminata Hawa Awa Oumou Djeneba Bintou Fanta Kadiatou </t>
  </si>
  <si>
    <t xml:space="preserve">Morocco[7] Fatima Khadija Aicha Malika Naima Rachida Nadia Karima Amina Saida </t>
  </si>
  <si>
    <t xml:space="preserve">South Africa[5] (2015) Precious Princess Angel Amahle Minenhle Thandolwethu Melokuhle Blessing Faith Lesedi </t>
  </si>
  <si>
    <t xml:space="preserve">Tunisia[6] (2005) Mariam Shayma Khawla NA NA NA NA NA NA NA </t>
  </si>
  <si>
    <t xml:space="preserve">Buenos Aires, Argentina (2015)[8] Santiago Mateo Juan Matías Nicolás Benjamín Pedro Tomás Thiago Santino </t>
  </si>
  <si>
    <t xml:space="preserve">Aruba (2005)[9] Daniel Dylan/Dyllan Kevin/Keven NA NA NA NA NA NA NA </t>
  </si>
  <si>
    <t xml:space="preserve">Brazil (2015)[10] Miguel Arthur Davi Pedro Bernardo Gabriel Lucas Matheus Heitor Rafael </t>
  </si>
  <si>
    <t xml:space="preserve">Chile (2015)[13] Agustín Benjamín Vicente Mateo Martín Matías Alonso Tomás Maximiliano Joaquín </t>
  </si>
  <si>
    <t xml:space="preserve">Colombia (2011)[14] Santiago Juan David Juan José Andrés Felipe Samuel Sebastián Matías Alejandro Nicolás Jerónimo </t>
  </si>
  <si>
    <t xml:space="preserve">Haiti (unofficial, privately compiled)[15] Stevenson Stanley Samuel Peterson Daniel Wilson Jameson Evens Ricardo Emmanuel </t>
  </si>
  <si>
    <t xml:space="preserve">Jamaica (2011)[16] Jayden Daniel Joshua Justin Ajani, Jaden NA NA NA NA NA </t>
  </si>
  <si>
    <t xml:space="preserve">Mexico (2013)[17] Santiago Mateo Matías Diego Sebastián Nicolás Miguel Ángel Iker Alejandro Samuel </t>
  </si>
  <si>
    <t xml:space="preserve">Paraguay (2015, general population)[18] Ramón Juan José Antonio Carlos Daniel Luis Javier David César </t>
  </si>
  <si>
    <t xml:space="preserve">Peru (2012)[19] Luis José Alexander David Angel Carlos Sebastián Daniel Jesús Juan </t>
  </si>
  <si>
    <t xml:space="preserve">Puerto Rico[20] (2016) Sebastián Dylan Ian Jayden Adrián, Angel Luis Mateo Diego Lucas Fabian </t>
  </si>
  <si>
    <t xml:space="preserve">Uruguay Agustín Matías Santiago Nicolás Martín Bruno Francisco Rodrigo Mateo Joaquín </t>
  </si>
  <si>
    <t xml:space="preserve">Venezuela (2011)[23] Sebastián Santiago Samuel Diego Gabriel Alejandro Diego Alejandro Daniel Alejandro David Juan Andrés </t>
  </si>
  <si>
    <t xml:space="preserve">Buenos Aires, Argentina (2015)[8] Sofía María Lucía Martina Catalina Elena Emilia Valentina Paula Zoe </t>
  </si>
  <si>
    <t xml:space="preserve">Aruba (2005)[9] Alysha Isabella/Isabelle, Emily/Emely NA NA NA NA NA NA NA NA </t>
  </si>
  <si>
    <t xml:space="preserve">Brazil (2015)[10] Alice Sophia Julia Laura Isabella Manuela Luiza Helena Valentina Giovanna </t>
  </si>
  <si>
    <t xml:space="preserve">Canada (2015, Babycenter)[24] Emma Olivia Sophia Zoe Emily Avery Isabella Charlotte Lily Ava </t>
  </si>
  <si>
    <t xml:space="preserve">Canada, Québec (2015)[12] Emma Léa Olivia Alice Florence Zoé Chloé Béatrice Charlotte Rosalie </t>
  </si>
  <si>
    <t xml:space="preserve">Chile (2015)[13] Sofía Emilia Isidora Florencia Maite Josefa Amanda Antonella Agustina Martina </t>
  </si>
  <si>
    <t xml:space="preserve">Colombia (2011)[14] Mariana Valentina Isabella Sofía Valeria María José Gabriela Sara Salomé Daniela </t>
  </si>
  <si>
    <t xml:space="preserve">Haiti (unofficial, privately compiled)[15] Widelene Mirlande/Myrlande Islande Lovelie/Lovely Judeline Angeline Esther Chedeline Jessica Rose-Merline </t>
  </si>
  <si>
    <t xml:space="preserve">Jamaica (2011)[16] Gabrielle Amelia Tianna Brianna Jada NA NA NA NA NA </t>
  </si>
  <si>
    <t xml:space="preserve">Mexico (2013[17] Ximena Valentina María Fernanda Sofía María José Martina Emilia Zoe Mia Dulce María </t>
  </si>
  <si>
    <t xml:space="preserve">Paraguay (2015, general population)[18] María Elizabeth Beatriz Ramona Liz Concepción Carolina Mabel Raquel Noemí </t>
  </si>
  <si>
    <t xml:space="preserve">Peru (2012)[19] María Valentina Camila Fernanda Milagros Luz Abigail Ariana Luciana Alexandra </t>
  </si>
  <si>
    <t xml:space="preserve">Puerto Rico (2016)[20] Valentina Victoria Mia Amanda, Mikaela Camila Amaia Emma Kamila Sofia Isabella </t>
  </si>
  <si>
    <t xml:space="preserve">United States (2016)[21] Emma Olivia Ava Sophia Isabella Mia Charlotte Abigail Emily Harper </t>
  </si>
  <si>
    <t xml:space="preserve">United States (Most common names, 1990 census)[25] Mary Patricia Linda Barbara Elizabeth Jennifer Maria Susan Margaret Dorothy </t>
  </si>
  <si>
    <t xml:space="preserve">Uruguay Florencia Lucía Agustina Valentina Camila Julia, Julieta Sofía Abril Ana Paula Micaela </t>
  </si>
  <si>
    <t xml:space="preserve">Venezuela (2011)[23] Camila Isabella Sofía Victoria Valentina Valeria Nicole Samantha Mariana Antonella </t>
  </si>
  <si>
    <t xml:space="preserve">India (BabyCenter, 2015)[28] Aarav Reyansh Mohammad Vivaan Ayaan Vihaan Atharv Sai Advik Arjun </t>
  </si>
  <si>
    <t xml:space="preserve">Iraq (2007)[citation needed] Ali Muhammed Hussein Hydar Ahmed Omar Hasan Kathem Abdullah Ammar </t>
  </si>
  <si>
    <t xml:space="preserve">Israel, Jewish unisex names (given to both boys and girls) (2008)[34] Noam Amit Ariel Daniel Adi Ma'ayan Yuval Yahli Omer Lior </t>
  </si>
  <si>
    <t xml:space="preserve">Japan (2015)[37] Sō/Minato/Ichika Itsuki/ Tatsuki Ren Hinata/Haruta Asahi/Haruki/Tomoharu Sōta Yuuma Arata Ryō Yūto/Haruto/Haruhito, Sōta/Kanata, Hayato/Taichi </t>
  </si>
  <si>
    <t xml:space="preserve">Jordan (2009)[38] Mohammad Ahmad Abdul Rahman NA NA NA NA NA NA NA </t>
  </si>
  <si>
    <t xml:space="preserve">Kazakhstan (2013)[39] Yerasyl (Ерacыл) Alikhan (Алиxан) Nürasyl (Нұрасыл) Nürislam (Нұрислам) Sanzhar (Санжар) Artyom (Артём) Mïras (Мирас) Aisültan (Айсұлтан) Arsen (Арсен) Amïr (Амир) </t>
  </si>
  <si>
    <t xml:space="preserve">Kuwait (2015)[40] Mohammad Abdullah Fahad Khaled Ali Yousef Ahmed Abdulaziz Faisal Bader </t>
  </si>
  <si>
    <t xml:space="preserve">Lebanon (2015)[41] Elie Mohammad Charbel Ali Hassan Hussein George Ahmad Christian Joe </t>
  </si>
  <si>
    <t xml:space="preserve">Malaysia (2015, BabyCenter)[42] Muhamad Ahmad Amar Adam Ethan Umar Aqil Danish Izz Aidan </t>
  </si>
  <si>
    <t xml:space="preserve">Mongolia[43] Naranbaatar Batkhaаn Baаtar Chuluun Sukhbaаtar NA NA NA NA NA </t>
  </si>
  <si>
    <t xml:space="preserve">Nepal[44] Krishna Kiran Bishal Bibek Siddhartha Manish Mahesh Kamal Prem Prakash </t>
  </si>
  <si>
    <t xml:space="preserve">Pakistan Mohammad Ali Hussain Omar Bilal Usman Zahid Shahid Saqib Nomaan </t>
  </si>
  <si>
    <t xml:space="preserve">Philippines (2011, National Statistics Office)[45] John Paul Justin Renz Clarence John Carl Kevin Richard Ezekiel Jared Xyriel </t>
  </si>
  <si>
    <t xml:space="preserve">South Korea (2013)[47] Min-jun (민준) Seo-jun (서준) Joo-won (주원) Ye-jun (예준) Shi-woo (시우) Jun-seo (준서) Do-yoon (도윤) Hyun-woo (현우) Gun-woo (건우) Ji-hoon (지훈) </t>
  </si>
  <si>
    <t xml:space="preserve">Tajikistan (2009)[50] Muhammad Yusuf Abdullo Abubakr NA NA NA NA NA NA </t>
  </si>
  <si>
    <t xml:space="preserve">Thailand (2011 census)[51] Somchai Somsak Somporn Somboon Prasert NA NA NA NA NA </t>
  </si>
  <si>
    <t xml:space="preserve">Dubai, United Arab Emirates (2015)[52] Mohammad Ali Omar Ahmad/Ahmed Abdulla/Abdullah NA NA NA NA NA </t>
  </si>
  <si>
    <t xml:space="preserve">Arab world (2015) (BabyCenter Arabia members)[53] Maryam مريم Sarah سارة Fatima فاطمة Noor نور Reem ريم Leen لين Salma سلمى Tala تالا Jana جنى Thalia تاليا </t>
  </si>
  <si>
    <t xml:space="preserve">China (most common names, not official)[27] 爱 Ai, 碧 Bi, 彩 Cai, 丹 Dan, 芳 Fang, 红 Hong, 惠 Hui, 娟 Juan, 兰 Lan, 莉 Li, 丽 Li, 莲 Lian, 娜 Na, 妮 Ni, 倩 Qian, 琼 Qiong, 珊 Shan, 淑 Shu, 婷 Ting, 霞 Xia, 娴 Xian, 嫣 Yan, 云 Yun, 贞 Zhen NA NA NA NA NA NA NA NA NA </t>
  </si>
  <si>
    <t xml:space="preserve">China (not official)[1] Jing Ying Yan Li Xiaoyan Xinyi Jie Lili Xiaomei Tingting </t>
  </si>
  <si>
    <t xml:space="preserve">India (BabyCenter, 2015)[54] Aadya Diya Saanvi Amaira Angel Myra Aaradhya Anaya Riya Shanaya </t>
  </si>
  <si>
    <t xml:space="preserve">Iran[29] (babies born 2010–2011) Fatemeh Zahra Setayesh Hasti Zeinab Nazanin-Zahra Reihaneh Maryam Mobina Narges </t>
  </si>
  <si>
    <t xml:space="preserve">Iran (general population)[30] Fatemeh Zahra Maryam Ma'soumeh Sakineh Zeinab Roghayyeh Khadije Leyla Somayyeh </t>
  </si>
  <si>
    <t xml:space="preserve">Israel, Jewish girls (2015)[31][32][33] Noa Tamar Maya Avigail Talia Adele/Adel/Edel Shira Ayala Yael Sarah </t>
  </si>
  <si>
    <t xml:space="preserve">Israel, Muslim (girls) (2015)[31][32][33] Maryam Sha'im Jana Lin Lian Aline Sara NA NA NA </t>
  </si>
  <si>
    <t xml:space="preserve">Israel, Christian girls (2012)[35] Maria Celine Aline Maya Noor Lian Maryam Natalie Tala Miral </t>
  </si>
  <si>
    <t xml:space="preserve">Israel, Druze girls (2004)[36] Eden Yarin Nur Sarah Sillin Assil Malk Maya Aya Miyar </t>
  </si>
  <si>
    <t xml:space="preserve">Japan (2015)[37] Sakura Riko Aoi Wakana Sakura/Sara Rin Anna/Azuna Himari/Hinata Yuna/Yuina Kaede </t>
  </si>
  <si>
    <t xml:space="preserve">Jordan (2009)[38] Rimas Jana Hala NA NA NA NA NA NA NA </t>
  </si>
  <si>
    <t xml:space="preserve">Kazakhstan (2013)[39] Ayzere (Айзeрe) Inzhu (Інжу) Ayaru (Айару) Käwsar (Кәусар) Ayşa (Айша) Aruzhan (Аружан) Amïna (Амина) Ayaulym (Аяулым) Sezim (Сезім) Iñkär (Іңкәр) </t>
  </si>
  <si>
    <t xml:space="preserve">Kuwait (2015)[40] Fatma Mariam Hussa Sherifa Sara Reem Aisha Dalal Lulwa Shaikha </t>
  </si>
  <si>
    <t xml:space="preserve">Lebanon (2015)[55] Marie Fatima Jessica Zeinab Mariam Sarah Maya Layla Christina Amal </t>
  </si>
  <si>
    <t xml:space="preserve">Malaysia (2015, BabyCenter)[42] Nor Hannah Aishah Siti Zara Puteri Nurul Sophia Sara Dhia </t>
  </si>
  <si>
    <t xml:space="preserve">Mongolia[43] Odval Bolormaa Bayarmaa Oyunbileg Khongordzol NA NA NA NA NA </t>
  </si>
  <si>
    <t xml:space="preserve">Nepal[44] Shristi Sunita Rabina Asmita Niharika Binita Aasha Kabita Sita Gita </t>
  </si>
  <si>
    <t xml:space="preserve">Pakistan Fatima Fozia Sadia Sobia Nadia Maryam Farzana Ayesha Sakeena Zainab </t>
  </si>
  <si>
    <t xml:space="preserve">Philippines (2011, National Statistics Office)[45] Althea Jessa Mae Rhea Mae Mary Rose Kyla April Joy Jane Alexandra Precious Althea Mae </t>
  </si>
  <si>
    <t xml:space="preserve">South Korea (2013)[47] Seo-yeon (서연) Seo-yun (서윤) Ji-woo (지우) Seo-hyeon (서현) Min-seo (민서) Yun-seo (윤서) Chae-won (채원) Ha-yoon (하윤) Ji-ah (지아) Eun-seo (은서) </t>
  </si>
  <si>
    <t xml:space="preserve">Saudi Arabia[46] Fatima Aisha Nora Hessa Sheikha Maha NA NA NA NA </t>
  </si>
  <si>
    <t xml:space="preserve">Taiwan (1980s-1990s births, 2010 census)[48][49] Shu-fen (淑芬) Shu-hui (淑惠) Mei-ling (美玲) Ya-ting (雅婷) Mei-hui (美惠) Li-hua (麗華) Shu-chuan (淑娟) Shu-chen (淑貞) I-chun (怡君) Shu-hua (淑華) </t>
  </si>
  <si>
    <t xml:space="preserve">Tajikistan (2009)[50] Sumayah Asiya Oisha Googoosh Anohito Indira NA NA NA NA </t>
  </si>
  <si>
    <t xml:space="preserve">Dubai, United Arab Emirates (2015)[52] Mariam Sara/Sarah Fatima/Fatma Ayesha Noor NA NA NA NA NA </t>
  </si>
  <si>
    <t xml:space="preserve">Albania (2014)[56][57] Noel Joel Mateo Ergi Luis Aron Samuel Roan Roel Xhoel </t>
  </si>
  <si>
    <t xml:space="preserve">Andorra (2013)[58] Marc Eric Jan Daniel Enzo Ian Pol Àlex Jordi Martí </t>
  </si>
  <si>
    <t xml:space="preserve">Armenia (2013)[59] Davit (Դավիթ) Narek (Նարեկ) Gor (Գոռ) Hayk (Հայկ) Alex (Ալեքս) Arman (Արման) Tigran (Տիգրան) Erik (Էրիկ) Samvel (Սամվել) Alen (Ալեն) </t>
  </si>
  <si>
    <t xml:space="preserve">Austria (2014)[60] Lukas Maximilian Jakob David Tobias Paul Jonas Felix Alexander Elias </t>
  </si>
  <si>
    <t xml:space="preserve">Belarus (Minsk, 2015)[63] Maksim Максім Artsiom Арцём Ivan Іван, Maciej Мацвей, Mikita Мікіта, Tsimafei Цімафей Aliaksandr Аляксандр, Alaksiej Аляксей, Yahor Ягор Danyl Данііл, Illya Ілья, Raman Раман, Yaraslaŭ Яраслаў NA NA NA NA NA </t>
  </si>
  <si>
    <t xml:space="preserve">Bosnia and Herzegovina, Federation, (2016)[65] Daris Amar Ahmed Harun Davud Adin Vedad Tarik Hamza Imran </t>
  </si>
  <si>
    <t xml:space="preserve">Bulgaria (2015)[66][67] Georgi (Георги) Aleksandar (Александър) Martin (Мартин) Dimitar (Димитър) Ivan (Иван) Nikolay (Николай) Nikola (Никола) Daniel (Даниел) Viktor (Виктор) Kristian </t>
  </si>
  <si>
    <t xml:space="preserve">Zagreb, Croatia (2013)[68] Luka Ivan Marko Filip Karlo Petar Leon Josip Fran David </t>
  </si>
  <si>
    <t xml:space="preserve">Cyprus (2011, census)[69][70] Andreas (Ανδρέας) Georgios (Γιώργος) Kostas (Κώστας) Christos (Χρίστος) Nikolaos (Νικόλας) Michalis (Μιχάλης) Panagiotis (Παναγιώτης) Ioannis (Ιωάννης) Marios (Μάριος) Dimitrios (Δημήτρης) </t>
  </si>
  <si>
    <t xml:space="preserve">Czech Republic (2014)[71] Jakub Jan Tomáš David Adam Matyáš Filip Vojtěch Ondřej Lukáš </t>
  </si>
  <si>
    <t xml:space="preserve">Denmark (2016)[72] Noah Victor Oliver Oscar William Lucas Carl Emil Malthe Frederik, Magnus </t>
  </si>
  <si>
    <t xml:space="preserve">Estonia (2015)[74] Rasmus Robin Oliver Maksim Robert Martin Kaspar Oskar Henri Markus </t>
  </si>
  <si>
    <t xml:space="preserve">Faroe Islands, Denmark (2014)[75] Benjamin Liam, Rókur Aron, Brandur, Fríði, Kristian, Nóa Dávid, Elias, Filip, Mattias NA NA NA NA NA NA </t>
  </si>
  <si>
    <t xml:space="preserve">Paris, France (2016)[77] Gabriel Adam Raphaël Louis Arthur Paul Alexandre, Victor Mohamed Joseph NA </t>
  </si>
  <si>
    <t xml:space="preserve">Germany (2015)[79] Ben Jonas Leon Elias Finn/Fynn Noah Paul Luis/Louis Lukas/Lucas Luca/Luka </t>
  </si>
  <si>
    <t xml:space="preserve">Greece (2010)[80][81] Georgios (Γεώργιος) Ioannis (Ιωάννης) Konstantinos, Kostas (Κώστας) Dimitrios (Δημήτρης) Nikolaos (Νικόλαος) Panagiotis (Παναγιώτης) Vasileios (Βασίλης) Christos (Χρήστος) Athanasios (Αθανάσιος) Michail (Μιχαήλ) </t>
  </si>
  <si>
    <t xml:space="preserve">Greenland (2001–2010)[82][83] Malik Aputsiaq Minik Hans Inunnguaq Kristian Nuka Salik Peter Inuk </t>
  </si>
  <si>
    <t xml:space="preserve">Guernsey (2010)[84] Charlie Harry William Alexander Lewis Charles NA NA NA NA </t>
  </si>
  <si>
    <t xml:space="preserve">Hungary (2014)[85] Bence Máté Levente Ádám Dávid Dániel Marcell Balázs Milán Dominik </t>
  </si>
  <si>
    <t xml:space="preserve">Iceland (2014 births)[86][87][88] Aron Alexander Viktor/Victor Kristján/Kristian/Christian Jón Guðmundur, Kristófer Gunnar, Ólafur/Olav Benedikt, Dagur, Emil NA NA </t>
  </si>
  <si>
    <t xml:space="preserve">Ireland (2015)[89] Jack James Daniel Conor Seán Adam Noah Michael Charlie Luke </t>
  </si>
  <si>
    <t xml:space="preserve">Isle of Man (2010)[90] James/Jamie Joshua Harry/Harrison Connor Jackson Alfie/Alfred, Lucas/Luke Benjamin, Thomas Charles, Jake, William Daniel, Lee, Theo NA </t>
  </si>
  <si>
    <t xml:space="preserve">Italy (2015)[91] Francesco Alessandro Mattia Lorenzo Leonardo Andrea Gabriele Matteo Tommaso Riccardo </t>
  </si>
  <si>
    <t xml:space="preserve">Latvia (2014)[92] Roberts Markuss Artjoms Ralfs Gustavs Maksims Artūrs Aleksandrs Emīls Daniels </t>
  </si>
  <si>
    <t xml:space="preserve">Liechtenstein (2015)[93] Benjamin, Elias Raphael/Rafael Jonas, Paul David, Liam, Robin NA NA NA NA NA NA </t>
  </si>
  <si>
    <t xml:space="preserve">Lithuania (2015, unofficial)[94] Lukas Matas Nojus Dominykas Jokūbas Emilis Jonas Kajus Gabrielius Dovydas </t>
  </si>
  <si>
    <t xml:space="preserve">Luxembourg, Luxembourg (2014, babies born)[95] Gabriel Leo Luca Noah David Tom Ben NA NA NA </t>
  </si>
  <si>
    <t xml:space="preserve">Republic of Macedonia (2012, general population)[96] Aleksandar Zoran Nikola Goran Dragan Dejan Petar Igor Ilija Stefan </t>
  </si>
  <si>
    <t xml:space="preserve">Malta (2014)[97] Luke/Luca/Lucas Matthew/ Matthias/Matteo Jacob/Jake Zachary/Zak/Zack Michael/Miguel/Mikhail Liam/William John/Jean/Jonathan/Juan/Gan Benjamin/Ben Kaiden/Kayden/Kai, Alexander/Alessandro/Alec Andrew/Andreas/Andre/Andy </t>
  </si>
  <si>
    <t xml:space="preserve">Moldova (2016)[98] David Maxim Alexandru Artiom Ion Bogdan Daniel Matthew Nikita Michael </t>
  </si>
  <si>
    <t xml:space="preserve">Monaco (2015)[99] Gabriel Alexandre Lucas Ethan Aaron NA NA NA NA NA </t>
  </si>
  <si>
    <t xml:space="preserve">Netherlands (2016)[102] Daan Noah Sem Lucas Jesse Finn Milan Max Levi Luuk </t>
  </si>
  <si>
    <t xml:space="preserve">Norway (2016)[104] William Oskar Lucas Mathias Filip Oliver Jakob/Jacob Emil Noah Aksel </t>
  </si>
  <si>
    <t xml:space="preserve">Poland (2016)[105] Antoni Jakub Szymon Jan Filip Franciszek Mikołaj Aleksander Kacper Wojciech </t>
  </si>
  <si>
    <t xml:space="preserve">Portugal (2015)[106] João Martim Rodrigo Santiago Francisco Afonso Tomás Miguel Guilherme Gabriel </t>
  </si>
  <si>
    <t xml:space="preserve">Romania (2014)[107] Andrei David Alexandru Gabriel Mihai Cristian Ştefan Luca Ionuţ Darius </t>
  </si>
  <si>
    <t xml:space="preserve">Serbia (2014)[111] Nikola Luka Stefan Marko Lazar Aleksandar Filip Jovan Nemanja Miloš </t>
  </si>
  <si>
    <t xml:space="preserve">Slovakia (2013)[112] Jakub Adam Samuel Lukáš Martin Tomáš Michal Filip Matej Matúš </t>
  </si>
  <si>
    <t xml:space="preserve">Slovenia (2015)[113][114] Luka Filip Nik Mark Žan Jakob Jaka Žiga David Anže </t>
  </si>
  <si>
    <t xml:space="preserve">Sweden (2016)[116] Oscar Lucas William Liam Oliver Hugo Alexander Elias Charlie Noah </t>
  </si>
  <si>
    <t xml:space="preserve">Switzerland (2015, all births) [117] Noah Liam Luca Gabriel Leon David Matteo Elias Louis Levin </t>
  </si>
  <si>
    <t xml:space="preserve">Ukraine (2014)[120] Artem Артем Denys Денис Daniil, Danylo Данііл, Данило Oleksandr Олександр Andriy Андрій Bohdan Богдан Dmytro Дмитро Nikita, Mykyta Нікіта, Микита Nazar Назар Kirill, Kyrylo Кіріл, Кирило </t>
  </si>
  <si>
    <t xml:space="preserve">Albania (2014)[56][57] Amelia Ajla Melisa Amelija Klea Sara Kejsi Noemi Alesia Leandra </t>
  </si>
  <si>
    <t xml:space="preserve">Andorra (2013)[58] Laia Carlota Emma Lara Martina Aina Maria Blanca Laura Valentina </t>
  </si>
  <si>
    <t xml:space="preserve">Armenia (2013)[59] Nareh (Նարե) Mari (Մարի) Maneh (Մանե) Milena (Միլենա) Ani (Անի) Anahit (Անահիտ) Mariam (Մարիամ) Mariya (Մարիա) Elen (Էլեն) Anna (Աննա) </t>
  </si>
  <si>
    <t xml:space="preserve">Austria (2014)[60] Anna Hannah Sophia Emma Marie Lena Sarah Sophie Laura Mia </t>
  </si>
  <si>
    <t xml:space="preserve">Azerbaijan (babies born 2016)[61] Zahra Nuray Fatima Aylin Zeynab Maryam Ayan Malak Daniz Khadija </t>
  </si>
  <si>
    <t xml:space="preserve">Azerbaijan (general population)[121] Sevinj Gunel Leyla Aygun Gunay Sevda Vusala Konul Aysel Tarana </t>
  </si>
  <si>
    <t xml:space="preserve">Belarus (Minsk, 2015)[63] Kseniya Ксенія Anastasiya Анастасія Palina Паліна Darya Дар’я, Katsiaryna Кацярына, Marya Марыя, Safiya Сафія Ullyana Ульяна NA NA NA NA NA </t>
  </si>
  <si>
    <t xml:space="preserve">Belgium (babies born 2015)[122] Emma Louise Olivia Elise Alice Juliette Mila Lucie Marie Camille </t>
  </si>
  <si>
    <t xml:space="preserve">Belgium (overall population 2015)[123] Maria Marie Dominique Martine Nathalie Anne Rita Nicole Anna Christiane </t>
  </si>
  <si>
    <t xml:space="preserve">Flanders, Belgium (2012)[64] Emma Marie Elise Julie Louise Noor Lotte Fien Nina Ella, Lore </t>
  </si>
  <si>
    <t xml:space="preserve">Wallonia, Belgium (2012)[64] Léa Lucie Emma Zoé Louise Camille Manon Chloé Alice Clara </t>
  </si>
  <si>
    <t xml:space="preserve">Brussels-Capital Region, Belgium (2012)[64] Aya Yasmine Lina Sara Sarah Sofia Louise Nour Léa Malak </t>
  </si>
  <si>
    <t xml:space="preserve">Bosnia and Herzegovina, Federation, (2016)[124] Sara Amina Lamija Merjem Esma Lejla Asja Ema Emina Ajna </t>
  </si>
  <si>
    <t xml:space="preserve">Bulgaria (2015)[66] Viktoria (Виктория) Maria (Мария) Nikol (Никол) Aleksandra (Александра) Gabriela (Габриела) Daria (Дария) Raya (Рая) Yoana (Йоана) Sofia (София) Simona (Симона) </t>
  </si>
  <si>
    <t xml:space="preserve">Zagreb, Croatia (2013)[68] Lana Lucija Petra Ana Ema Nika Dora Sara Lara Mia </t>
  </si>
  <si>
    <t xml:space="preserve">Cyprus (2011, census)[69][70] Maria (Μαρία) Eleni (Ελένη) Androula (Ανδρούλα) Georgia (Γεωργία) Panagiota (Παναγιώτα) Anna (Άννα) Christina (Χριστίνα) Katerina (Κατερίνα) Ioanna (Ιωάννα) Kyriaki (Κυριακή) </t>
  </si>
  <si>
    <t xml:space="preserve">Czech Republic (2014)[71] Eliška Tereza Anna Adéla Natálie Sofie Kristýna Karolína Viktorie Barbora </t>
  </si>
  <si>
    <t xml:space="preserve">Denmark (2016)[72] Sofia Freja Alma Laura Ida Clara Ella Anna Emma Josefine </t>
  </si>
  <si>
    <t xml:space="preserve">England, United Kingdom (2015)[73] Amelia Olivia Emily Isla Ava Jessica Ella Isabella Poppy Mia </t>
  </si>
  <si>
    <t xml:space="preserve">Estonia (2015)[74] Sofia Eliise Maria Sandra Laura, Mia Alisa Milana Lenna, Polina Liisa Anna, Emilia </t>
  </si>
  <si>
    <t xml:space="preserve">Faroe Islands, Denmark (2014)[75] Eva Emma, Hanna Maria, Ró Elsa, Lea, Sofía Isabella, Lilja, Liva, Mia, Ronja, Rósa NA NA NA NA NA </t>
  </si>
  <si>
    <t xml:space="preserve">Finland (2016 births, among Finnish speakers)[76] Sofia Aino Eevi Venla Emma Aada Pihla Ella Helmi Emilia </t>
  </si>
  <si>
    <t xml:space="preserve">Finland (2016 births, among Swedish speakers)[76] Ellen Emma Edith, Saga Amanda, Elsa, Molly, Stella Alma, Emilia Alva, Ella, Wilma NA NA NA NA </t>
  </si>
  <si>
    <t xml:space="preserve">Paris, France (2016)[77] Louise Emma Alice Chloé Jeanne Inès Sarah Léa Charlotte Anna </t>
  </si>
  <si>
    <t xml:space="preserve">Georgia (2014)[78] Mariami მარიამი Barbare ბარბარე Elene ელენე Anastasia ანასტასია Nino ნინო Nia ნია Ana ანა Elizaveta ელიზავეტა NA NA </t>
  </si>
  <si>
    <t xml:space="preserve">Germany (2015)[79] Mia Emma Hannah/Hanna Sofia/Sophia Anna Emilia Lina Marie Lena Mila </t>
  </si>
  <si>
    <t xml:space="preserve">Greece (2010)[125] Maria (Μαρία) Eleni (Ελένη) Aikaterini (Katerina)(Αικατερίνη) Vasiliki, Basiliki (Vaso) (Βασιλική) Sophia (Σοφία) Angeliki (Αγγελική) Georgia (Giorgia, Gogo) (Γεωργία) Dimitra (Δήμητρα) Konstantina (Kostantina) (Κωνσταντίνα) Paraskevi, Paraskeui (Παρασκευή) </t>
  </si>
  <si>
    <t xml:space="preserve">Greenland (2001–2010)[83] Ivaana Pipaluk Nivi Paninnguaq Ivalu Naasunnguaq Julie Ane Isabella Kimmernaq </t>
  </si>
  <si>
    <t xml:space="preserve">Guernsey (2010)[84] Chloe, Olivia Daisy Isla Jessica NA NA NA NA NA NA </t>
  </si>
  <si>
    <t xml:space="preserve">Hungary (2014)[85] Hanna Anna Jázmin Lili Zsófia Emma Luca Boglárka Zoé Nóra </t>
  </si>
  <si>
    <t xml:space="preserve">Iceland (2014 births)[86][87][88] Margrét/Margrjet/Margret Anna Emma Ísabella/Ísabel/Isabella/Isabel Eva Hekla, Kristín, Viktoría Emilía/Emelía, Katrín NA NA NA </t>
  </si>
  <si>
    <t xml:space="preserve">Ireland (2015)[89] Emily Emma Ava Sophie Amelia Ella Lucy Grace Chloe Mia </t>
  </si>
  <si>
    <t xml:space="preserve">Isle of Man (2010)[90] Isabella Eva/Evie Lilly Sofia Amelia, Emma, Olivia Abbie, Chloe Holly Grace, Maisie, Mia, Sienna NA NA </t>
  </si>
  <si>
    <t xml:space="preserve">Italy (2015)[91] Sofia Aurora Giulia Giorgia Alice Martina Emma Greta Chiara Anna </t>
  </si>
  <si>
    <t xml:space="preserve">Latvia (2014)[92] Sofija Emīlija Alise Anna Marta Viktorija Elizabete Estere Anastasija Paula </t>
  </si>
  <si>
    <t xml:space="preserve">Liechtenstein (2015)[93] Anna, Noemi NA NA NA NA NA NA NA NA NA </t>
  </si>
  <si>
    <t xml:space="preserve">Lithuania (2015, unofficial)[94] Emilija Austėja Viltė Gabija Liepa Kamilė Lėja Ugnė Ema Urtė </t>
  </si>
  <si>
    <t xml:space="preserve">Luxembourg, Luxembourg (2014, babies born)[95] Emma Lara Zoé Amy Sarah Charlotte Emily NA NA NA </t>
  </si>
  <si>
    <t xml:space="preserve">Republic of Macedonia (2012, general population)[96] Marija Elena Biljana Vesna Snezana Violeta Aleksandra Suzana Katerina Ivana </t>
  </si>
  <si>
    <t xml:space="preserve">Malta (2014)[97] Elena/Elenia/Helena/Ella Julia/Yulia/Julianne Emma/ Emmanuela/Ema Eliza/Elisa/Elizabeth/Elise Catherine/Katrina/Kate/Katya Maya/Mia/Myah Lea/Leah/Leia Emilia/Emily/Emelie Amy/Aimee Maria/Marija/Mariah/Marie, Anna/Hannah/Ann </t>
  </si>
  <si>
    <t xml:space="preserve">Moldova (2016)[126] Sofia Anastasia Daria Victoria Alexandra Evelina Amelia Andreea Valeria Gabriela </t>
  </si>
  <si>
    <t xml:space="preserve">Monaco (2015)[99] Victoria Giulia Chloé Emma Anna NA NA NA NA NA </t>
  </si>
  <si>
    <t xml:space="preserve">Podgorica, Montenegro (2012)[101] Sara Anđela Jovana Milica Nikolina Marija Anastasija Anja Teodora Andrea </t>
  </si>
  <si>
    <t xml:space="preserve">Netherlands (2016)[102] Anna, Emma, Tess Sophie Julia Zoë Evi Mila Sara Eva Fenna Lotte </t>
  </si>
  <si>
    <t xml:space="preserve">Northern Ireland, United Kingdom (2015)[103] Emily Ella Grace Sophie Olivia Anna Amelia Aoife Lucy Ava </t>
  </si>
  <si>
    <t xml:space="preserve">Norway (2016)[104] Nora Emma Sara Sofie Sofia Maja Olivia Ella Ingrid Emilie </t>
  </si>
  <si>
    <t xml:space="preserve">Poland (2016)[105] Zuzanna Julia Lena Maja Hanna Zofia Amelia Alicja Aleksandra Natalia </t>
  </si>
  <si>
    <t xml:space="preserve">Portugal (2015)[127] Maria Leonor Matilde Beatriz Carolina Mariana Ana Inês Margarida Sofia </t>
  </si>
  <si>
    <t xml:space="preserve">Romania (2014)[107] Maria Elena Ioana Andreea Sofia Alexandra Antonia Daria Ana Gabriela </t>
  </si>
  <si>
    <t xml:space="preserve">Moscow, Russia (2015 births, official civil registry figures)[108] Sofiya, Sofya (София, Софья) Mariya, Marya (Мария, Марья) Anna (Анна) Anastasiya (Анастасия) Viktoriya Yelizaveta (Елизавета) Polina (Полина) Alisa (Алиса) Darya, Dariya (Дарья, Дария) Alexandra (Александра) </t>
  </si>
  <si>
    <t xml:space="preserve">Russia (2012, official civil registry figures (ЗАГС))[109] Anastasia (Анастасия) Yelena (Елена) Olga (Ольга) Natalia (Наталья) Yekaterina (Екатерина) Anna (Анна) Tatiana (Татьяна) Maria (Мария) Irina (Ирина) Yulia (Юлия) </t>
  </si>
  <si>
    <t xml:space="preserve">Scotland, United Kingdom (2016)[110] Olivia Emily Sophie Isla Ava Amelia Jessica Ella Lucy Charlotte </t>
  </si>
  <si>
    <t xml:space="preserve">Serbia (2014)[111] Milica Anđela Jovana Ana Teodora Katarina Marija Sara Anastasija Aleksandra </t>
  </si>
  <si>
    <t xml:space="preserve">Slovakia (2013)[112] Sofia Nina Natália Nela Viktória Ema Laura Michaela Kristína Simona </t>
  </si>
  <si>
    <t xml:space="preserve">Slovenia (2015)[113] Ema Eva Zala Sara Lara Nika Julija Ana Lana Mia </t>
  </si>
  <si>
    <t xml:space="preserve">Spain (2016, excluding Basque Country &amp; Catalonia)[115] Lucía Martina María Sofía Paula Daniela Valeria Alba Julia Noa </t>
  </si>
  <si>
    <t xml:space="preserve">Basque Country, Spain (2015)[115] Ane June Nahia Irati Laia Nora Izaro Lucía Malen Uxue </t>
  </si>
  <si>
    <t xml:space="preserve">Catalonia, Spain (2015)[115] Martina Júlia Laia Lucia Maria Emma Aina Paula Noa Carla </t>
  </si>
  <si>
    <t xml:space="preserve">Sweden (2016)[116] Alice Lilly Maja Elsa Ella Alicia Olivia Julia Ebba Wilma </t>
  </si>
  <si>
    <t xml:space="preserve">Switzerland (2015, all births) Mia Emma Lara Lena Sofia Mila Anna Elena Laura Lina </t>
  </si>
  <si>
    <t xml:space="preserve">Turkey (Babies born, 2013)[118] Zeynep Elif Ecrin Yağmur Azra Zehra Nisanur Ela Belinay Nehir </t>
  </si>
  <si>
    <t xml:space="preserve">Turkey (Overall, 2013)[119] Fatma Ayşe Emine Hatice Zeynep Elif Meryem Şerife Zehra Sultan </t>
  </si>
  <si>
    <t xml:space="preserve">Ukraine (2014)[120] Anna, Hanna Анна Ганна Darya, Darina Дар‘я, Дарина Sofiya Софія Diana Діана Mariya Марія Viktoriya Вікторія Tetyana Тетяна Kristina, Khrystyna Крістіна, Христина Yelyzaveta Єлизавета Angelina Ангеліна </t>
  </si>
  <si>
    <t xml:space="preserve">Wales, United Kingdom (2015)[73] Amelia Olivia Ava Isla Emily Ella Mia Isabella Lily Evie </t>
  </si>
  <si>
    <t xml:space="preserve">Australia (2015)[128] Oliver William Jack Noah Jackson, Jaxon, Jaxson Thomas Lucas James Alex, Alexander Ethan </t>
  </si>
  <si>
    <t xml:space="preserve">Tahiti (common names, unofficial)[131] Hiro, Teiki, Moana, Manua, Marama, Teiva, Teva, Maui, Tehei, Tamatoa, Ioane, Tapuarii NA NA NA NA NA NA NA NA NA </t>
  </si>
  <si>
    <t xml:space="preserve">Australia (2015)[128] Olivia Charlotte Mia Ava Amelia Emily Sofia, Sophia Sophie Chloe Ruby </t>
  </si>
  <si>
    <t xml:space="preserve">New Zealand (2016)[129] Olivia Charlotte Isla Harper Ella Amelia Emily Mia Ava Sophie </t>
  </si>
  <si>
    <t xml:space="preserve">New Zealand (Māori names, 2015)[130] Maia Manaia Anahera Ana Aroha Kaia Hana Ataahua Tia Kora </t>
  </si>
  <si>
    <t xml:space="preserve">Tahiti (common names, unofficial)[131] Tiare, Hinano, Poema, Maeva, Hina, Vaea, Titaua, Moea, Moeata, Tarita, Titaina, Teura, Heikapu, Mareva NA NA NA NA NA NA NA NA NA </t>
  </si>
  <si>
    <t>Africa</t>
  </si>
  <si>
    <t>Female names</t>
  </si>
  <si>
    <t>Americas</t>
  </si>
  <si>
    <t>Asia</t>
  </si>
  <si>
    <t>Europe</t>
  </si>
  <si>
    <t>Oceania</t>
  </si>
  <si>
    <t>Georgia (2014)[78] Giorgi გიორგი Nikoloz ნიკოლოზი Andria ანდრია [[Gabriel (given name)|Gabrieli]] გაბრიელი||Luka ლუკა||Saba საბა||Davit დავითი||Aleksandre ალექსანდრე||NA||NA</t>
  </si>
  <si>
    <t>Region</t>
  </si>
  <si>
    <t>Sex</t>
  </si>
  <si>
    <t>Pitch for SDG Global Village -- v2 -- AR170817.xlsx, Alistair Ramsden, Statistical Analyst, 17 August 2017</t>
  </si>
  <si>
    <t>relevant associated audio-visual content -- {girl, boy, child} pictures, and topical pictures</t>
  </si>
  <si>
    <t>e.g. https://en.wikipedia.org/wiki/New_Zealand</t>
  </si>
  <si>
    <t>other introductory background information by country is likely to be needed to be extracted or collated e.g. from Wikipedia</t>
  </si>
  <si>
    <t>Index</t>
  </si>
  <si>
    <t xml:space="preserve">United Kingdom of Great Britain and Northern Ireland  </t>
  </si>
  <si>
    <t xml:space="preserve">The former Yugoslav Republic of Macedonia  </t>
  </si>
  <si>
    <t>source: https://unstats.un.org/sdgs/indicators/database</t>
  </si>
  <si>
    <t>Country</t>
  </si>
  <si>
    <t>Afghanistan</t>
  </si>
  <si>
    <t>Albania</t>
  </si>
  <si>
    <t>Algeria</t>
  </si>
  <si>
    <t>Andorra</t>
  </si>
  <si>
    <t>Angola</t>
  </si>
  <si>
    <t>Argentina</t>
  </si>
  <si>
    <t>Armenia</t>
  </si>
  <si>
    <t>Australia</t>
  </si>
  <si>
    <t>Austria</t>
  </si>
  <si>
    <t>Azerbaijan</t>
  </si>
  <si>
    <t>region</t>
  </si>
  <si>
    <t>Bahamas</t>
  </si>
  <si>
    <t>Bahrain</t>
  </si>
  <si>
    <t>Bangladesh</t>
  </si>
  <si>
    <t>Barbados</t>
  </si>
  <si>
    <t>Belarus</t>
  </si>
  <si>
    <t>Belgium</t>
  </si>
  <si>
    <t>Belize</t>
  </si>
  <si>
    <t>Benin</t>
  </si>
  <si>
    <t>Bhutan</t>
  </si>
  <si>
    <t>Botswana</t>
  </si>
  <si>
    <t>Brazil</t>
  </si>
  <si>
    <t>Bulgaria</t>
  </si>
  <si>
    <t>Burundi</t>
  </si>
  <si>
    <t>Cambodia</t>
  </si>
  <si>
    <t>Cameroon</t>
  </si>
  <si>
    <t>Canada</t>
  </si>
  <si>
    <t>Chad</t>
  </si>
  <si>
    <t>Chile</t>
  </si>
  <si>
    <t>China</t>
  </si>
  <si>
    <t>Colombia</t>
  </si>
  <si>
    <t>Comoros</t>
  </si>
  <si>
    <t>Congo</t>
  </si>
  <si>
    <t>Croatia</t>
  </si>
  <si>
    <t>Cuba</t>
  </si>
  <si>
    <t>Cyprus</t>
  </si>
  <si>
    <t>Denmark</t>
  </si>
  <si>
    <t>Djibouti</t>
  </si>
  <si>
    <t>Dominica</t>
  </si>
  <si>
    <t>Ecuador</t>
  </si>
  <si>
    <t>Egypt</t>
  </si>
  <si>
    <t>Guinea</t>
  </si>
  <si>
    <t>Eritrea</t>
  </si>
  <si>
    <t>Estonia</t>
  </si>
  <si>
    <t>Ethiopia</t>
  </si>
  <si>
    <t>Fiji</t>
  </si>
  <si>
    <t>Finland</t>
  </si>
  <si>
    <t>France</t>
  </si>
  <si>
    <t>Gabon</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</si>
  <si>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</si>
  <si>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</si>
  <si>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</si>
  <si>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</si>
  <si>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</si>
  <si>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</si>
  <si>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</si>
  <si>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</si>
  <si>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</si>
  <si>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</si>
  <si>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</si>
  <si>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</si>
  <si>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</si>
  <si>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</si>
  <si>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</si>
  <si>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</si>
  <si>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</si>
  <si>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</si>
  <si>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</si>
  <si>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</si>
  <si>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</si>
  <si>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</si>
  <si>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</si>
  <si>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</si>
  <si>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</si>
  <si>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</si>
  <si>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</si>
  <si>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</si>
  <si>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Latvia</t>
  </si>
  <si>
    <t>Lebanon</t>
  </si>
  <si>
    <t>Lesotho</t>
  </si>
  <si>
    <t>Liberia</t>
  </si>
  <si>
    <t>Caribbean</t>
  </si>
  <si>
    <t>Libya</t>
  </si>
  <si>
    <t>Liechtenstein</t>
  </si>
  <si>
    <t>Lithuania</t>
  </si>
  <si>
    <t>Luxembourg</t>
  </si>
  <si>
    <t>Montenegro</t>
  </si>
  <si>
    <t>Madagascar</t>
  </si>
  <si>
    <t>Malawi</t>
  </si>
  <si>
    <t>Tonga</t>
  </si>
  <si>
    <t>Malaysia</t>
  </si>
  <si>
    <t>Maldives</t>
  </si>
  <si>
    <t>Mali</t>
  </si>
  <si>
    <t>Malta</t>
  </si>
  <si>
    <t>Mauritania</t>
  </si>
  <si>
    <t>Mauritius</t>
  </si>
  <si>
    <t>Mexico</t>
  </si>
  <si>
    <t>Micronesia</t>
  </si>
  <si>
    <t>Moldova</t>
  </si>
  <si>
    <t>Monaco</t>
  </si>
  <si>
    <t>Mongolia</t>
  </si>
  <si>
    <t>Morocco</t>
  </si>
  <si>
    <t>Mozambique</t>
  </si>
  <si>
    <t>Myanmar</t>
  </si>
  <si>
    <t>Namibia</t>
  </si>
  <si>
    <t>Nauru</t>
  </si>
  <si>
    <t>Nepal</t>
  </si>
  <si>
    <t>Netherlands</t>
  </si>
  <si>
    <t>Nicaragua</t>
  </si>
  <si>
    <t>Niger</t>
  </si>
  <si>
    <t>Nigeria</t>
  </si>
  <si>
    <t>Norway</t>
  </si>
  <si>
    <t>Oman</t>
  </si>
  <si>
    <t>Pakistan</t>
  </si>
  <si>
    <t>Palau</t>
  </si>
  <si>
    <t>Panama</t>
  </si>
  <si>
    <t>Paraguay</t>
  </si>
  <si>
    <t>Peru</t>
  </si>
  <si>
    <t>Philippines</t>
  </si>
  <si>
    <t>Poland</t>
  </si>
  <si>
    <t>Portugal</t>
  </si>
  <si>
    <t>Qatar</t>
  </si>
  <si>
    <t>Romania</t>
  </si>
  <si>
    <t>Russia</t>
  </si>
  <si>
    <t>Rwanda</t>
  </si>
  <si>
    <t>Samoa</t>
  </si>
  <si>
    <t>Senegal</t>
  </si>
  <si>
    <t>Serbia</t>
  </si>
  <si>
    <t>Seychelles</t>
  </si>
  <si>
    <t>Singapore</t>
  </si>
  <si>
    <t>Slovakia</t>
  </si>
  <si>
    <t>Slovenia</t>
  </si>
  <si>
    <t>Somalia</t>
  </si>
  <si>
    <t>Spain</t>
  </si>
  <si>
    <t>Sudan</t>
  </si>
  <si>
    <t>Suriname</t>
  </si>
  <si>
    <t>Swaziland</t>
  </si>
  <si>
    <t>Sweden</t>
  </si>
  <si>
    <t>Switzerland</t>
  </si>
  <si>
    <t>Taiwan</t>
  </si>
  <si>
    <t>Tajikistan</t>
  </si>
  <si>
    <t>Thailand</t>
  </si>
  <si>
    <t>Togo</t>
  </si>
  <si>
    <t>Tunisia</t>
  </si>
  <si>
    <t>Turkey</t>
  </si>
  <si>
    <t>Turkmenistan</t>
  </si>
  <si>
    <t>Tuvalu</t>
  </si>
  <si>
    <t>Uganda</t>
  </si>
  <si>
    <t>Ukraine</t>
  </si>
  <si>
    <t>Uruguay</t>
  </si>
  <si>
    <t>Uzbekistan</t>
  </si>
  <si>
    <t>Vanuatu</t>
  </si>
  <si>
    <t>Venezuela</t>
  </si>
  <si>
    <t>Yemen</t>
  </si>
  <si>
    <t>Zambia</t>
  </si>
  <si>
    <t>Zimbabwe</t>
  </si>
  <si>
    <t>Goal 1. End poverty in all its forms everywhere</t>
  </si>
  <si>
    <t>1.1 By 2030, eradicate extreme poverty for all people everywhere, currently measured as people living on less than $1.25 a day</t>
  </si>
  <si>
    <t>1.1.1 Proportion of population below the international poverty line, by sex, age, employment status and geographical location (urban/rural)</t>
  </si>
  <si>
    <t>C010101</t>
  </si>
  <si>
    <t>1.2 By 2030, reduce at least by half the proportion of men, women and children of all ages living in poverty in all its dimensions according to national definitions</t>
  </si>
  <si>
    <t>1.2.1 Proportion of population living below the national poverty line, by sex and age</t>
  </si>
  <si>
    <t>C010201</t>
  </si>
  <si>
    <t>1.2.2 Proportion of men, women and children of all ages living in poverty in all its dimensions according to national definitions</t>
  </si>
  <si>
    <t>C010202</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</si>
  <si>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</si>
  <si>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</si>
  <si>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C010301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</si>
  <si>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</si>
  <si>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</si>
  <si>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C010401</t>
  </si>
  <si>
    <t>1.4.2 Proportion of total adult population with secure tenure rights to land, with legally recognized documentation and who perceive their rights to land as secure, by sex and by type of tenure</t>
  </si>
  <si>
    <t>C010402</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</si>
  <si>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</si>
  <si>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</si>
  <si>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C200303</t>
  </si>
  <si>
    <t>1.5.2 Direct economic loss attributed to disasters in relation to global gross domestic product (GDP)</t>
  </si>
  <si>
    <t>C010502</t>
  </si>
  <si>
    <t>1.5.3 Number of countries that adopt and implement national disaster risk reduction strategies in line with the Sendai Framework for Disaster Risk Reduction 2015-2030</t>
  </si>
  <si>
    <t>C200304</t>
  </si>
  <si>
    <t>1.5.4 Proportion of local governments that adopt and implement local disaster risk reduction strategies in line with national disaster risk reduction strategies</t>
  </si>
  <si>
    <t>C200305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</si>
  <si>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</si>
  <si>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Proportion of domestically generated resources allocated by the government directly to poverty reduction programmes</t>
  </si>
  <si>
    <t>C010a01</t>
  </si>
  <si>
    <t>1.a.2 Proportion of total government spending on essential services (education, health and social protection)</t>
  </si>
  <si>
    <t>C010a02</t>
  </si>
  <si>
    <t>1.a.3 Sum of total grants and non-debt-creating inflows directly allocated to poverty reduction programmes as a proportion of GDP</t>
  </si>
  <si>
    <t>C010a03</t>
  </si>
  <si>
    <t>1.b Create sound policy frameworks at the national, regional and international levels, based on pro-poor and gender-sensitive development strategies, to support accelerated investment in poverty eradication actions</t>
  </si>
  <si>
    <t>1.b.1 Proportion of government recurrent and capital spending to sectors that disproportionately benefit women, the poor and vulnerable groups</t>
  </si>
  <si>
    <t>C010b01</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</si>
  <si>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</si>
  <si>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</si>
  <si>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</si>
  <si>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C020101</t>
  </si>
  <si>
    <t>2.1.2 Prevalence of moderate or severe food insecurity in the population, based on the Food Insecurity Experience Scale (FIES)</t>
  </si>
  <si>
    <t>C020102</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</si>
  <si>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</si>
  <si>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</si>
  <si>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C020201</t>
  </si>
  <si>
    <t>2.2.2 Prevalence of malnutrition (weight for height &gt;+2 or &lt;-2 standard deviation from the median of the WHO Child Growth Standards) among children under 5 years of age, by type (wasting and overweight)</t>
  </si>
  <si>
    <t>C020202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</si>
  <si>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</si>
  <si>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</si>
  <si>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C020301</t>
  </si>
  <si>
    <t>2.3.2 Average income of small-scale food producers, by sex and indigenous status</t>
  </si>
  <si>
    <t>C020302</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</si>
  <si>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</si>
  <si>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</si>
  <si>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C020401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</si>
  <si>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</si>
  <si>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</si>
  <si>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C020501</t>
  </si>
  <si>
    <t>2.5.2 Proportion of local breeds classified as being at risk, not-at-risk or at unknown level of risk of extinction</t>
  </si>
  <si>
    <t>C020502</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</si>
  <si>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</si>
  <si>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</si>
  <si>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C020a01</t>
  </si>
  <si>
    <t>2.a.2 Total official flows (official development assistance plus other official flows) to the agriculture sector</t>
  </si>
  <si>
    <t>C020a02</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</si>
  <si>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</si>
  <si>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</si>
  <si>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C020b02</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</si>
  <si>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</si>
  <si>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</si>
  <si>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C020c01</t>
  </si>
  <si>
    <t>Goal 3. Ensure healthy lives and promote well-being for all at all ages</t>
  </si>
  <si>
    <t>3.1 By 2030, reduce the global maternal mortality ratio to less than 70 per 100,000 live births</t>
  </si>
  <si>
    <t>3.1.1 Maternal mortality ratio</t>
  </si>
  <si>
    <t>C030101</t>
  </si>
  <si>
    <t>3.1.2 Proportion of births attended by skilled health personnel</t>
  </si>
  <si>
    <t>C030102</t>
  </si>
  <si>
    <t>3.2 By 2030, end preventable deaths of newborns and children under 5 years of age, with all countries aiming to reduce neonatal mortality to at least as low as 12 per 1,000 live births and under-5 mortality to at least as low as 25 per 1,000 live births</t>
  </si>
  <si>
    <t>3.2.1 Under-five mortality rate</t>
  </si>
  <si>
    <t>C030201</t>
  </si>
  <si>
    <t>3.2.2 Neonatal mortality rate</t>
  </si>
  <si>
    <t>C030202</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</si>
  <si>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</si>
  <si>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</si>
  <si>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C030301</t>
  </si>
  <si>
    <t>3.3.2 Tuberculosis incidence per 100,000 population</t>
  </si>
  <si>
    <t>C030302</t>
  </si>
  <si>
    <t>3.3.3 Malaria incidence per 1,000 population</t>
  </si>
  <si>
    <t>C030303</t>
  </si>
  <si>
    <t>3.3.4 Hepatitis B incidence per 100,000 population</t>
  </si>
  <si>
    <t>C030304</t>
  </si>
  <si>
    <t>3.3.5 Number of people requiring interventions against neglected tropical diseases</t>
  </si>
  <si>
    <t>C030305</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</si>
  <si>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</si>
  <si>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</si>
  <si>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C030401</t>
  </si>
  <si>
    <t>3.4.2 Suicide mortality rate</t>
  </si>
  <si>
    <t>C030402</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</si>
  <si>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</si>
  <si>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</si>
  <si>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C030501</t>
  </si>
  <si>
    <t>3.5.2 Harmful use of alcohol, defined according to the national context as alcohol per capita consumption (aged 15 years and older) within a calendar year in litres of pure alcohol</t>
  </si>
  <si>
    <t>C030502</t>
  </si>
  <si>
    <t>3.6 By 2020, halve the number of global deaths and injuries from road traffic accidents</t>
  </si>
  <si>
    <t>3.6.1 Death rate due to road traffic injuries</t>
  </si>
  <si>
    <t>C030601</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</si>
  <si>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</si>
  <si>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</si>
  <si>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C030701</t>
  </si>
  <si>
    <t>3.7.2 Adolescent birth rate (aged 10-14 years; aged 15-19 years) per 1,000 women in that age group</t>
  </si>
  <si>
    <t>C030702</t>
  </si>
  <si>
    <t>3.8 Achieve universal health coverage, including financial risk protection, access to quality essential health-care services and access to safe, effective, quality and affordable essential medicines and vaccines for all</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</si>
  <si>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</si>
  <si>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C030801</t>
  </si>
  <si>
    <t>3.8.2 Proportion of population with large household expenditures on health as a share of total household expenditure or income</t>
  </si>
  <si>
    <t>C030802</t>
  </si>
  <si>
    <t>3.9 By 2030, substantially reduce the number of deaths and illnesses from hazardous chemicals and air, water and soil pollution and contamination</t>
  </si>
  <si>
    <t>3.9.1 Mortality rate attributed to household and ambient air pollution</t>
  </si>
  <si>
    <t>C030901</t>
  </si>
  <si>
    <t>3.9.2 Mortality rate attributed to unsafe water, unsafe sanitation and lack of hygiene (exposure to unsafe Water, Sanitation and Hygiene for All (WASH) services)</t>
  </si>
  <si>
    <t>C030902</t>
  </si>
  <si>
    <t>3.9.3 Mortality rate attributed to unintentional poisoning</t>
  </si>
  <si>
    <t>C030903</t>
  </si>
  <si>
    <t>3.a Strengthen the implementation of the World Health Organization Framework Convention on Tobacco Control in all countries, as appropriate</t>
  </si>
  <si>
    <t>3.a.1 Age-standardized prevalence of current tobacco use among persons aged 15 years and older</t>
  </si>
  <si>
    <t>C030a01</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</si>
  <si>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</si>
  <si>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</si>
  <si>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C030b01</t>
  </si>
  <si>
    <t>3.b.2 Total net official development assistance to medical research and basic health sectors</t>
  </si>
  <si>
    <t>C030b02</t>
  </si>
  <si>
    <t>3.b.3 Proportion of health facilities that have a core set of relevant essential medicines available and affordable on a sustainable basis</t>
  </si>
  <si>
    <t>C030b03</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</si>
  <si>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</si>
  <si>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</si>
  <si>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C030c01</t>
  </si>
  <si>
    <t>3.d Strengthen the capacity of all countries, in particular developing countries, for early warning, risk reduction and management of national and global health risks</t>
  </si>
  <si>
    <t>3.d.1 International Health Regulations (IHR) capacity and health emergency preparedness</t>
  </si>
  <si>
    <t>C030d01</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</si>
  <si>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</si>
  <si>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</si>
  <si>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</si>
  <si>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C040101</t>
  </si>
  <si>
    <t>4.2 By 2030, ensure that all girls and boys have access to quality early childhood development, care and pre-primary education so that they are ready for primary education</t>
  </si>
  <si>
    <t>4.2.1 Proportion of children under 5 years of age who are developmentally on track in health, learning and psychosocial well-being, by sex</t>
  </si>
  <si>
    <t>C040201</t>
  </si>
  <si>
    <t>4.2.2 Participation rate in organized learning (one year before the official primary entry age), by sex</t>
  </si>
  <si>
    <t>C040202</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</si>
  <si>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</si>
  <si>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</si>
  <si>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C040301</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</si>
  <si>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</si>
  <si>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</si>
  <si>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C040401</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</si>
  <si>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</si>
  <si>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</si>
  <si>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C040501</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</si>
  <si>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</si>
  <si>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</si>
  <si>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C040601</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</si>
  <si>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</si>
  <si>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including gender equality and human rights, are mainstreamed at all levels in: (a) national education policies; (b) curricula; (c) teacher education; and (d) student assessment</t>
  </si>
  <si>
    <t>C040701</t>
  </si>
  <si>
    <t>4.a Build and upgrade education facilities that are child, disability and gender sensitive and provide safe, non-violent, inclusive and effective learning environments for all</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</si>
  <si>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</si>
  <si>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C040a01</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</si>
  <si>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</si>
  <si>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</si>
  <si>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C040b01</t>
  </si>
  <si>
    <t>4.c By 2030, substantially increase the supply of qualified teachers, including through international cooperation for teacher training in developing countries, especially least developed countries and small island developing States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</si>
  <si>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</si>
  <si>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C040c01</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</si>
  <si>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</si>
  <si>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</si>
  <si>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</si>
  <si>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C050101</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</si>
  <si>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</si>
  <si>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</si>
  <si>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C050201</t>
  </si>
  <si>
    <t>5.2.2 Proportion of women and girls aged 15 years and older subjected to sexual violence by persons other than an intimate partner in the previous 12 months, by age and place of occurrence</t>
  </si>
  <si>
    <t>C050202</t>
  </si>
  <si>
    <t>5.3 Eliminate all harmful practices, such as child, early and forced marriage and female genital mutilation</t>
  </si>
  <si>
    <t>5.3.1 Proportion of women aged 20-24 years who were married or in a union before age 15 and before age 18</t>
  </si>
  <si>
    <t>C050301</t>
  </si>
  <si>
    <t>5.3.2 Proportion of girls and women aged 15-49 years who have undergone female genital mutilation/cutting, by age</t>
  </si>
  <si>
    <t>C050302</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</si>
  <si>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</si>
  <si>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</si>
  <si>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C050401</t>
  </si>
  <si>
    <t>5.5 Ensure women’s full and effective participation and equal opportunities for leadership at all levels of decision-making in political, economic and public life</t>
  </si>
  <si>
    <t>5.5.1 Proportion of seats held by women in (a) national parliaments and (b) local governments</t>
  </si>
  <si>
    <t>C050501</t>
  </si>
  <si>
    <t>5.5.2 Proportion of women in managerial positions</t>
  </si>
  <si>
    <t>C050502</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</si>
  <si>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</si>
  <si>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</si>
  <si>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C050601</t>
  </si>
  <si>
    <t>5.6.2 Number of countries with laws and regulations that guarantee full and equal access to women and men aged 15 years and older to sexual and reproductive health care, information and education</t>
  </si>
  <si>
    <t>C050602</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</si>
  <si>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</si>
  <si>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</si>
  <si>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C050a01</t>
  </si>
  <si>
    <t>5.a.2 Proportion of countries where the legal framework (including customary law) guarantees women’s equal rights to land ownership and/or control</t>
  </si>
  <si>
    <t>C050a02</t>
  </si>
  <si>
    <t>5.b Enhance the use of enabling technology, in particular information and communications technology, to promote the empowerment of women</t>
  </si>
  <si>
    <t>5.b.1 Proportion of individuals who own a mobile telephone, by sex</t>
  </si>
  <si>
    <t>C050b01</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</si>
  <si>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</si>
  <si>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</si>
  <si>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C050c01</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</si>
  <si>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</si>
  <si>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</si>
  <si>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</si>
  <si>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C060101</t>
  </si>
  <si>
    <t>6.2 By 2030, achieve access to adequate and equitable sanitation and hygiene for all and end open defecation, paying special attention to the needs of women and girls and those in vulnerable situations</t>
  </si>
  <si>
    <t>6.2.1 Proportion of population using safely managed sanitation services, including a hand-washing facility with soap and water</t>
  </si>
  <si>
    <t>C060201</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</si>
  <si>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</si>
  <si>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wastewater safely treated</t>
  </si>
  <si>
    <t>C060301</t>
  </si>
  <si>
    <t>6.3.2 Proportion of bodies of water with good ambient water quality</t>
  </si>
  <si>
    <t>C060302</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</si>
  <si>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</si>
  <si>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</si>
  <si>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C060401</t>
  </si>
  <si>
    <t>6.4.2 Level of water stress: freshwater withdrawal as a proportion of available freshwater resources</t>
  </si>
  <si>
    <t>C060402</t>
  </si>
  <si>
    <t>6.5 By 2030, implement integrated water resources management at all levels, including through transboundary cooperation as appropriate</t>
  </si>
  <si>
    <t>6.5.1 Degree of integrated water resources management implementation (0-100)</t>
  </si>
  <si>
    <t>C060501</t>
  </si>
  <si>
    <t>6.5.2 Proportion of transboundary basin area with an operational arrangement for water cooperation</t>
  </si>
  <si>
    <t>C060502</t>
  </si>
  <si>
    <t>6.6 By 2020, protect and restore water-related ecosystems, including mountains, forests, wetlands, rivers, aquifers and lakes</t>
  </si>
  <si>
    <t>6.6.1 Change in the extent of water-related ecosystems over time</t>
  </si>
  <si>
    <t>C060601</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</si>
  <si>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</si>
  <si>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</si>
  <si>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C060a01</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</si>
  <si>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</si>
  <si>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</si>
  <si>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C060b01</t>
  </si>
  <si>
    <t>Goal 7. Ensure access to affordable, reliable, sustainable and modern energy for all</t>
  </si>
  <si>
    <t>7.1 By 2030, ensure universal access to affordable, reliable and modern energy services</t>
  </si>
  <si>
    <t>7.1.1 Proportion of population with access to electricity</t>
  </si>
  <si>
    <t>C070101</t>
  </si>
  <si>
    <t>7.1.2 Proportion of population with primary reliance on clean fuels and technology</t>
  </si>
  <si>
    <t>C070102</t>
  </si>
  <si>
    <t>7.2 By 2030, increase substantially the share of renewable energy in the global energy mix</t>
  </si>
  <si>
    <t>7.2.1 Renewable energy share in the total final energy consumption</t>
  </si>
  <si>
    <t>C070201</t>
  </si>
  <si>
    <t>7.3 By 2030, double the global rate of improvement in energy efficiency</t>
  </si>
  <si>
    <t>7.3.1 Energy intensity measured in terms of primary energy and GDP</t>
  </si>
  <si>
    <t>C070301</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</si>
  <si>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</si>
  <si>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</si>
  <si>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C070a01</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</si>
  <si>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</si>
  <si>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Investments in energy efficiency as a proportion of GDP and the amount of foreign direct investment in financial transfer for infrastructure and technology to sustainable development services</t>
  </si>
  <si>
    <t>C070b01</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</si>
  <si>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</si>
  <si>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</si>
  <si>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</si>
  <si>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C080101</t>
  </si>
  <si>
    <t>8.2 Achieve higher levels of economic productivity through diversification, technological upgrading and innovation, including through a focus on high-value added and labour-intensive sectors</t>
  </si>
  <si>
    <t>8.2.1 Annual growth rate of real GDP per employed person</t>
  </si>
  <si>
    <t>C080201</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</si>
  <si>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</si>
  <si>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non‑agriculture employment, by sex</t>
  </si>
  <si>
    <t>C080301</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</si>
  <si>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</si>
  <si>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</si>
  <si>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C200202</t>
  </si>
  <si>
    <t>8.4.2 Domestic material consumption, domestic material consumption per capita, and domestic material consumption per GDP</t>
  </si>
  <si>
    <t>C200203</t>
  </si>
  <si>
    <t>8.5 By 2030, achieve full and productive employment and decent work for all women and men, including for young people and persons with disabilities, and equal pay for work of equal value</t>
  </si>
  <si>
    <t>8.5.1 Average hourly earnings of female and male employees, by occupation, age and persons with disabilities</t>
  </si>
  <si>
    <t>C080501</t>
  </si>
  <si>
    <t>8.5.2 Unemployment rate, by sex, age and persons with disabilities</t>
  </si>
  <si>
    <t>C080502</t>
  </si>
  <si>
    <t>8.6 By 2020, substantially reduce the proportion of youth not in employment, education or training</t>
  </si>
  <si>
    <t>8.6.1 Proportion of youth (aged 15-24 years) not in education, employment or training</t>
  </si>
  <si>
    <t>C080601</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</si>
  <si>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</si>
  <si>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</si>
  <si>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C080701</t>
  </si>
  <si>
    <t>8.8  Protect labour rights and promote safe and secure working environments for all workers, including migrant workers, in particular women migrants, and those in precarious employment</t>
  </si>
  <si>
    <t>8.8.1 Frequency rates of fatal and non-fatal occupational injuries, by sex and migrant status</t>
  </si>
  <si>
    <t>C080801</t>
  </si>
  <si>
    <t>8.8.2 Level of national compliance of labour rights (freedom of association and collective bargaining) based on International Labour Organization (ILO) textual sources and national legislation, by sex and migrant status</t>
  </si>
  <si>
    <t>C080802</t>
  </si>
  <si>
    <t>8.9 By 2030, devise and implement policies to promote sustainable tourism that creates jobs and promotes local culture and products</t>
  </si>
  <si>
    <t>8.9.1 Tourism direct GDP as a proportion of total GDP and in growth rate</t>
  </si>
  <si>
    <t>C080901</t>
  </si>
  <si>
    <t>8.9.2 Proportion of jobs in sustainable tourism industries out of total tourism jobs</t>
  </si>
  <si>
    <t>C080902</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</si>
  <si>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</si>
  <si>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</si>
  <si>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C081001</t>
  </si>
  <si>
    <t>8.10.2 Proportion of adults (15 years and older) with an account at a bank or other financial institution or with a mobile-money-service provider</t>
  </si>
  <si>
    <t>C081002</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</si>
  <si>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</si>
  <si>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</si>
  <si>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C080a01</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</si>
  <si>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</si>
  <si>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</si>
  <si>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C080b01</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</si>
  <si>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</si>
  <si>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</si>
  <si>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</si>
  <si>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C090101</t>
  </si>
  <si>
    <t>9.1.2 Passenger and freight volumes, by mode of transport</t>
  </si>
  <si>
    <t>C090102</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</si>
  <si>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</si>
  <si>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</si>
  <si>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C090201</t>
  </si>
  <si>
    <t>9.2.2 Manufacturing employment as a proportion of total employment</t>
  </si>
  <si>
    <t>C090202</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</si>
  <si>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</si>
  <si>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</si>
  <si>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C090301</t>
  </si>
  <si>
    <t>9.3.2 Proportion of small-scale industries with a loan or line of credit</t>
  </si>
  <si>
    <t>C090302</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</si>
  <si>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</si>
  <si>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C090401</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</si>
  <si>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</si>
  <si>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</si>
  <si>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C090501</t>
  </si>
  <si>
    <t>9.5.2 Researchers (in full-time equivalent) per million inhabitants</t>
  </si>
  <si>
    <t>C090502</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</si>
  <si>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</si>
  <si>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</si>
  <si>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C090a01</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</si>
  <si>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</si>
  <si>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</si>
  <si>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C090b01</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</si>
  <si>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</si>
  <si>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</si>
  <si>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C090c01</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</si>
  <si>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</si>
  <si>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</si>
  <si>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</si>
  <si>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C100101</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</si>
  <si>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</si>
  <si>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</si>
  <si>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C100201</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</si>
  <si>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</si>
  <si>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</si>
  <si>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C200204</t>
  </si>
  <si>
    <t>10.4 Adopt policies, especially fiscal, wage and social protection policies, and progressively achieve greater equality</t>
  </si>
  <si>
    <t>10.4.1 Labour share of GDP, comprising wages and social protection transfers</t>
  </si>
  <si>
    <t>C100401</t>
  </si>
  <si>
    <t>10.5 Improve the regulation and monitoring of global financial markets and institutions and strengthen the implementation of such regulations</t>
  </si>
  <si>
    <t>10.5.1 Financial Soundness Indicators</t>
  </si>
  <si>
    <t>C100501</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</si>
  <si>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</si>
  <si>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</si>
  <si>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C200205</t>
  </si>
  <si>
    <t>10.7 Facilitate orderly, safe, regular and responsible migration and mobility of people, including through the implementation of planned and well-managed migration policies</t>
  </si>
  <si>
    <t>10.7.1 Recruitment cost borne by employee as a proportion of yearly income earned in country of destination</t>
  </si>
  <si>
    <t>C100701</t>
  </si>
  <si>
    <t>10.7.2 Number of countries that have implemented well-managed migration policies</t>
  </si>
  <si>
    <t>C100702</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</si>
  <si>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</si>
  <si>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</si>
  <si>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C100a01</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</si>
  <si>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</si>
  <si>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</si>
  <si>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C100b01</t>
  </si>
  <si>
    <t>10.c By 2030, reduce to less than 3 per cent the transaction costs of migrant remittances and eliminate remittance corridors with costs higher than 5 per cent</t>
  </si>
  <si>
    <t>10.c.1 Remittance costs as a proportion of the amount remitted</t>
  </si>
  <si>
    <t>C100c01</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</si>
  <si>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</si>
  <si>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</si>
  <si>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</si>
  <si>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C110101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</si>
  <si>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</si>
  <si>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</si>
  <si>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C110201</t>
  </si>
  <si>
    <t>11.3 By 2030, enhance inclusive and sustainable urbanization and capacity for participatory, integrated and sustainable human settlement planning and management in all countries</t>
  </si>
  <si>
    <t>11.3.1 Ratio of land consumption rate to population growth rate</t>
  </si>
  <si>
    <t>C110301</t>
  </si>
  <si>
    <t>11.3.2 Proportion of cities with a direct participation structure of civil society in urban planning and management that operate regularly and democratically</t>
  </si>
  <si>
    <t>C110302</t>
  </si>
  <si>
    <t>11.4 Strengthen efforts to protect and safeguard the world’s cultural and natural heritage</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</si>
  <si>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</si>
  <si>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C110401</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</si>
  <si>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</si>
  <si>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</si>
  <si>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</si>
  <si>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C110502</t>
  </si>
  <si>
    <t>11.6 By 2030, reduce the adverse per capita environmental impact of cities, including by paying special attention to air quality and municipal and other waste management</t>
  </si>
  <si>
    <t>11.6.1 Proportion of urban solid waste regularly collected and with adequate final discharge out of total urban solid waste generated, by cities</t>
  </si>
  <si>
    <t>C110601</t>
  </si>
  <si>
    <t>11.6.2 Annual mean levels of fine particulate matter (e.g. PM2.5 and PM10) in cities (population weighted)</t>
  </si>
  <si>
    <t>C110602</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</si>
  <si>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</si>
  <si>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</si>
  <si>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C110701</t>
  </si>
  <si>
    <t>11.7.2 Proportion of persons victim of physical or sexual harassment, by sex, age, disability status and place of occurrence, in the previous 12 months</t>
  </si>
  <si>
    <t>C110702</t>
  </si>
  <si>
    <t>11.a Support positive economic, social and environmental links between urban, peri-urban and rural areas by strengthening national and regional development planning</t>
  </si>
  <si>
    <t>11.a.1 Proportion of population living in cities that implement urban and regional development plans integrating population projections and resource needs, by size of city</t>
  </si>
  <si>
    <t>C110a01</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</si>
  <si>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</si>
  <si>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</si>
  <si>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</si>
  <si>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</si>
  <si>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11.c.1 Proportion of financial support to the least developed countries that is allocated to the construction and retrofitting of sustainable, resilient and resource-efficient buildings utilizing local materials</t>
  </si>
  <si>
    <t>C110c01</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</si>
  <si>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</si>
  <si>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</si>
  <si>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with sustainable consumption and production (SCP) national action plans or SCP mainstreamed as a priority or a target into national policies</t>
  </si>
  <si>
    <t>C120101</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</si>
  <si>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</si>
  <si>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</si>
  <si>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</si>
  <si>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</si>
  <si>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Global food loss index</t>
  </si>
  <si>
    <t>C120301</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</si>
  <si>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</si>
  <si>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</si>
  <si>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C120401</t>
  </si>
  <si>
    <t>12.4.2 Hazardous waste generated per capita and proportion of hazardous waste treated, by type of treatment</t>
  </si>
  <si>
    <t>C120402</t>
  </si>
  <si>
    <t>12.5 By 2030, substantially reduce waste generation through prevention, reduction, recycling and reuse</t>
  </si>
  <si>
    <t>12.5.1 National recycling rate, tons of material recycled</t>
  </si>
  <si>
    <t>C120501</t>
  </si>
  <si>
    <t>12.6 Encourage companies, especially large and transnational companies, to adopt sustainable practices and to integrate sustainability information into their reporting cycle</t>
  </si>
  <si>
    <t>12.6.1 Number of companies publishing sustainability reports</t>
  </si>
  <si>
    <t>C120601</t>
  </si>
  <si>
    <t>12.7 Promote public procurement practices that are sustainable, in accordance with national policies and priorities</t>
  </si>
  <si>
    <t>12.7.1 Number of countries implementing sustainable public procurement policies and action plans</t>
  </si>
  <si>
    <t>C120701</t>
  </si>
  <si>
    <t>12.8 By 2030, ensure that people everywhere have the relevant information and awareness for sustainable development and lifestyles in harmony with nature</t>
  </si>
  <si>
    <t>12.8.1 Extent to which (i) global citizenship education and (ii) education for sustainable development (including climate change education) are mainstreamed in (a) national education policies; (b) curricula; (c) teacher education; and (d) student assessment</t>
  </si>
  <si>
    <t>C120801</t>
  </si>
  <si>
    <t>12.a Support developing countries to strengthen their scientific and technological capacity to move towards more sustainable patterns of consumption and production</t>
  </si>
  <si>
    <t>12.a.1 Amount of support to developing countries on research and development for sustainable consumption and production and environmentally sound technologies</t>
  </si>
  <si>
    <t>C120a01</t>
  </si>
  <si>
    <t>12.b Develop and implement tools to monitor sustainable development impacts for sustainable tourism that creates jobs and promotes local culture and products</t>
  </si>
  <si>
    <t>12.b.1 Number of sustainable tourism strategies or policies and implemented action plans with agreed monitoring and evaluation tools</t>
  </si>
  <si>
    <t>C120b01</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</si>
  <si>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</si>
  <si>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 and as a proportion of total national expenditure on fossil fuels</t>
  </si>
  <si>
    <t>C120c01</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</si>
  <si>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</si>
  <si>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</si>
  <si>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</si>
  <si>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</si>
  <si>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</si>
  <si>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</si>
  <si>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C130201</t>
  </si>
  <si>
    <t>13.3 Improve education, awareness-raising and human and institutional capacity on climate change mitigation, adaptation, impact reduction and early warning</t>
  </si>
  <si>
    <t>13.3.1 Number of countries that have integrated mitigation, adaptation, impact reduction and early warning into primary, secondary and tertiary curricula</t>
  </si>
  <si>
    <t>C130301</t>
  </si>
  <si>
    <t>13.3.2 Number of countries that have communicated the strengthening of institutional, systemic and individual capacity-building to implement adaptation, mitigation and technology transfer, and development actions</t>
  </si>
  <si>
    <t>C130302</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</si>
  <si>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</si>
  <si>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Mobilized amount of United States dollars per year between 2020 and 2025 accountable towards the $100 billion commitment</t>
  </si>
  <si>
    <t>C130a01</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</si>
  <si>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</si>
  <si>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</si>
  <si>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C130b01</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</si>
  <si>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</si>
  <si>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</si>
  <si>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Index of coastal eutrophication and floating plastic debris density</t>
  </si>
  <si>
    <t>C140101</t>
  </si>
  <si>
    <t>14.2 By 2020, sustainably manage and protect marine and coastal ecosystems to avoid significant adverse impacts, including by strengthening their resilience, and take action for their restoration in order to achieve healthy and productive oceans</t>
  </si>
  <si>
    <t>14.2.1 Proportion of national exclusive economic zones managed using ecosystem-based approaches</t>
  </si>
  <si>
    <t>C140201</t>
  </si>
  <si>
    <t>14.3 Minimize and address the impacts of ocean acidification, including through enhanced scientific cooperation at all levels</t>
  </si>
  <si>
    <t>14.3.1 Average marine acidity (pH) measured at agreed suite of representative sampling stations</t>
  </si>
  <si>
    <t>C140301</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</si>
  <si>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</si>
  <si>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</si>
  <si>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C140401</t>
  </si>
  <si>
    <t>14.5 By 2020, conserve at least 10 per cent of coastal and marine areas, consistent with national and international law and based on the best available scientific information</t>
  </si>
  <si>
    <t>14.5.1 Coverage of protected areas in relation to marine areas</t>
  </si>
  <si>
    <t>C140501</t>
  </si>
  <si>
    <t>14.6.1 Progress by countries in the degree of implementation of international instruments aiming to combat illegal, unreported and unregulated fishing</t>
  </si>
  <si>
    <t>C140601</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</si>
  <si>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</si>
  <si>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</si>
  <si>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C140701</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</si>
  <si>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</si>
  <si>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</si>
  <si>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C140a01</t>
  </si>
  <si>
    <t>14.b Provide access for small-scale artisanal fishers to marine resources and markets</t>
  </si>
  <si>
    <t>14.b.1 Progress by countries in the degree of application of a legal/regulatory/policy/institutional framework which recognizes and protects access rights for small-scale fisheries</t>
  </si>
  <si>
    <t>C140b01</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</si>
  <si>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</si>
  <si>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</si>
  <si>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C140c01</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</si>
  <si>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</si>
  <si>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</si>
  <si>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</si>
  <si>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C150101</t>
  </si>
  <si>
    <t>15.1.2 Proportion of important sites for terrestrial and freshwater biodiversity that are covered by protected areas, by ecosystem type</t>
  </si>
  <si>
    <t>C150102</t>
  </si>
  <si>
    <t>15.2 By 2020, promote the implementation of sustainable management of all types of forests, halt deforestation, restore degraded forests and substantially increase afforestation and reforestation globally</t>
  </si>
  <si>
    <t>15.2.1 Progress towards sustainable forest management</t>
  </si>
  <si>
    <t>C150201</t>
  </si>
  <si>
    <t>15.3 By 2030, combat desertification, restore degraded land and soil, including land affected by desertification, drought and floods, and strive to achieve a land degradation-neutral world</t>
  </si>
  <si>
    <t>15.3.1 Proportion of land that is degraded over total land area</t>
  </si>
  <si>
    <t>C150301</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</si>
  <si>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</si>
  <si>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</si>
  <si>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C150401</t>
  </si>
  <si>
    <t>15.4.2 Mountain Green Cover Index</t>
  </si>
  <si>
    <t>C150402</t>
  </si>
  <si>
    <t>15.5 Take urgent and significant action to reduce the degradation of natural habitats, halt the loss of biodiversity and, by 2020, protect and prevent the extinction of threatened species</t>
  </si>
  <si>
    <t>15.5.1 Red List Index</t>
  </si>
  <si>
    <t>C150501</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</si>
  <si>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</si>
  <si>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</si>
  <si>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C150601</t>
  </si>
  <si>
    <t>15.7 Take urgent action to end poaching and trafficking of protected species of flora and fauna and address both demand and supply of illegal wildlife products</t>
  </si>
  <si>
    <t>15.7.1 Proportion of traded wildlife that was poached or illicitly trafficked</t>
  </si>
  <si>
    <t>C200206</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</si>
  <si>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</si>
  <si>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</si>
  <si>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C150801</t>
  </si>
  <si>
    <t>15.9 By 2020, integrate ecosystem and biodiversity values into national and local planning, development processes, poverty reduction strategies and accounts</t>
  </si>
  <si>
    <t>15.9.1 Progress towards national targets established in accordance with Aichi Biodiversity Target 2 of the Strategic Plan for Biodiversity 2011-2020</t>
  </si>
  <si>
    <t>C150901</t>
  </si>
  <si>
    <t>15.a Mobilize and significantly increase financial resources from all sources to conserve and sustainably use biodiversity and ecosystems</t>
  </si>
  <si>
    <t>15.a.1 Official development assistance and public expenditure on conservation and sustainable use of biodiversity and ecosystems</t>
  </si>
  <si>
    <t>C200207</t>
  </si>
  <si>
    <t>15.b Mobilize significant resources from all sources and at all levels to finance sustainable forest management and provide adequate incentives to developing countries to advance such management, including for conservation and reforestation</t>
  </si>
  <si>
    <t>15.b.1 Official development assistance and public expenditure on conservation and sustainable use of biodiversity and ecosystems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</si>
  <si>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</si>
  <si>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</si>
  <si>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</si>
  <si>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</si>
  <si>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</si>
  <si>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C160101</t>
  </si>
  <si>
    <t>16.1.2 Conflict-related deaths per 100,000 population, by sex, age and cause</t>
  </si>
  <si>
    <t>C160102</t>
  </si>
  <si>
    <t>16.1.3 Proportion of population subjected to physical, psychological or sexual violence in the previous 12 months</t>
  </si>
  <si>
    <t>C160103</t>
  </si>
  <si>
    <t>16.1.4 Proportion of population that feel safe walking alone around the area they live</t>
  </si>
  <si>
    <t>C160104</t>
  </si>
  <si>
    <t>16.2 End abuse, exploitation, trafficking and all forms of violence against and torture of children</t>
  </si>
  <si>
    <t>16.2.1 Proportion of children aged 1-17 years who experienced any physical punishment and/or psychological aggression by caregivers in the past month</t>
  </si>
  <si>
    <t>C160201</t>
  </si>
  <si>
    <t>16.2.2 Number of victims of human trafficking per 100,000 population, by sex, age and form of exploitation</t>
  </si>
  <si>
    <t>C160202</t>
  </si>
  <si>
    <t>16.2.3 Proportion of young women and men aged 18‑29 years who experienced sexual violence by age 18</t>
  </si>
  <si>
    <t>C160203</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</si>
  <si>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</si>
  <si>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</si>
  <si>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C160301</t>
  </si>
  <si>
    <t>16.3.2 Unsentenced detainees as a proportion of overall prison population</t>
  </si>
  <si>
    <t>C160302</t>
  </si>
  <si>
    <t>16.4 By 2030, significantly reduce illicit financial and arms flows, strengthen the recovery and return of stolen assets and combat all forms of organized crime</t>
  </si>
  <si>
    <t>16.4.1 Total value of inward and outward illicit financial flows (in current United States dollars)</t>
  </si>
  <si>
    <t>C160401</t>
  </si>
  <si>
    <t>16.4.2 Proportion of seized, found or surrendered arms whose illicit origin or context has been traced or established by a competent authority in line with international instruments</t>
  </si>
  <si>
    <t>C160402</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</si>
  <si>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</si>
  <si>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</si>
  <si>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C160501</t>
  </si>
  <si>
    <t>16.5.2 Proportion of businesses that had at least one contact with a public official and that paid a bribe to a public official, or were asked for a bribe by those public officials during the previous 12 months</t>
  </si>
  <si>
    <t>C160502</t>
  </si>
  <si>
    <t>16.6 Develop effective, accountable and transparent institutions at all levels</t>
  </si>
  <si>
    <t>16.6.1 Primary government expenditures as a proportion of original approved budget, by sector (or by budget codes or similar)</t>
  </si>
  <si>
    <t>C160601</t>
  </si>
  <si>
    <t>16.6.2 Proportion of population satisfied with their last experience of public services</t>
  </si>
  <si>
    <t>C160602</t>
  </si>
  <si>
    <t>16.7 Ensure responsive, inclusive, participatory and representative decision-making at all levels</t>
  </si>
  <si>
    <t>16.7.1 Proportions of positions (by sex, age, persons with disabilities and population groups) in public institutions (national and local legislatures, public service, and judiciary) compared to national distributions</t>
  </si>
  <si>
    <t>C160701</t>
  </si>
  <si>
    <t>16.7.2 Proportion of population who believe decision-making is inclusive and responsive, by sex, age, disability and population group</t>
  </si>
  <si>
    <t>C160702</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</si>
  <si>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</si>
  <si>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</si>
  <si>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</si>
  <si>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</si>
  <si>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C160901</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</si>
  <si>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</si>
  <si>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</si>
  <si>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C161001</t>
  </si>
  <si>
    <t>16.10.2 Number of countries that adopt and implement constitutional, statutory and/or policy guarantees for public access to information</t>
  </si>
  <si>
    <t>C161002</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</si>
  <si>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</si>
  <si>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</si>
  <si>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C160a01</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</si>
  <si>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</si>
  <si>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</si>
  <si>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</si>
  <si>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</si>
  <si>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</si>
  <si>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</si>
  <si>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C170101</t>
  </si>
  <si>
    <t>17.1.2 Proportion of domestic budget funded by domestic taxes</t>
  </si>
  <si>
    <t>C170102</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</si>
  <si>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</si>
  <si>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</si>
  <si>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C170201</t>
  </si>
  <si>
    <t>17.3 Mobilize additional financial resources for developing countries from multiple sources</t>
  </si>
  <si>
    <t>17.3.1 Foreign direct investments (FDI), official development assistance and South-South Cooperation as a proportion of total domestic budget</t>
  </si>
  <si>
    <t>C170301</t>
  </si>
  <si>
    <t>17.3.2 Volume of remittances (in United States dollars) as a proportion of total GDP</t>
  </si>
  <si>
    <t>C170302</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</si>
  <si>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</si>
  <si>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</si>
  <si>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C170401</t>
  </si>
  <si>
    <t>17.5 Adopt and implement investment promotion regimes for least developed countries</t>
  </si>
  <si>
    <t>17.5.1 Number of countries that adopt and implement investment promotion regimes for least developed countries</t>
  </si>
  <si>
    <t>C170501</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</si>
  <si>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</si>
  <si>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</si>
  <si>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Number of science and/or technology cooperation agreements and programmes between countries, by type of cooperation</t>
  </si>
  <si>
    <t>C170601</t>
  </si>
  <si>
    <t>17.6.2 Fixed Internet broadband subscriptions per 100 inhabitants, by speed</t>
  </si>
  <si>
    <t>C170602</t>
  </si>
  <si>
    <t>17.7 Promote the development, transfer, dissemination and diffusion of environmentally sound technologies to developing countries on favourable terms, including on concessional and preferential terms, as mutually agreed</t>
  </si>
  <si>
    <t>17.7.1 Total amount of approved funding for developing countries to promote the development, transfer, dissemination and diffusion of environmentally sound technologies</t>
  </si>
  <si>
    <t>C170701</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</si>
  <si>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</si>
  <si>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</si>
  <si>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C170801</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</si>
  <si>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</si>
  <si>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</si>
  <si>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</si>
  <si>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C170901</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</si>
  <si>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</si>
  <si>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</si>
  <si>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</si>
  <si>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C171001</t>
  </si>
  <si>
    <t>17.11 Significantly increase the exports of developing countries, in particular with a view to doubling the least developed countries’ share of global exports by 2020</t>
  </si>
  <si>
    <t>17.11.1 Developing countries’ and least developed countries’ share of global exports</t>
  </si>
  <si>
    <t>C171101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</si>
  <si>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</si>
  <si>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Average tariffs faced by developing countries, least developed countries and small island developing States</t>
  </si>
  <si>
    <t>C171201</t>
  </si>
  <si>
    <t>Systemic issues</t>
  </si>
  <si>
    <t>Policy and institutional coherence</t>
  </si>
  <si>
    <t>17.13 Enhance global macroeconomic stability, including through policy coordination and policy coherence</t>
  </si>
  <si>
    <t>17.13.1 Macroeconomic Dashboard</t>
  </si>
  <si>
    <t>C171301</t>
  </si>
  <si>
    <t>17.14 Enhance policy coherence for sustainable development</t>
  </si>
  <si>
    <t>17.14.1 Number of countries with mechanisms in place to enhance policy coherence of sustainable development</t>
  </si>
  <si>
    <t>C171401</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</si>
  <si>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</si>
  <si>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</si>
  <si>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C171501</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</si>
  <si>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</si>
  <si>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</si>
  <si>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</si>
  <si>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C171601</t>
  </si>
  <si>
    <t>17.17 Encourage and promote effective public, public-private and civil society partnerships, building on the experience and resourcing strategies of partnerships</t>
  </si>
  <si>
    <t>17.17.1 Amount of United States dollars committed to public-private and civil society partnerships</t>
  </si>
  <si>
    <t>C171701</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</si>
  <si>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</si>
  <si>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</si>
  <si>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Proportion of sustainable development indicators produced at the national level with full disaggregation when relevant to the target, in accordance with the Fundamental Principles of Official Statistics</t>
  </si>
  <si>
    <t>C171801</t>
  </si>
  <si>
    <t>17.18.2 Number of countries that have national statistical legislation that complies with the Fundamental Principles of Official Statistics</t>
  </si>
  <si>
    <t>C171802</t>
  </si>
  <si>
    <t>17.18.3 Number of countries with a national statistical plan that is fully funded and under implementation, by source of funding</t>
  </si>
  <si>
    <t>C171803</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</si>
  <si>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</si>
  <si>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</si>
  <si>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C171901</t>
  </si>
  <si>
    <t>17.19.2 Proportion of countries that (a) have conducted at least one population and housing census in the last 10 years; and (b) have achieved 100 per cent birth registration and 80 per cent death registration</t>
  </si>
  <si>
    <t>C171902</t>
  </si>
  <si>
    <r>
      <t>9.4.1 CO</t>
    </r>
    <r>
      <rPr>
        <vertAlign val="subscript"/>
        <sz val="8"/>
        <color theme="1"/>
        <rFont val="Arial"/>
        <family val="2"/>
      </rPr>
      <t xml:space="preserve">2 </t>
    </r>
    <r>
      <rPr>
        <sz val="8"/>
        <color theme="1"/>
        <rFont val="Arial"/>
        <family val="2"/>
      </rPr>
      <t>emission per unit of value added</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</si>
  <si>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i/>
        <vertAlign val="superscript"/>
        <sz val="8"/>
        <color theme="1"/>
        <rFont val="Arial"/>
        <family val="2"/>
      </rPr>
      <t>b</t>
    </r>
  </si>
  <si>
    <t>Goal 13. Take urgent action to combat climate change and its impactsa</t>
  </si>
  <si>
    <t>goal</t>
  </si>
  <si>
    <t>sub_goal</t>
  </si>
  <si>
    <t>sub_sub_goal</t>
  </si>
  <si>
    <t>2030_target</t>
  </si>
  <si>
    <t>indicator</t>
  </si>
  <si>
    <t>UNSD_indicator_code</t>
  </si>
  <si>
    <t>Source: https://unstats.un.org/sdgs/metadata/; Revised list of global Sustainable Development Goal indicators*; Sustainable Development Goal indicators should be disaggregated, where relevant, by income, sex, age, race, ethnicity, migratory status, disability and geographic location, or other characteristics, in accordance with the Fundamental Principles of Official Statistics (General Assembly resolution 68/261); * As contained in Annex III of the Report of the Inter-Agency and Expert Group on Sustainable Development Goal Indicators (E/CN.3/2017/2) and agreed upon, including refinements on several indicators, at the 48th session of the United Nations Statistical Commision held in March 2017; [UNSD_indicator_codes] were developed by UNSD for data transfer, tracking and other statistical purposes; a Acknowledging that the United Nations Framework Convention on Climate Change is the primary international, intergovernmental forum for negotiating the global response to climate change; b Taking into account ongoing World Trade Organization negotiations, the Doha Development Agenda and the Hong Kong ministerial mandate.</t>
  </si>
  <si>
    <t>Count</t>
  </si>
  <si>
    <t>Share</t>
  </si>
  <si>
    <t>Antigua and Barbuda</t>
  </si>
  <si>
    <t>Bosnia and Herzegovina</t>
  </si>
  <si>
    <t>Central African Republic</t>
  </si>
  <si>
    <t>Democratic Republic of the Congo</t>
  </si>
  <si>
    <t>Costa Rica</t>
  </si>
  <si>
    <t>Czechia</t>
  </si>
  <si>
    <t>Dominican Republic</t>
  </si>
  <si>
    <t>El Salvador</t>
  </si>
  <si>
    <t>Equatorial Guinea</t>
  </si>
  <si>
    <t>South Korea</t>
  </si>
  <si>
    <t>Marshall Islands</t>
  </si>
  <si>
    <t>New Zealand</t>
  </si>
  <si>
    <t>Papua New Guinea</t>
  </si>
  <si>
    <t>San Marino</t>
  </si>
  <si>
    <t>Sao Tome and Principe</t>
  </si>
  <si>
    <t>Saudi Arabia</t>
  </si>
  <si>
    <t>Sierra Leone</t>
  </si>
  <si>
    <t>Solomon Islands</t>
  </si>
  <si>
    <t>South Africa</t>
  </si>
  <si>
    <t>Sri Lanka</t>
  </si>
  <si>
    <t>Trinidad and Tobago</t>
  </si>
  <si>
    <t>United Arab Emirates</t>
  </si>
  <si>
    <t>United States of America</t>
  </si>
  <si>
    <t>Western Sahara</t>
  </si>
  <si>
    <t>Aruba</t>
  </si>
  <si>
    <t>Greenland</t>
  </si>
  <si>
    <t>Guernsey</t>
  </si>
  <si>
    <t>Tahiti</t>
  </si>
  <si>
    <t>Country names data</t>
  </si>
  <si>
    <t>Puerto Rico</t>
  </si>
  <si>
    <t>Mongoloa</t>
  </si>
  <si>
    <t>Isle of Man</t>
  </si>
  <si>
    <t>Faroe Islands</t>
  </si>
  <si>
    <t>{african, african american}</t>
  </si>
  <si>
    <t>{indigenous american, latin american, middle eastern, indian, nesian, indigenous australian, maori}</t>
  </si>
  <si>
    <t>World</t>
  </si>
  <si>
    <t>Europe and Northern America</t>
  </si>
  <si>
    <t>Northern America</t>
  </si>
  <si>
    <t>Bermuda</t>
  </si>
  <si>
    <t>Saint Pierre and Miquelon</t>
  </si>
  <si>
    <t>Eastern Europe</t>
  </si>
  <si>
    <t>Republic of Moldova</t>
  </si>
  <si>
    <t>Russian Federation</t>
  </si>
  <si>
    <t>Northern Europe</t>
  </si>
  <si>
    <t>Åland Islands</t>
  </si>
  <si>
    <t>Channel Islands</t>
  </si>
  <si>
    <t>Svalbard and Jan Mayen Islands</t>
  </si>
  <si>
    <t>United Kingdom of Great Britain and Northern Ireland</t>
  </si>
  <si>
    <t>Southern Europe</t>
  </si>
  <si>
    <t>Gibraltar</t>
  </si>
  <si>
    <t>Holy See</t>
  </si>
  <si>
    <t>The former Yugoslav Republic of Macedonia</t>
  </si>
  <si>
    <t>Western Europe</t>
  </si>
  <si>
    <t>Latin America and the Caribbean</t>
  </si>
  <si>
    <t>Anguilla</t>
  </si>
  <si>
    <t>Bonaire, Sint Eustatius and Saba</t>
  </si>
  <si>
    <t>British Virgin Islands</t>
  </si>
  <si>
    <t>Cayman Islands</t>
  </si>
  <si>
    <t>Curaçao</t>
  </si>
  <si>
    <t>Guadeloupe</t>
  </si>
  <si>
    <t>Martinique</t>
  </si>
  <si>
    <t>Montserrat</t>
  </si>
  <si>
    <t>Saint Barthélemy</t>
  </si>
  <si>
    <t>Saint Kitts and Nevis</t>
  </si>
  <si>
    <t>Saint Lucia</t>
  </si>
  <si>
    <t>Saint Martin (French Part)</t>
  </si>
  <si>
    <t>Saint Vincent and the Grenadines</t>
  </si>
  <si>
    <t>Sint Maarten (Dutch part)</t>
  </si>
  <si>
    <t>Turks and Caicos Islands</t>
  </si>
  <si>
    <t>United States Virgin Islands</t>
  </si>
  <si>
    <t>Central America</t>
  </si>
  <si>
    <t>Jersey</t>
  </si>
  <si>
    <t>South America</t>
  </si>
  <si>
    <t>Bolivia (Plurinational State of)</t>
  </si>
  <si>
    <t>Falkland Islands (Malvinas)</t>
  </si>
  <si>
    <t>French Guiana</t>
  </si>
  <si>
    <t>South Georgia and the South Sandwich Islands</t>
  </si>
  <si>
    <t>Venezuela (Bolivarian Republic of)</t>
  </si>
  <si>
    <t>Central and Southern Asia</t>
  </si>
  <si>
    <t>Central Asia</t>
  </si>
  <si>
    <t>Southern Asia</t>
  </si>
  <si>
    <t>Iran (Islamic Republic of)</t>
  </si>
  <si>
    <t>Eastern and South-Eastern Asia</t>
  </si>
  <si>
    <t>Eastern Asia</t>
  </si>
  <si>
    <t>China, Hong Kong Special Administrative Region</t>
  </si>
  <si>
    <t>China, Macao Special Administrative Region</t>
  </si>
  <si>
    <t>Democratic People's Republic of Korea</t>
  </si>
  <si>
    <t>Republic of Korea</t>
  </si>
  <si>
    <t>South-Eastern Asia</t>
  </si>
  <si>
    <t>Brunei Darussalam</t>
  </si>
  <si>
    <t>Lao People's Democratic Republic</t>
  </si>
  <si>
    <t>Timor-Leste</t>
  </si>
  <si>
    <t>Viet Nam</t>
  </si>
  <si>
    <t>Northern Africa and Western Asia</t>
  </si>
  <si>
    <t>Western Asia</t>
  </si>
  <si>
    <t>State of Palestine</t>
  </si>
  <si>
    <t>Syrian Arab Republic</t>
  </si>
  <si>
    <t>Northern Africa</t>
  </si>
  <si>
    <t>Sub-Saharan Africa</t>
  </si>
  <si>
    <t>Eastern Africa</t>
  </si>
  <si>
    <t>British Indian Ocean Territory</t>
  </si>
  <si>
    <t>French Southern and Antarctic Territories</t>
  </si>
  <si>
    <t>Mayotte</t>
  </si>
  <si>
    <t>Réunion</t>
  </si>
  <si>
    <t>South Sudan</t>
  </si>
  <si>
    <t>United Republic of Tanzania</t>
  </si>
  <si>
    <t>Middle Africa</t>
  </si>
  <si>
    <t>Southern Africa</t>
  </si>
  <si>
    <t>Western Africa</t>
  </si>
  <si>
    <t>Burkina Faso</t>
  </si>
  <si>
    <t>Cabo Verde</t>
  </si>
  <si>
    <t>Côte d'Ivoire</t>
  </si>
  <si>
    <t>Saint Helena</t>
  </si>
  <si>
    <t>Oceania (excluding Australia and New Zealand)</t>
  </si>
  <si>
    <t>Melanesia</t>
  </si>
  <si>
    <t>New Caledonia</t>
  </si>
  <si>
    <t>Guam</t>
  </si>
  <si>
    <t>Micronesia (Federated States of)</t>
  </si>
  <si>
    <t>Northern Mariana Islands</t>
  </si>
  <si>
    <t>United States minor outlying islands</t>
  </si>
  <si>
    <t>Polynesia</t>
  </si>
  <si>
    <t>American Samoa</t>
  </si>
  <si>
    <t>Cook Islands</t>
  </si>
  <si>
    <t>French Polynesia</t>
  </si>
  <si>
    <t>Niue</t>
  </si>
  <si>
    <t>Pitcairn</t>
  </si>
  <si>
    <t>Tokelau</t>
  </si>
  <si>
    <t>Wallis and Futuna Islands</t>
  </si>
  <si>
    <t>Australia and New Zealand</t>
  </si>
  <si>
    <t>Christmas Island</t>
  </si>
  <si>
    <t>Cocos (Keeling) Islands</t>
  </si>
  <si>
    <t>Heard Island and McDonald Islands</t>
  </si>
  <si>
    <t>Norfolk Island</t>
  </si>
  <si>
    <t>Antarctica</t>
  </si>
  <si>
    <t>Landlocked developing countries</t>
  </si>
  <si>
    <t>Least developed countries</t>
  </si>
  <si>
    <t>Small island developing States</t>
  </si>
  <si>
    <t xml:space="preserve">Egypt (2004, unofficial)[2] Mohamed, Youssef, Ahmed, Mahmoud, Mustafa, Yassin, Taha, Khaled, Hamza, Bilal, Ibrahim, Hassan, Hussein, Karim, Tareq, Abdel-Rahman, Ali, Omar, Halim, Murad, Selim, Abdallah NA NA NA NA NA NA NA NA NA ; Egypt (2004, Coptic Christians, unofficial)[2] Peter, Pierre, George, John, Mina, Beshoi, Kirollos, Mark, Fadi, Habib NA NA NA NA NA NA NA NA NA </t>
  </si>
  <si>
    <t xml:space="preserve">Canada (2015, Babycenter)[11] Liam Jackson Logan Lucas Noah Ethan Jack William Jacob James ; Canada, Québec (2015)[12] Thomas William Jacob Liam Félix Nathan Samuel Logan Alexis Noah </t>
  </si>
  <si>
    <t xml:space="preserve">United States (2016)[21] Noah Liam William Mason James Benjamin Jacob Michael Elijah Ethan ; United States (Most common names, 1990 census)[22] James John Robert Michael William David Richard Charles Joseph Thomas </t>
  </si>
  <si>
    <t xml:space="preserve">Arab world (2015)[26] Mohamed محمد Omar عمر Ahmed أحمد Yousouf يوسف Ali علي Adam آدم Abdullah عبدالله Abdulrahman عبد الرحمن Hamza حمزة Khalid خالد ; Saudi Arabia[46] Mohammad Fahd Abdullah Abdulrahman Turki Bandar Omar Ali NA NA </t>
  </si>
  <si>
    <t xml:space="preserve">Israel, Jewish boys (2015)[31][32][33] Noam David Ori Ariel Eitan Yosef Itai Yonatan Daniel Moshe ; Israel, Jewish unisex names (given to both boys and girls) (2008)[34] Noam Amit Ariel Daniel Adi Ma'ayan Yuval Yahli Omer Lior ; Israel, Muslim boys (2015)[31][32][33] Mohammad Ahmad Yusuf Omar Adam Jud/Jod Abed Ali Amir Ibrahim ; Israel, Christian boys (2012)[35] George Elias Majd Daniel Yusuf Hana Julian Charbel Jude Amir ; Israel, Druze boys (2004)[36] Adam Omri Eyal Amir Salman Rani Tamir Yosef Bahah Daniel 
</t>
  </si>
  <si>
    <t xml:space="preserve">Iran (babies born 2010–2011)[29] Amir-Ali AbulFazl Amir-Hossein Ali Mohammad Amir-Mohammad Mahdi Hossein Mohammad-Mahdi Mohammad-Reza ; Iran (general population)[30] Mohammad Ali Hossein Mahdi Hassan Reza Ahmad Mohammad-Reza Abbas Ali-Reza </t>
  </si>
  <si>
    <t xml:space="preserve">Azerbaijan (babies born 2016)[61] Yusif Huseyn Ali Omar Mahammad Murad Tunar Ughur Aykhan Ibrahim ; Azerbaijan (general population as of 2010)[62] Ali Elchin Vugar Anar Elnur Samir Elshan Rashad Ilgar Vusal </t>
  </si>
  <si>
    <t xml:space="preserve">Belgium (2012)[64] Lucas Louis Noah Nathan Adam Arthur Mohamed Victor Mathis Liam ; Flanders, Belgium (2012)[64] Lucas Liam Louis Wout Mathis Lars Vince Kobe Finn Noah ; Wallonia, Belgium (2012)[64] Nathan Hugo Louis Théo Ethan Noah Lucas Gabriel Arthur Tom ; Brussels-Capital Region, Belgium (2012)[64] Adam Mohamed Rayan Gabriel Anas David Lucas Yanis Nathan Ibrahim </t>
  </si>
  <si>
    <t xml:space="preserve">England, United Kingdom (2015)[73] Oliver Jack Harry George Charlie Jacob Thomas Noah William Oscar ; Northern Ireland, United Kingdom (2015)[103] James Jack Noah Charlie Daniel Oliver Matthew Harry Thomas Jake ; Scotland, United Kingdom (2016)[110] Jack James Oliver Lewis Logan Harry Noah Leo Charlie Alexander ; Wales, United Kingdom (2015)[73] Oliver Jacob Charlie Jack Noah Alfie Oscar William George Harry </t>
  </si>
  <si>
    <t xml:space="preserve">Finland (2016 births among Finnish speakers)[76] Onni Elias Leo Väinö Oliver Eetu Eino Noel Leevi Niilo ; Finland (2016 births, among Swedish speakers)[76] Adrian Lucas Emil, William Hugo Benjamin Anton, Leo, Liam Felix NA NA NA </t>
  </si>
  <si>
    <t xml:space="preserve">Montenegro (2011, general population)[100] Nikola Marko Dragan Miloš Zoran Milan Aleksandar Ivan Petar Luka ; Podgorica, Montenegro (2012)[101] Luka Matija Nikola Lazar Andrija Petar Vasilije Aleksa Vuk Pavle </t>
  </si>
  <si>
    <t xml:space="preserve">Moscow, Russia (2015 births, official civil registry figures)[108] Alexander (Александр) Maxim (Максим) Artyom, Artem (Артём, Артем) Mikhail (Михаил) Daniil, Danila, Danil (Даниил, Данила, Данил) Ivan (Иван) Dmitry (Дмитрий) Kirill (Кирилл) Andrey (Андрей) Yegor (Егор) ; Russia (2012, official civil registry figures (ЗАГС))[109] Alexander (Александр) Sergei (Сергей) Dmitry (Дмитрий) Andrei (Андрей) Alexey (Алексей) Maxim (Максим) Evgeny (Евгений) Ivan (Иван) Mikhail (Михаил) Artyom (Артем) </t>
  </si>
  <si>
    <t xml:space="preserve">Spain (2016 excluding Basque Country &amp; Catalonia)[115] Hugo Daniel Martín Pablo Alejandro Lucas|Álvaro Adrián Mateo David ; Basque Country, Spain (2015)[115] Markel Aimar Jon Ibai Julen Ander Unax Oier Mikel Iker ; Catalonia, Spain (2015)[115] Marc Àlex Marti Hugo Biel Èric Nil Jan Pol Pau </t>
  </si>
  <si>
    <t xml:space="preserve">Turkey (Babies born, 2013)[118] Yusuf Berat Mustafa Emir Ahmet Ömer Mehmet Muhammed Emirhan Eymen ; Turkey (Overall, 2013)[119] Mehmet Mustafa Ahmet Ali Hüseyin Hasan Ibrahim İsmail Osman Yusuf </t>
  </si>
  <si>
    <t xml:space="preserve">New Zealand (2016)[129] Oliver Jack William Mason James Hunter Noah Lucas Leo Max ; New Zealand (Māori names, 2015)[130] Nikau Ari Manaia Wiremu Kauri Mikaere Rawiri Ihaia Kai Manaaki </t>
  </si>
  <si>
    <t xml:space="preserve">China (most common names, not official)|[27] 安 An, 波 Bo, 成 Cheng, 德 De, 东 Dong, 峰 Feng, 刚 Gang, 国 Guo, 辉 Hui, 健 Jian, 杰 Jie, 康 Kang, 亮 Liang, 宁 Ning, 鹏 Peng, 涛 Tao, 伟 Wei, 勇 Yong, 文 Wen NA NA NA NA NA NA NA NA NA ; China (not official)[1] Wei Jie Hao Yi Jun Feng Yong Jian Bin Lei ; Taiwan (1980s-1990s births, 2010 census)[48][49] Chia-hao (家豪) Chih-ming (志明) Chun-chieh (俊傑) Chien-hung (建宏) Chun-hung (俊宏) Chih-hao (志豪) Chih-wei (志偉) Wen-Hsiung (文雄) Chin-lung (金龍) Chih-chiang (志強) </t>
  </si>
  <si>
    <t xml:space="preserve">China Han Chinese 91.9%, Zhuang, Uygur, Hui, Yi, Tibetan, Miao, Manchu, Mongol, Buyi, Korean, and other nationalities 8.1% ; Taiwan Taiwanese (including Hakka) 84%, mainland Chinese 14%, aborigine 2% </t>
  </si>
  <si>
    <t>NULL</t>
  </si>
  <si>
    <t>region_level</t>
  </si>
  <si>
    <t>countries</t>
  </si>
  <si>
    <t>countries_matched</t>
  </si>
  <si>
    <t>countries_breakdown</t>
  </si>
  <si>
    <t>Male</t>
  </si>
  <si>
    <t>ethnicities_imputation</t>
  </si>
  <si>
    <t>ethnicities_matched</t>
  </si>
  <si>
    <t>male_names_imputation</t>
  </si>
  <si>
    <t>male_names_matched</t>
  </si>
  <si>
    <t>female_names_imputation</t>
  </si>
  <si>
    <t>female_names_matched</t>
  </si>
  <si>
    <t>ethnicities_null</t>
  </si>
  <si>
    <t xml:space="preserve">Israel Jewish 80.1% (Europe/Americas/Oceania-born 32.1%, Israel-born 20.8%, Africa-born 14.6%, Asia-born 12.6%), non-Jewish 19.9% (mostly Arab) (1996 est.) ; Palestinian State (proposed) West Bank: Palestinian Arab and other 83%, Jewish 17%; Gaza Strip: Palestinian Arab and other 99.4%, Jewish 0.6% </t>
  </si>
  <si>
    <t>ethnicities_total</t>
  </si>
  <si>
    <t>male_names_null</t>
  </si>
  <si>
    <t>male_names_total</t>
  </si>
  <si>
    <t>female_names_null</t>
  </si>
  <si>
    <t>female_names_total</t>
  </si>
  <si>
    <t>member_of</t>
  </si>
  <si>
    <t>SDG Goals Long Form</t>
  </si>
  <si>
    <t>description</t>
  </si>
  <si>
    <t>sharing</t>
  </si>
  <si>
    <t>food</t>
  </si>
  <si>
    <t>health</t>
  </si>
  <si>
    <t>school</t>
  </si>
  <si>
    <t>water</t>
  </si>
  <si>
    <t>energy</t>
  </si>
  <si>
    <t>cities</t>
  </si>
  <si>
    <t>Goal 13. Take urgent action to combat climate change and its impacts</t>
  </si>
  <si>
    <t>weather</t>
  </si>
  <si>
    <t>people</t>
  </si>
  <si>
    <t>shopping</t>
  </si>
  <si>
    <t>nature</t>
  </si>
  <si>
    <t>helping</t>
  </si>
  <si>
    <t>seas, oceans, fish</t>
  </si>
  <si>
    <t>nature, plants, animals</t>
  </si>
  <si>
    <t>buildings</t>
  </si>
  <si>
    <t>science</t>
  </si>
  <si>
    <t>seas</t>
  </si>
  <si>
    <t>oceans</t>
  </si>
  <si>
    <t>fish</t>
  </si>
  <si>
    <t>plants</t>
  </si>
  <si>
    <t>animals</t>
  </si>
  <si>
    <t>list</t>
  </si>
  <si>
    <t>type</t>
  </si>
  <si>
    <t>verb</t>
  </si>
  <si>
    <t>relates_to_goals</t>
  </si>
  <si>
    <t>energy, electricity</t>
  </si>
  <si>
    <t>electricity</t>
  </si>
  <si>
    <t>noun</t>
  </si>
  <si>
    <t>girls</t>
  </si>
  <si>
    <t>note</t>
  </si>
  <si>
    <t>specific conscious affirmative action inclusion - don't need boys too, everything else is implicitly boys and girls</t>
  </si>
  <si>
    <t>1,5,10</t>
  </si>
  <si>
    <t>working</t>
  </si>
  <si>
    <t>sharing, girls</t>
  </si>
  <si>
    <t>poos</t>
  </si>
  <si>
    <t>length</t>
  </si>
  <si>
    <t>length_five</t>
  </si>
  <si>
    <t>proposed_matrix</t>
  </si>
  <si>
    <t>-- see also: http://ncase.me/trust/; https://www.google.co.nz/search?q=meeple</t>
  </si>
  <si>
    <t>-- potentially the app can add other variable meeple characteristics, e.g. glasses, hair, but this is a stretch goal</t>
  </si>
  <si>
    <t>buildings, science, technology (computers)</t>
  </si>
  <si>
    <t>water, toilets (poos)</t>
  </si>
  <si>
    <t>simpler alternative to toilets</t>
  </si>
  <si>
    <t>simpler alternative to technology</t>
  </si>
  <si>
    <t>computers</t>
  </si>
  <si>
    <t>row</t>
  </si>
  <si>
    <t>name</t>
  </si>
  <si>
    <t>-- target audience for product ("telling stories about youth for youth") is children in the 'concrete operational phase' (per Piaget)</t>
  </si>
  <si>
    <t>-- see also: http://tematapihi.stats.govt.nz/en/ArticleReleaseCalendar/July%202017/20170731%20Virtual%20Hackathon%20on%20Telling%20Stories.aspx</t>
  </si>
  <si>
    <t>-- see also: http://tematapihi.stats.govt.nz/~/media/Intranet/PDF/INF1%20Hackathon%202017.ashx?la=en</t>
  </si>
  <si>
    <t>UNITED NATIONS</t>
  </si>
  <si>
    <t>ECONOMIC COMMISSION FOR EUROPE</t>
  </si>
  <si>
    <t>CONFERENCE OF EUROPEAN STATISTICIANS</t>
  </si>
  <si>
    <t>INF.1</t>
  </si>
  <si>
    <t>Virtual Hackathon on Telling stories with SDG data</t>
  </si>
  <si>
    <t>(5 – 7 September 2017)</t>
  </si>
  <si>
    <t>INFORMATION NOTICE No.1</t>
  </si>
  <si>
    <t>I. PURPOSE OF THE WORKSHOP</t>
  </si>
  <si>
    <t>1. The Virtual Hackathon on Telling Stories with SDG data will take place virtually on 5-7 September 2017.</t>
  </si>
  <si>
    <t>2. Effective communication is essential for maintaining the relevance of official statistics and maximising the value to society. Increasingly, users want answers to questions based on data. Statistical organisations can produce statistics that are more effective and can add value to products by putting the data in context and telling the broader stories.</t>
  </si>
  <si>
    <t>4. The target audience for the hackathon includes senior and middle-level managers responsible for data dissemination and communication, sustainable development goals and statistical analysis.</t>
  </si>
  <si>
    <t>II. PROBLEM STATEMENT</t>
  </si>
  <si>
    <t>8. Teams will have the ability to familiarise themselves with the data before the Hackathon begins. Before the event, teams will be given a list of publicly available datasets. In addition to the datasets provided, teams will be able to use any other datasets they wish (for example, national data on youth issues). The additional datasets will help teams to put the narrative in their own context.</t>
  </si>
  <si>
    <t>-- see: http://tematapihi.stats.govt.nz/~/media/Intranet/PDF/INF1%20Hackathon%202017.ashx?la=en</t>
  </si>
  <si>
    <t>[1] http://www.un.org/sustainabledevelopment/sustainable-development-goals/</t>
  </si>
  <si>
    <t>5. The Sustainable Development Goals[1] are a set of seventeen goals that aim to end poverty, protect the planet and ensure prosperity for all. National Statistical Offices will play a key role in reporting on the SDGs.</t>
  </si>
  <si>
    <r>
      <t xml:space="preserve">3. A hackathon is an intensive problem-solving event. In this case, the focus is on </t>
    </r>
    <r>
      <rPr>
        <b/>
        <sz val="9"/>
        <color rgb="FFFF0000"/>
        <rFont val="Arial"/>
        <family val="2"/>
      </rPr>
      <t>statistical content and effective communication</t>
    </r>
    <r>
      <rPr>
        <sz val="9"/>
        <color theme="1"/>
        <rFont val="Arial"/>
        <family val="2"/>
      </rPr>
      <t xml:space="preserve">. Multidisciplinary teams will be challenged to </t>
    </r>
    <r>
      <rPr>
        <b/>
        <sz val="9"/>
        <color rgb="FFFF0000"/>
        <rFont val="Arial"/>
        <family val="2"/>
      </rPr>
      <t>“Create a user-oriented product that tells a story about the younger population”</t>
    </r>
    <r>
      <rPr>
        <sz val="9"/>
        <color theme="1"/>
        <rFont val="Arial"/>
        <family val="2"/>
      </rPr>
      <t xml:space="preserve"> within the three day timeframe.</t>
    </r>
  </si>
  <si>
    <r>
      <t xml:space="preserve">6. Official statistics tell the stories of our countries – on population, health, labour, the economy and many other areas. Over time, they </t>
    </r>
    <r>
      <rPr>
        <b/>
        <sz val="9"/>
        <color rgb="FFFF0000"/>
        <rFont val="Arial"/>
        <family val="2"/>
      </rPr>
      <t>weave a compelling narrative that charts the pace and nature of change in society, economy and environment</t>
    </r>
    <r>
      <rPr>
        <sz val="9"/>
        <color theme="1"/>
        <rFont val="Arial"/>
        <family val="2"/>
      </rPr>
      <t>. The Virtual Hackathon on Telling stories with SDG data challenges teams to produce these stories.</t>
    </r>
  </si>
  <si>
    <r>
      <t xml:space="preserve">7. Teams will create a product during the three days that </t>
    </r>
    <r>
      <rPr>
        <b/>
        <sz val="9"/>
        <color rgb="FFFF0000"/>
        <rFont val="Arial"/>
        <family val="2"/>
      </rPr>
      <t>tells a story about the younger population. This could include stories about youth and education, youth and poverty, youth and health, etc. The products created should be innovative and engaging. For example, the product created could take the form of interactive fact sheets, videos, public engagement platforms, infographics, or social media products.</t>
    </r>
  </si>
  <si>
    <t>-- “Create a user-oriented product that tells a story about the younger population”</t>
  </si>
  <si>
    <t>-- target audience for pitch includes senior and middle-level managers responsible for data dissemination and communication, sustainable development goals and statistical analysis</t>
  </si>
  <si>
    <t>An audio-visual storytelling app based on SDG data and public data</t>
  </si>
  <si>
    <t>-- relatively simple into-app, linear-through-app, circular-around-app navigation; including simply labelled buttons, maps, question inputs</t>
  </si>
  <si>
    <t>-- local instrumental background music from world or countries; from YouTube?</t>
  </si>
  <si>
    <t>-- a group of dynamic multi-cultural, multi-emotional meeples simply depicting topic data; novel method, but similar to 'The evolution of trust'</t>
  </si>
  <si>
    <t>-- see: http://tematapihi.stats.govt.nz/en/ArticleReleaseCalendar/July%202017/20170731%20Virtual%20Hackathon%20on%20Telling%20Stories.aspx</t>
  </si>
  <si>
    <t xml:space="preserve">Virtual hackathon on telling stories </t>
  </si>
  <si>
    <t>31/07/2017 9:30:00 a.m.</t>
  </si>
  <si>
    <t>The High Level Group for the Modernisation of Statistics (HLG- MOS) is going to hold a Virtual Hackathon on Telling Stories on 5- 7 September 2017. It is a fantastic opportunity to showcase our analytical ability with data and promote our talent with the international community.</t>
  </si>
  <si>
    <t>The HLG-MOS group is responsible for international collaboration projects undertaken within the UNECE’s (United Nations Economic Commission for Europe) statistical modernisation programme, as well as overseeing and providing strategic direction to modernisation work programme committees. For more information about the HLG-MOS read here.</t>
  </si>
  <si>
    <t>What is this hackathon about?</t>
  </si>
  <si>
    <t xml:space="preserve">A hackathon is an intensive problem-solving event. In this case, the focus is on statistical content and effective communication. Multidisciplinary teams will be challenged to “Create a user-oriented product that tells a story about the younger population” within the three day timeframe. The target audience for the hackathon includes senior and middle-level managers responsible for data dissemination and communication, sustainable development goals and statistical analysis.  </t>
  </si>
  <si>
    <t>How will this work?</t>
  </si>
  <si>
    <t>Hackathon participants will participate as a member of a team. Teams should include 3 -4 participants. Teams will work in their own offices and timezones to complete the challenge. The teams can be composed of members from one country or several countries together. Teams can include:</t>
  </si>
  <si>
    <t>· members from one statistical organisation (one country)</t>
  </si>
  <si>
    <t xml:space="preserve"> · members from one statistical organisation plus experts from other government departments or universities within their country (one country)</t>
  </si>
  <si>
    <t xml:space="preserve"> · experts from different statistical organisations (multi-country).</t>
  </si>
  <si>
    <t>I’m super keen, what do I need to do?</t>
  </si>
  <si>
    <t xml:space="preserve">Please read the background information and discuss with your manager in first instance as this Hackathon is 3 day long and may be on during the central European time. </t>
  </si>
  <si>
    <t>Then you can email your interest to daria.kwon@stats.govt.nz by 4 August 2017. Feel free to contact Daria if you have any other questions.</t>
  </si>
  <si>
    <t>map sources</t>
  </si>
  <si>
    <t>-- http://the_english_dept.tripod.com/oceania.html</t>
  </si>
  <si>
    <t>-- http://mrnussbaum.com/continents/</t>
  </si>
  <si>
    <t>-- http://mrnussbaum.com/north_america/</t>
  </si>
  <si>
    <t>-- http://mrnussbaum.com/world/europe/</t>
  </si>
  <si>
    <t>-- http://mrnussbaum.com/world/asia/</t>
  </si>
  <si>
    <t>-- http://mrnussbaum.com/world/south_america/</t>
  </si>
  <si>
    <t>-- http://mrnussbaum.com/world/africa/</t>
  </si>
  <si>
    <t>image sources</t>
  </si>
  <si>
    <t>-- https://s-media-cache-ak0.pinimg.com/736x/cd/8b/ca/cd8bcadcdb0738496dc440517dc6503b--maori-art-straight-hair.jpg</t>
  </si>
  <si>
    <t>e.g. search (&lt;country name&gt; &lt;girl|boy&gt; [images only,  size = medium, safesearch = on])</t>
  </si>
  <si>
    <t>data sources</t>
  </si>
  <si>
    <t>-- https://www.google.co.nz/search?safe=active&amp;biw=1920&amp;bih=761&amp;tbm=isch&amp;sa=1&amp;q=%22New+Zealand%22+boy+face&amp;oq=%22New+Zealand%22+boy+face&amp;gs_l=psy-ab.12...2307.3031.0.4374.5.5.0.0.0.0.435.651.2-1j0j1.2.0....0...1.1.64.psy-ab..3.1.215...0j0i30k1.7n670Us8gI0</t>
  </si>
  <si>
    <t>-- https://www.google.co.nz/search?safe=active&amp;biw=1920&amp;bih=761&amp;tbm=isch&amp;sa=1&amp;q=%22New+Zealand%22+map+for+kids&amp;oq=%22New+Zealand%22+map+for+kids&amp;gs_l=psy-ab.12..0.23617.24847.0.26463.12.8.0.0.0.0.594.1266.2-1j0j1j1.3.0....0...1.1.64.psy-ab..9.3.1264...0i30k1j0i24k1.NdabbkNf900</t>
  </si>
  <si>
    <t>-- https://i.pinimg.com/originals/f8/02/fb/f802fb9f9dc1e06c3d036d5ae7d2bbe6.jpg</t>
  </si>
  <si>
    <t>homes</t>
  </si>
  <si>
    <t>simpler alternative to houses</t>
  </si>
  <si>
    <t>cities, houses (homes)</t>
  </si>
  <si>
    <t>-- https://www.google.co.nz/search?q=%22New+Zealand%22+information+for+kids&amp;safe=active&amp;source=lnms&amp;sa=X&amp;ved=0ahUKEwiI76r95N_VAhVEEbwKHcliD3YQ_AUICSgA&amp;biw=1920&amp;bih=761&amp;dpr=1</t>
  </si>
  <si>
    <t>-- http://www.sciencekids.co.nz/sciencefacts/countries/newzealand.html</t>
  </si>
  <si>
    <t>-- https://unstats.un.org/sdgs/indicators/database</t>
  </si>
  <si>
    <t>-- https://unstats.un.org/sdgs/indicators/database?area=NZL</t>
  </si>
  <si>
    <t xml:space="preserve">•New Zealand is located in the south-western Pacific Ocean and features two main islands, the North Island and the South Island, as well as other smaller ones. </t>
  </si>
  <si>
    <t>•Other smaller islands include Stewart Island, Waiheke Island, Chatham Island, Great Barrier Island and more, although many are uninhabited.</t>
  </si>
  <si>
    <t>•The capital city of New Zealand is Wellington while the largest city is Auckland.</t>
  </si>
  <si>
    <t xml:space="preserve"> Other major cities include Christchurch, Hamilton and Dunedin.</t>
  </si>
  <si>
    <t xml:space="preserve">•The population of New Zealand was estimated to be around 4.5 million at the start of 2013. </t>
  </si>
  <si>
    <t>•The official spoken languages of New Zealand are English and te reo Maori, with English being the most widely used.</t>
  </si>
  <si>
    <t>•Maori are the indigenous Polynesian people of New Zealand.</t>
  </si>
  <si>
    <t>•The Maori name for New Zealand is Aotearoa.</t>
  </si>
  <si>
    <t>•The Treaty of Waitangi was signed in 1840 between the British and Maori, making New Zealand a colony of the British Empire.</t>
  </si>
  <si>
    <t>•In 1893 New Zealand became the first country in the world to give all women the right to vote.</t>
  </si>
  <si>
    <t>•Due to its isolation, New Zealand has developed unique animal and plant life.</t>
  </si>
  <si>
    <t>•The bird species of New Zealand are particularly diverse, including alpine parrots and ground dwelling Kiwis.</t>
  </si>
  <si>
    <t>•The term ‘Kiwi’ is also used as a nickname for a New Zealander.</t>
  </si>
  <si>
    <t>•The Lord of the Rings movies were filmed in New Zealand.</t>
  </si>
  <si>
    <t>•In New Zealand they drive on the left-hand side of the road.</t>
  </si>
  <si>
    <t>•Located in the South Island, the highest mountain in New Zealand is Aoraki Mount Cook which reaches 3,754 metres (12,316 ft) in height.</t>
  </si>
  <si>
    <t>•Dairy products are New Zealand’s highest earning exports.</t>
  </si>
  <si>
    <t>•Rugby is the most popular spectator sport in New Zealand but a variety of sports such as football (soccer), cricket, netball, golf and others are popular among participants.</t>
  </si>
  <si>
    <t>-- https://www.google.co.nz/search?q=%22New+Zealand%22+Maori&amp;safe=active&amp;source=lnms&amp;sa=X&amp;ved=0ahUKEwi6l5Oc6N_VAhVKwbwKHfXMD7AQ_AUICSgA&amp;biw=1920&amp;bih=761&amp;dpr=1</t>
  </si>
  <si>
    <t>-- https://www.google.co.nz/imgres?imgurl=http%3A%2F%2Fmedia.newzealand.com%2Fgetattachment%3Fguid%3De4936931-5b88-45be-a58b-044475165f93%26disposition%3Dattachment&amp;imgrefurl=http%3A%2F%2Fmedia.newzealand.com%2Fen%2Fstory-ideas%2Fmaoriculture%2F&amp;docid=urGFlhnXhqqhWM&amp;tbnid=KYurxr51wuD_2M%3A&amp;vet=10ahUKEwj2rKyv6N_VAhUEe7wKHdaYDPwQMwg6KAAwAA..i&amp;w=5184&amp;h=3456&amp;safe=active&amp;bih=761&amp;biw=1920&amp;q=%22New%20Zealand%22%20Maori&amp;ved=0ahUKEwj2rKyv6N_VAhUEe7wKHdaYDPwQMwg6KAAwAA&amp;iact=mrc&amp;uact=8</t>
  </si>
  <si>
    <t>--https://www.google.co.nz/search?safe=active&amp;biw=1920&amp;bih=761&amp;tbm=isch&amp;sa=1&amp;q=%22New+Zealand%22+kiwi&amp;oq=%22New+Zealand%22+kiwi&amp;gs_l=psy-ab.3..0l4.151453.151878.0.152699.4.4.0.0.0.0.608.608.5-1.1.0....0...1.1.64.psy-ab..3.1.607.wkKI13Z19hM</t>
  </si>
  <si>
    <t>--https://www.google.co.nz/imgres?imgurl=http%3A%2F%2Fwww.backpackerguide.nz%2Fwp-content%2Fuploads%2F2014%2F10%2Fbaby-kiwi.jpg&amp;imgrefurl=http%3A%2F%2Fwww.backpackerguide.nz%2Fwhere-to-see-kiwi-birds-in-new-zealand%2F&amp;docid=CopLZ0TurRepFM&amp;tbnid=hDmv4XgC95elTM%3A&amp;vet=10ahUKEwi9v_D46N_VAhWBU7wKHfNCCVoQMwjOASgAMAA..i&amp;w=1024&amp;h=681&amp;safe=active&amp;bih=761&amp;biw=1920&amp;q=%22New%20Zealand%22%20kiwi&amp;ved=0ahUKEwi9v_D46N_VAhWBU7wKHfNCCVoQMwjOASgAMAA&amp;iact=mrc&amp;uact=8</t>
  </si>
  <si>
    <t>--https://www.google.co.nz/search?safe=active&amp;biw=1920&amp;bih=761&amp;tbm=isch&amp;sa=1&amp;q=%22New+Zealand%22+computers+for+kids&amp;oq=%22New+Zealand%22+computers+for+kids&amp;gs_l=psy-ab.3...11713.12777.0.13417.10.8.0.0.0.0.29.29.1.1.0....0...1.1.64.psy-ab..9.1.28...0i24k1.HgCY1Ww10Cg</t>
  </si>
  <si>
    <t>--https://www.google.co.nz/imgres?imgurl=http%3A%2F%2F4.bp.blogspot.com%2F-2Wca2fKUWWk%2FUTaOTbfqPjI%2FAAAAAAAABf8%2FUJ1eGg5CmmU%2Fs1600%2FIMG_3879.JPG&amp;imgrefurl=http%3A%2F%2Fblog.codeavengers.com%2F2013%2F03%2Fcodecamp.html&amp;docid=mEqOcqOPGA2suM&amp;tbnid=n1VtBLFN83yxYM%3A&amp;vet=10ahUKEwj88PjC6t_VAhVCE7wKHVzKCyYQMwifASgAMAA..i&amp;w=1600&amp;h=1066&amp;safe=active&amp;bih=761&amp;biw=1920&amp;q=%22New%20Zealand%22%20computers%20for%20kids&amp;ved=0ahUKEwj88PjC6t_VAhVCE7wKHVzKCyYQMwifASgAMAA&amp;iact=mrc&amp;uact=8</t>
  </si>
  <si>
    <t>Goal</t>
  </si>
  <si>
    <t>Target</t>
  </si>
  <si>
    <t>Indicator Ref</t>
  </si>
  <si>
    <t>IndicatorId</t>
  </si>
  <si>
    <t>Indicator Description</t>
  </si>
  <si>
    <t>Series Code</t>
  </si>
  <si>
    <t>Series Type</t>
  </si>
  <si>
    <t>Series Description</t>
  </si>
  <si>
    <t>Parent Country or Area Code</t>
  </si>
  <si>
    <t>Country or Area Code</t>
  </si>
  <si>
    <t>Country or Area Name</t>
  </si>
  <si>
    <t>LDC</t>
  </si>
  <si>
    <t>LLDC</t>
  </si>
  <si>
    <t>SIDS</t>
  </si>
  <si>
    <t>Frequency</t>
  </si>
  <si>
    <t>Source type</t>
  </si>
  <si>
    <t>Age group</t>
  </si>
  <si>
    <t>Location</t>
  </si>
  <si>
    <t>Value type</t>
  </si>
  <si>
    <t>Unit</t>
  </si>
  <si>
    <t>Unit multiplier</t>
  </si>
  <si>
    <t>FN</t>
  </si>
  <si>
    <t>1.3.1</t>
  </si>
  <si>
    <t>Proportion of population covered by social protection floors/systems, by sex, distinguishing children, unemployed persons, older persons, persons with disabilities, pregnant women, newborns, work-injury victims and the poor and the vulnerable</t>
  </si>
  <si>
    <t>SI_COV_DISAB</t>
  </si>
  <si>
    <t>SD</t>
  </si>
  <si>
    <t>Proportion of population with severe disabilities collecting disability social protection benefits</t>
  </si>
  <si>
    <t>SDG_OCE_ANZ</t>
  </si>
  <si>
    <t>NZL</t>
  </si>
  <si>
    <t>Annual</t>
  </si>
  <si>
    <t>Not available</t>
  </si>
  <si>
    <t>All age ranges or no breakdown by age</t>
  </si>
  <si>
    <t>Total (national level)</t>
  </si>
  <si>
    <t>Both sexes or no breakdown by sex</t>
  </si>
  <si>
    <t>Percent</t>
  </si>
  <si>
    <t>Units</t>
  </si>
  <si>
    <t>E, 27, 55, 167</t>
  </si>
  <si>
    <t>SI_COV_PENSN</t>
  </si>
  <si>
    <t>Proportion of population above retirement age receiving a pension</t>
  </si>
  <si>
    <t>E, 23, 55, 167</t>
  </si>
  <si>
    <t>E, 25, 55, 167</t>
  </si>
  <si>
    <t>SI_COV_POOR</t>
  </si>
  <si>
    <t>Proportion of poor population covered by social protection floors/systems</t>
  </si>
  <si>
    <t>SI_COV_UEMP</t>
  </si>
  <si>
    <t>Proportion of unemployed receiving unemployment benefits</t>
  </si>
  <si>
    <t>E, 24, 55, 167</t>
  </si>
  <si>
    <t>SI_COV_VULN</t>
  </si>
  <si>
    <t>Proportion of vulnerable population covered by social protection floors/systems</t>
  </si>
  <si>
    <t>SI_COV_WKINJRY</t>
  </si>
  <si>
    <t>Proportion of employed population covered in the event of work injury</t>
  </si>
  <si>
    <t>1.5.3</t>
  </si>
  <si>
    <t>Number of countries that adopt and implement national disaster risk reduction strategies in line with the Sendai Framework for Disaster Risk Reduction 2015-2030</t>
  </si>
  <si>
    <t>SG_DSR_LEGREG</t>
  </si>
  <si>
    <t>+</t>
  </si>
  <si>
    <t>Number of countries with legislative and/or regulatory provisions been made for managing disaster risk</t>
  </si>
  <si>
    <t>Number</t>
  </si>
  <si>
    <t>C, 24, 57, 168</t>
  </si>
  <si>
    <t>C, 26, 57, 168</t>
  </si>
  <si>
    <t>2.1.1</t>
  </si>
  <si>
    <t>Prevalence of undernourishment</t>
  </si>
  <si>
    <t>SN_ITK_DEFC</t>
  </si>
  <si>
    <t>&lt;5.0</t>
  </si>
  <si>
    <t>E, 28, 58</t>
  </si>
  <si>
    <t>E, 29, 58</t>
  </si>
  <si>
    <t>E, 30, 58</t>
  </si>
  <si>
    <t>E, 31, 58</t>
  </si>
  <si>
    <t>E, 32, 58</t>
  </si>
  <si>
    <t>E, 33, 58</t>
  </si>
  <si>
    <t>E, 34, 58</t>
  </si>
  <si>
    <t>E, 35, 58</t>
  </si>
  <si>
    <t>E, 36, 58</t>
  </si>
  <si>
    <t>E, 37, 58</t>
  </si>
  <si>
    <t>E, 38, 58</t>
  </si>
  <si>
    <t>E, 39, 58</t>
  </si>
  <si>
    <t>E, 40, 58</t>
  </si>
  <si>
    <t>E, 41, 58</t>
  </si>
  <si>
    <t>E, 42, 58</t>
  </si>
  <si>
    <t>E, 43, 58</t>
  </si>
  <si>
    <t>E, 44, 58</t>
  </si>
  <si>
    <t>E, 45, 58</t>
  </si>
  <si>
    <t>E, 46, 58</t>
  </si>
  <si>
    <t>E, 47, 58</t>
  </si>
  <si>
    <t>E, 48, 58</t>
  </si>
  <si>
    <t>E, 49, 58</t>
  </si>
  <si>
    <t>E, 50, 58, 169</t>
  </si>
  <si>
    <t>E, 51, 58, 169</t>
  </si>
  <si>
    <t>E, 52, 58, 169</t>
  </si>
  <si>
    <t>2.1.2</t>
  </si>
  <si>
    <t>Prevalence of moderate or severe food insecurity in the population, based on the Food Insecurity Experience Scale (FIES)</t>
  </si>
  <si>
    <t>AG_PRD_FIESMS</t>
  </si>
  <si>
    <t>Estimated prevalence of moderate or severe food insecurity in the population</t>
  </si>
  <si>
    <t>15 years old and over</t>
  </si>
  <si>
    <t>Rural</t>
  </si>
  <si>
    <t>G, 26, 59</t>
  </si>
  <si>
    <t>Lower bound</t>
  </si>
  <si>
    <t>Urban</t>
  </si>
  <si>
    <t>Upper bound</t>
  </si>
  <si>
    <t>Female</t>
  </si>
  <si>
    <t>AG_PRD_FIESMSN</t>
  </si>
  <si>
    <t>Estimated number of population in moderate or severe food insecurity</t>
  </si>
  <si>
    <t>AG_PRD_FIESMSTN</t>
  </si>
  <si>
    <t>Estimated number of population living in households where at least one adult experienced moderate or severe food insecurity</t>
  </si>
  <si>
    <t>AG_PRD_FIESS</t>
  </si>
  <si>
    <t>Estimated prevalence of severe food insecurity in the population</t>
  </si>
  <si>
    <t>AG_PRD_FIESSN</t>
  </si>
  <si>
    <t>Estimated number of population in severe food insecurity</t>
  </si>
  <si>
    <t>AG_PRD_FIESSTN</t>
  </si>
  <si>
    <t>Estimated number of population living in households where at least one adult experienced severe food insecurity</t>
  </si>
  <si>
    <t>2.5.1</t>
  </si>
  <si>
    <t>Number of plant and animal genetic resources for food and agriculture secured in either medium or long-term conservation facilities</t>
  </si>
  <si>
    <t>ER_GRF_GENEBNK</t>
  </si>
  <si>
    <t>Operational in vitro gene bank for animal genetic resources for food and agriculture</t>
  </si>
  <si>
    <t>Not applicable</t>
  </si>
  <si>
    <t>C, 24, 61</t>
  </si>
  <si>
    <t>ER_GRF_PLNTSTOR</t>
  </si>
  <si>
    <t>Number of plant breeds for which sufficient genetic resources for food and agriculture are stored in either medium or long-term conservation facilities</t>
  </si>
  <si>
    <t>E, 6, 60, 170</t>
  </si>
  <si>
    <t>E, 11, 60, 170</t>
  </si>
  <si>
    <t>E, 16, 60, 170</t>
  </si>
  <si>
    <t>E, 21, 60, 170</t>
  </si>
  <si>
    <t>E, 23, 60, 170</t>
  </si>
  <si>
    <t>C, 25, 60</t>
  </si>
  <si>
    <t>C, 27, 60</t>
  </si>
  <si>
    <t>2.5.2</t>
  </si>
  <si>
    <t>Proportion of local breeds classified as being at risk, not-at-risk or at unknown level of risk of extinction</t>
  </si>
  <si>
    <t>ER_NRK_LBRED</t>
  </si>
  <si>
    <t>Proportion of local breeds classified as being at risk of extinction</t>
  </si>
  <si>
    <t>ER_NRK_LBREDN</t>
  </si>
  <si>
    <t>Number of local breeds classified as being at risk of extinction</t>
  </si>
  <si>
    <t>ER_RSK_LBRED</t>
  </si>
  <si>
    <t>Proportion of local breeds classified as being not-at-risk of extinction</t>
  </si>
  <si>
    <t>ER_RSK_LBREDN</t>
  </si>
  <si>
    <t>Number of local breeds classified as being not-at-risk of extinction</t>
  </si>
  <si>
    <t>ER_UNK_LBRED</t>
  </si>
  <si>
    <t>Proportion of local breeds classified as being at unknown level of risk of extinction</t>
  </si>
  <si>
    <t>ER_UNK_LBREDN</t>
  </si>
  <si>
    <t>Number of local breeds classified as being at unknown level of risk of extinction</t>
  </si>
  <si>
    <t>2.a</t>
  </si>
  <si>
    <t>2.a.1</t>
  </si>
  <si>
    <t>The agriculture orientation index for government expenditures</t>
  </si>
  <si>
    <t>AG_PRD_ORTIND</t>
  </si>
  <si>
    <t>C, 15, 63, 172</t>
  </si>
  <si>
    <t>C, 16, 63, 172</t>
  </si>
  <si>
    <t>3.1.1</t>
  </si>
  <si>
    <t>Maternal mortality ratio</t>
  </si>
  <si>
    <t>SH_STA_MORT</t>
  </si>
  <si>
    <t>Per 100,000 live births</t>
  </si>
  <si>
    <t>E, 1, 65, 173</t>
  </si>
  <si>
    <t>E, 2, 65, 173</t>
  </si>
  <si>
    <t>E, 3, 65, 173</t>
  </si>
  <si>
    <t>E, 4, 65, 173</t>
  </si>
  <si>
    <t>E, 5, 65, 173</t>
  </si>
  <si>
    <t>E, 6, 65, 173</t>
  </si>
  <si>
    <t>E, 7, 65, 173</t>
  </si>
  <si>
    <t>E, 8, 65, 173</t>
  </si>
  <si>
    <t>E, 9, 65, 173</t>
  </si>
  <si>
    <t>E, 10, 65, 173</t>
  </si>
  <si>
    <t>E, 11, 65, 173</t>
  </si>
  <si>
    <t>E, 12, 65, 173</t>
  </si>
  <si>
    <t>E, 13, 65, 173</t>
  </si>
  <si>
    <t>E, 14, 65, 173</t>
  </si>
  <si>
    <t>E, 15, 65, 173</t>
  </si>
  <si>
    <t>E, 16, 65, 173</t>
  </si>
  <si>
    <t>E, 17, 65, 173</t>
  </si>
  <si>
    <t>E, 18, 65, 173</t>
  </si>
  <si>
    <t>E, 19, 65, 173</t>
  </si>
  <si>
    <t>E, 20, 65, 173</t>
  </si>
  <si>
    <t>E, 21, 65, 173</t>
  </si>
  <si>
    <t>E, 22, 65, 173</t>
  </si>
  <si>
    <t>E, 23, 65, 173</t>
  </si>
  <si>
    <t>E, 24, 65, 173</t>
  </si>
  <si>
    <t>E, 25, 65, 173</t>
  </si>
  <si>
    <t>E, 26, 65, 173</t>
  </si>
  <si>
    <t>E, 1, 64</t>
  </si>
  <si>
    <t>E, 2, 64</t>
  </si>
  <si>
    <t>E, 3, 64</t>
  </si>
  <si>
    <t>E, 4, 64</t>
  </si>
  <si>
    <t>E, 5, 64</t>
  </si>
  <si>
    <t>E, 6, 64</t>
  </si>
  <si>
    <t>E, 7, 64</t>
  </si>
  <si>
    <t>E, 8, 64</t>
  </si>
  <si>
    <t>E, 9, 64</t>
  </si>
  <si>
    <t>E, 10, 64</t>
  </si>
  <si>
    <t>E, 11, 64</t>
  </si>
  <si>
    <t>E, 12, 64</t>
  </si>
  <si>
    <t>E, 13, 64</t>
  </si>
  <si>
    <t>E, 14, 64</t>
  </si>
  <si>
    <t>E, 15, 64</t>
  </si>
  <si>
    <t>E, 16, 64</t>
  </si>
  <si>
    <t>E, 17, 64</t>
  </si>
  <si>
    <t>E, 18, 64</t>
  </si>
  <si>
    <t>E, 19, 64</t>
  </si>
  <si>
    <t>E, 20, 64</t>
  </si>
  <si>
    <t>E, 21, 64</t>
  </si>
  <si>
    <t>E, 22, 64</t>
  </si>
  <si>
    <t>E, 23, 64</t>
  </si>
  <si>
    <t>E, 24, 64</t>
  </si>
  <si>
    <t>E, 25, 64</t>
  </si>
  <si>
    <t>E, 26, 64</t>
  </si>
  <si>
    <t>3.1.2</t>
  </si>
  <si>
    <t>Proportion of births attended by skilled health personnel</t>
  </si>
  <si>
    <t>SH_STA_BRTC</t>
  </si>
  <si>
    <t>C, 10, 66, 174</t>
  </si>
  <si>
    <t>C, 11, 67, 174</t>
  </si>
  <si>
    <t>C, 12, 67, 174</t>
  </si>
  <si>
    <t>C, 13, 68, 174</t>
  </si>
  <si>
    <t>C, 14, 69, 174</t>
  </si>
  <si>
    <t>C, 15, 70, 174</t>
  </si>
  <si>
    <t>C, 16, 71, 174</t>
  </si>
  <si>
    <t>C, 17, 72, 174</t>
  </si>
  <si>
    <t>C, 18, 73, 174</t>
  </si>
  <si>
    <t>C, 21, 74, 174</t>
  </si>
  <si>
    <t>C, 22, 75, 174</t>
  </si>
  <si>
    <t>C, 25, 76, 174</t>
  </si>
  <si>
    <t>3.2.1</t>
  </si>
  <si>
    <t>Under-five mortality rate</t>
  </si>
  <si>
    <t>SH_DYN_IMRT</t>
  </si>
  <si>
    <t>Infant mortality rate</t>
  </si>
  <si>
    <t>under 1 year old</t>
  </si>
  <si>
    <t>Per 1,000 live births</t>
  </si>
  <si>
    <t>11, 77</t>
  </si>
  <si>
    <t>12, 77</t>
  </si>
  <si>
    <t>13, 77</t>
  </si>
  <si>
    <t>14, 77</t>
  </si>
  <si>
    <t>15, 77</t>
  </si>
  <si>
    <t>16, 77</t>
  </si>
  <si>
    <t>17, 77</t>
  </si>
  <si>
    <t>18, 77</t>
  </si>
  <si>
    <t>19, 77</t>
  </si>
  <si>
    <t>20, 77</t>
  </si>
  <si>
    <t>21, 77</t>
  </si>
  <si>
    <t>22, 77</t>
  </si>
  <si>
    <t>23, 77</t>
  </si>
  <si>
    <t>24, 77</t>
  </si>
  <si>
    <t>25, 77</t>
  </si>
  <si>
    <t>26, 77</t>
  </si>
  <si>
    <t>SH_DYN_IMRTN</t>
  </si>
  <si>
    <t>Number of infant deaths</t>
  </si>
  <si>
    <t>SH_DYN_MORT</t>
  </si>
  <si>
    <t>under 5 years old</t>
  </si>
  <si>
    <t>SH_DYN_MORTN</t>
  </si>
  <si>
    <t>Number of under-five deaths</t>
  </si>
  <si>
    <t>3.2.2</t>
  </si>
  <si>
    <t>Neonatal mortality rate</t>
  </si>
  <si>
    <t>SH_DYN_NMRT</t>
  </si>
  <si>
    <t>under 1 month old</t>
  </si>
  <si>
    <t>SH_DYN_NMRTN</t>
  </si>
  <si>
    <t>Number of neonatal deaths</t>
  </si>
  <si>
    <t>3.3.2</t>
  </si>
  <si>
    <t>Tuberculosis incidence per 100,000 population</t>
  </si>
  <si>
    <t>SH_TBS_INCD</t>
  </si>
  <si>
    <t>Per 100,000 population</t>
  </si>
  <si>
    <t>E, 11, 78, 175</t>
  </si>
  <si>
    <t>E, 12, 78, 175</t>
  </si>
  <si>
    <t>E, 13, 78, 175</t>
  </si>
  <si>
    <t>E, 14, 78, 175</t>
  </si>
  <si>
    <t>E, 15, 78, 175</t>
  </si>
  <si>
    <t>E, 16, 78, 175</t>
  </si>
  <si>
    <t>E, 17, 78, 175</t>
  </si>
  <si>
    <t>E, 18, 78, 175</t>
  </si>
  <si>
    <t>E, 19, 78, 175</t>
  </si>
  <si>
    <t>E, 20, 78, 175</t>
  </si>
  <si>
    <t>E, 21, 78, 175</t>
  </si>
  <si>
    <t>E, 22, 78, 175</t>
  </si>
  <si>
    <t>E, 23, 78, 175</t>
  </si>
  <si>
    <t>E, 24, 78, 175</t>
  </si>
  <si>
    <t>E, 25, 78, 175</t>
  </si>
  <si>
    <t>E, 26, 78, 175</t>
  </si>
  <si>
    <t>3.3.5</t>
  </si>
  <si>
    <t>Number of people requiring interventions against neglected tropical diseases</t>
  </si>
  <si>
    <t>SH_TRP_INTVN</t>
  </si>
  <si>
    <t>CA, 21, 79, 176</t>
  </si>
  <si>
    <t>CA, 22, 79, 176</t>
  </si>
  <si>
    <t>CA, 23, 79, 176</t>
  </si>
  <si>
    <t>CA, 24, 79, 176</t>
  </si>
  <si>
    <t>CA, 25, 79, 176</t>
  </si>
  <si>
    <t>CA, 26, 79, 176</t>
  </si>
  <si>
    <t>3.4.1</t>
  </si>
  <si>
    <t>Mortality rate attributed to cardiovascular disease, cancer, diabetes or chronic respiratory disease</t>
  </si>
  <si>
    <t>SH_DTH_CANCER</t>
  </si>
  <si>
    <t>Number of deaths attributed to cancer</t>
  </si>
  <si>
    <t>30 to exact 70 years old</t>
  </si>
  <si>
    <t>Thousands</t>
  </si>
  <si>
    <t>CA, 11, 80</t>
  </si>
  <si>
    <t>CA, 16, 80</t>
  </si>
  <si>
    <t>CA, 21, 80</t>
  </si>
  <si>
    <t>CA, 26, 80</t>
  </si>
  <si>
    <t>SH_DTH_CARDIO</t>
  </si>
  <si>
    <t>Number of deaths attributed to cardiovascular disease</t>
  </si>
  <si>
    <t>SH_DTH_CRESPD</t>
  </si>
  <si>
    <t>Number of deaths attributed to chronic respiratory disease</t>
  </si>
  <si>
    <t>SH_DTH_DIABTS</t>
  </si>
  <si>
    <t>Number of deaths attributed to diabetes</t>
  </si>
  <si>
    <t>SH_DTH_NCOM</t>
  </si>
  <si>
    <t>Probability</t>
  </si>
  <si>
    <t>3.4.2</t>
  </si>
  <si>
    <t>Suicide mortality rate</t>
  </si>
  <si>
    <t>SH_STA_SCIDE</t>
  </si>
  <si>
    <t>CA, 11, 82</t>
  </si>
  <si>
    <t>CA, 16, 82</t>
  </si>
  <si>
    <t>CA, 21, 82</t>
  </si>
  <si>
    <t>CA, 26, 82</t>
  </si>
  <si>
    <t>SH_STA_SCIDEN</t>
  </si>
  <si>
    <t>Number of deaths attributed to suicide</t>
  </si>
  <si>
    <t>CA, 11, 81</t>
  </si>
  <si>
    <t>CA, 16, 81</t>
  </si>
  <si>
    <t>CA, 21, 81</t>
  </si>
  <si>
    <t>CA, 26, 81</t>
  </si>
  <si>
    <t>3.5.2</t>
  </si>
  <si>
    <t>Harmful use of alcohol, defined according to the national context as alcohol per capita consumption (aged 15 years and older) within a calendar year in litres of pure alcohol</t>
  </si>
  <si>
    <t>SH_ALC_CONSPT</t>
  </si>
  <si>
    <t>Alcohol per capita consumption (aged 15 years and older) within a calendar year in litres of pure alcohol</t>
  </si>
  <si>
    <t>Litres pure alcohol</t>
  </si>
  <si>
    <t>E, 27, 83</t>
  </si>
  <si>
    <t>3.6.1</t>
  </si>
  <si>
    <t>Death rate due to road traffic injuries</t>
  </si>
  <si>
    <t>SH_STA_TRAF</t>
  </si>
  <si>
    <t>CA, 11, 84</t>
  </si>
  <si>
    <t>CA, 12, 84</t>
  </si>
  <si>
    <t>CA, 13, 84</t>
  </si>
  <si>
    <t>CA, 14, 84</t>
  </si>
  <si>
    <t>CA, 15, 84</t>
  </si>
  <si>
    <t>CA, 16, 84</t>
  </si>
  <si>
    <t>CA, 17, 84</t>
  </si>
  <si>
    <t>CA, 18, 84</t>
  </si>
  <si>
    <t>CA, 19, 84</t>
  </si>
  <si>
    <t>CA, 20, 84</t>
  </si>
  <si>
    <t>CA, 21, 84</t>
  </si>
  <si>
    <t>CA, 22, 84</t>
  </si>
  <si>
    <t>CA, 23, 84</t>
  </si>
  <si>
    <t>CA, 24, 84</t>
  </si>
  <si>
    <t>3.7.2</t>
  </si>
  <si>
    <t>Adolescent birth rate (aged 10-14 years; aged 15-19 years) per 1,000 women in that age group</t>
  </si>
  <si>
    <t>SP_DYN_ADKL</t>
  </si>
  <si>
    <t>Adolescent birth rate per 1,000 adolescent women aged 15-19</t>
  </si>
  <si>
    <t>15 to 19 years old</t>
  </si>
  <si>
    <t>Per 1,000 population</t>
  </si>
  <si>
    <t>CA, 11, 85</t>
  </si>
  <si>
    <t>CA, 12, 85</t>
  </si>
  <si>
    <t>CA, 13, 85</t>
  </si>
  <si>
    <t>CA, 14, 85</t>
  </si>
  <si>
    <t>CA, 15, 85</t>
  </si>
  <si>
    <t>CA, 16, 85</t>
  </si>
  <si>
    <t>CA, 17, 85</t>
  </si>
  <si>
    <t>CA, 18, 85</t>
  </si>
  <si>
    <t>CA, 19, 85</t>
  </si>
  <si>
    <t>CA, 20, 85</t>
  </si>
  <si>
    <t>CA, 21, 85</t>
  </si>
  <si>
    <t>CA, 22, 85</t>
  </si>
  <si>
    <t>CA, 23, 85</t>
  </si>
  <si>
    <t>CA, 24, 85</t>
  </si>
  <si>
    <t>CA, 25, 85</t>
  </si>
  <si>
    <t>CA, 26, 85</t>
  </si>
  <si>
    <t>3.9.1</t>
  </si>
  <si>
    <t>Mortality rate attributed to household and ambient air pollution</t>
  </si>
  <si>
    <t>SH_AAP_ASMORT</t>
  </si>
  <si>
    <t>E, 23, 86</t>
  </si>
  <si>
    <t>SH_AAP_MORT</t>
  </si>
  <si>
    <t>SH_HAP_ASMORT</t>
  </si>
  <si>
    <t>SH_HAP_MORT</t>
  </si>
  <si>
    <t>3.9.2</t>
  </si>
  <si>
    <t>Mortality rate attributed to unsafe water, unsafe sanitation and lack of hygiene (exposure to unsafe Water, Sanitation and Hygiene for All (WASH) services)</t>
  </si>
  <si>
    <t>SH_STA_WASH</t>
  </si>
  <si>
    <t>Mortality rate attributed to unsafe water, unsafe sanitation and lack of hygiene</t>
  </si>
  <si>
    <t>E, 23, 87</t>
  </si>
  <si>
    <t>3.9.3</t>
  </si>
  <si>
    <t>Mortality rate attributed to unintentional poisoning</t>
  </si>
  <si>
    <t>SH_STA_POISN</t>
  </si>
  <si>
    <t>Mortality rate attributed to unintentional poisonings</t>
  </si>
  <si>
    <t>CA, 11, 88</t>
  </si>
  <si>
    <t>CA, 16, 88</t>
  </si>
  <si>
    <t>CA, 21, 88</t>
  </si>
  <si>
    <t>CA, 26, 88</t>
  </si>
  <si>
    <t>3.c</t>
  </si>
  <si>
    <t>3.c.1</t>
  </si>
  <si>
    <t>Health worker density and distribution</t>
  </si>
  <si>
    <t>SH_MED_DENTSTY</t>
  </si>
  <si>
    <t>Health worker density of dentistry personnel per 1,000 population</t>
  </si>
  <si>
    <t>C, 12, 89</t>
  </si>
  <si>
    <t>C, 13, 89</t>
  </si>
  <si>
    <t>C, 18, 89</t>
  </si>
  <si>
    <t>SH_MED_NSRMWY</t>
  </si>
  <si>
    <t>Health worker density of nursing and midwifery personnel per 1,000 population</t>
  </si>
  <si>
    <t>C, 11, 89</t>
  </si>
  <si>
    <t>C, 21, 89</t>
  </si>
  <si>
    <t>C, 22, 89</t>
  </si>
  <si>
    <t>C, 23, 89</t>
  </si>
  <si>
    <t>C, 24, 89</t>
  </si>
  <si>
    <t>C, 25, 89</t>
  </si>
  <si>
    <t>SH_MED_PHARMA</t>
  </si>
  <si>
    <t>Health worker density of pharmaceutrical personnel per 1,000 population</t>
  </si>
  <si>
    <t>SH_MED_PHYSNS</t>
  </si>
  <si>
    <t>Health worker density of physicians per 1,000 population</t>
  </si>
  <si>
    <t>3.d</t>
  </si>
  <si>
    <t>3.d.1</t>
  </si>
  <si>
    <t>International Health Regulations (IHR) capacity and health emergency preparedness</t>
  </si>
  <si>
    <t>SH_IHR_CAPPRD</t>
  </si>
  <si>
    <t>International Health Regulations (IHR) core capacity index</t>
  </si>
  <si>
    <t>NA, 27</t>
  </si>
  <si>
    <t>4.1.1</t>
  </si>
  <si>
    <t>Proportion of children and young people: (a) in grades 2/3; (b) at the end of primary; and (c) at the end of lower secondary achieving at least a minimum proficiency level in (i) reading and (ii) mathematics, by sex</t>
  </si>
  <si>
    <t>SE_LSC_MATH</t>
  </si>
  <si>
    <t>Proportion of children at the end of lower secondary achieving at least a minimum proficiency level in mathematics</t>
  </si>
  <si>
    <t>C, 23, 90</t>
  </si>
  <si>
    <t>C, 26, 90</t>
  </si>
  <si>
    <t>SE_LSC_RDNG</t>
  </si>
  <si>
    <t>Proportion of children at the end of lower secondary achieving at least a minimum proficiency level in reading</t>
  </si>
  <si>
    <t>4.2.2</t>
  </si>
  <si>
    <t>Participation rate in organized learning (one year before the official primary entry age), by sex</t>
  </si>
  <si>
    <t>SE_PRE_PARTN</t>
  </si>
  <si>
    <t>Participation rate in organized learning (one year before the official primary entry age)</t>
  </si>
  <si>
    <t>C, 25, 91</t>
  </si>
  <si>
    <t>C, 26, 91</t>
  </si>
  <si>
    <t>4.5.1</t>
  </si>
  <si>
    <t>Parity indices (female/male, rural/urban, bottom/top wealth quintile and others such as disability status, indigenous peoples and conflict-affected, as data become available) for all education indicators on this list that can be disaggregated</t>
  </si>
  <si>
    <t>SE_LSC_GPIMATH</t>
  </si>
  <si>
    <t>Gender parity index for achievement in mathematics by the end of lower secondary</t>
  </si>
  <si>
    <t>Ratio</t>
  </si>
  <si>
    <t>SE_LSC_GPIRDNG</t>
  </si>
  <si>
    <t>Gender parity index for achievement in reading by the end of lower secondary</t>
  </si>
  <si>
    <t>SE_LSC_RUPIMATH</t>
  </si>
  <si>
    <t>Rural to urban parity index for achievement in mathematics by the end of lower secondary</t>
  </si>
  <si>
    <t>SE_LSC_RUPIRDNG</t>
  </si>
  <si>
    <t>Rural to urban parity index for achievement in reading by the end of lower secondary</t>
  </si>
  <si>
    <t>SE_LSC_SESPIMATH</t>
  </si>
  <si>
    <t>Low to high socio-economic parity status index for achievement in mathematics by the end of lower secondary</t>
  </si>
  <si>
    <t>SE_LSC_SESPIRDNG</t>
  </si>
  <si>
    <t>Low to high socio-economic parity status index for achievement in reading by the end of lower secondary</t>
  </si>
  <si>
    <t>SE_PRE_GPIPARTN</t>
  </si>
  <si>
    <t>Gender parity index for participation rate in organized learning (one year before the official primary entry age)</t>
  </si>
  <si>
    <t>4.6.1</t>
  </si>
  <si>
    <t>Proportion of population in a given age group achieving at least a fixed level of proficiency in functional (a) literacy and (b) numeracy skills, by sex</t>
  </si>
  <si>
    <t>SE_ADT_LTRCY</t>
  </si>
  <si>
    <t>Proportion of population in a given age group achieving at least a fixed level of proficiency in functional numeracy skills</t>
  </si>
  <si>
    <t>16 to 65 years old</t>
  </si>
  <si>
    <t>C, 26, 92</t>
  </si>
  <si>
    <t>SE_ADT_NMRCY</t>
  </si>
  <si>
    <t>Proportion of population in a given age group achieving at least a fixed level of proficiency in functional literacy skills</t>
  </si>
  <si>
    <t>4.a</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</si>
  <si>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</si>
  <si>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</si>
  <si>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SE_LSC_ELECT</t>
  </si>
  <si>
    <t>Proportion of schools with access to electricity, lower secondary level</t>
  </si>
  <si>
    <t>C, 22, 91</t>
  </si>
  <si>
    <t>SE_PRM_ELECT</t>
  </si>
  <si>
    <t>Proportion of schools with access to electricity, primary level</t>
  </si>
  <si>
    <t>SE_USC_ELECT</t>
  </si>
  <si>
    <t>Proportion of schools with access to electricity, upper secondary level</t>
  </si>
  <si>
    <t>5.4.1</t>
  </si>
  <si>
    <t>Proportion of time spent on unpaid domestic and care work, by sex, age and location</t>
  </si>
  <si>
    <t>SL_DOM_TSPD</t>
  </si>
  <si>
    <t>Proportion of time spent on unpaid domestic and care work</t>
  </si>
  <si>
    <t>CA, 21, 93, 177</t>
  </si>
  <si>
    <t>SL_DOM_TSPDCW</t>
  </si>
  <si>
    <t>Proportion of time spent on unpaid care work</t>
  </si>
  <si>
    <t>SL_DOM_TSPDDC</t>
  </si>
  <si>
    <t>Proportion of time spent on unpaid domestic chores</t>
  </si>
  <si>
    <t>5.5.1</t>
  </si>
  <si>
    <t>Proportion of seats held by women in (a) national parliaments and (b) local governments</t>
  </si>
  <si>
    <t>SG_GEN_PARL</t>
  </si>
  <si>
    <t>Proportion of seats held by women in national parliaments</t>
  </si>
  <si>
    <t>C, 11, 94, 178</t>
  </si>
  <si>
    <t>C, 12, 94, 178</t>
  </si>
  <si>
    <t>C, 13, 94, 178</t>
  </si>
  <si>
    <t>C, 14, 94, 178</t>
  </si>
  <si>
    <t>C, 15, 94, 178</t>
  </si>
  <si>
    <t>C, 16, 94, 178</t>
  </si>
  <si>
    <t>C, 17, 94, 178</t>
  </si>
  <si>
    <t>C, 18, 94, 178</t>
  </si>
  <si>
    <t>C, 19, 94, 178</t>
  </si>
  <si>
    <t>C, 20, 94, 178</t>
  </si>
  <si>
    <t>C, 21, 94, 178</t>
  </si>
  <si>
    <t>C, 22, 94, 178</t>
  </si>
  <si>
    <t>C, 23, 94, 178</t>
  </si>
  <si>
    <t>C, 24, 94, 178</t>
  </si>
  <si>
    <t>C, 25, 94, 178</t>
  </si>
  <si>
    <t>C, 26, 94, 178</t>
  </si>
  <si>
    <t>C, 27, 94, 178</t>
  </si>
  <si>
    <t>SG_GEN_PARLN</t>
  </si>
  <si>
    <t>Number of seats held by women in national parliaments</t>
  </si>
  <si>
    <t>SG_GEN_PARLNT</t>
  </si>
  <si>
    <t>Number of seats in national parliaments</t>
  </si>
  <si>
    <t>5.5.2</t>
  </si>
  <si>
    <t>Proportion of women in managerial positions</t>
  </si>
  <si>
    <t>IC_GEN_MGTL</t>
  </si>
  <si>
    <t>C, 11, 95, 179</t>
  </si>
  <si>
    <t>C, 12, 95, 179</t>
  </si>
  <si>
    <t>C, 13, 95, 179</t>
  </si>
  <si>
    <t>C, 14, 95, 179</t>
  </si>
  <si>
    <t>C, 15, 95, 179</t>
  </si>
  <si>
    <t>C, 16, 95, 179</t>
  </si>
  <si>
    <t>C, 17, 95, 179</t>
  </si>
  <si>
    <t>C, 18, 95, 179</t>
  </si>
  <si>
    <t>C, 19, 95, 179</t>
  </si>
  <si>
    <t>6.1.1</t>
  </si>
  <si>
    <t>Proportion of population using safely managed drinking water services</t>
  </si>
  <si>
    <t>SH_H2O_SAFE</t>
  </si>
  <si>
    <t>Other</t>
  </si>
  <si>
    <t>E, 11, 96</t>
  </si>
  <si>
    <t>E, 12, 96</t>
  </si>
  <si>
    <t>E, 13, 96</t>
  </si>
  <si>
    <t>E, 14, 96</t>
  </si>
  <si>
    <t>E, 15, 96</t>
  </si>
  <si>
    <t>E, 16, 96</t>
  </si>
  <si>
    <t>E, 17, 96</t>
  </si>
  <si>
    <t>E, 18, 96</t>
  </si>
  <si>
    <t>E, 19, 96</t>
  </si>
  <si>
    <t>E, 20, 96</t>
  </si>
  <si>
    <t>E, 21, 96</t>
  </si>
  <si>
    <t>E, 22, 96</t>
  </si>
  <si>
    <t>E, 23, 96</t>
  </si>
  <si>
    <t>E, 24, 96</t>
  </si>
  <si>
    <t>E, 25, 96</t>
  </si>
  <si>
    <t>E, 26, 96</t>
  </si>
  <si>
    <t>6.2.1</t>
  </si>
  <si>
    <t>Proportion of population using safely managed sanitation services, including a hand-washing facility with soap and water</t>
  </si>
  <si>
    <t>SH_SAN_SAFE</t>
  </si>
  <si>
    <t>Proportion of population using safely managed sanitation services</t>
  </si>
  <si>
    <t>6.4.2</t>
  </si>
  <si>
    <t>Level of water stress: freshwater withdrawal as a proportion of available freshwater resources</t>
  </si>
  <si>
    <t>ER_H2O_STRESS</t>
  </si>
  <si>
    <t>NA, 25</t>
  </si>
  <si>
    <t>6.5.1</t>
  </si>
  <si>
    <t>Degree of integrated water resources management implementation (0-100)</t>
  </si>
  <si>
    <t>ER_H2O_INTGADN</t>
  </si>
  <si>
    <t>Number of countries that are at advanced stage of implementation of national integrated water resources management plans or equivalent</t>
  </si>
  <si>
    <t>NA, 23, 97, 180</t>
  </si>
  <si>
    <t>ER_H2O_INTGDVN</t>
  </si>
  <si>
    <t>Number of countries that have developed but are not yet implementing national integrated water resources management plans or equivalent</t>
  </si>
  <si>
    <t>ER_H2O_INTGN</t>
  </si>
  <si>
    <t>Number of countries that have fully implemented national integrated water resources management plans or equivalent</t>
  </si>
  <si>
    <t>ER_H2O_INTGNAN</t>
  </si>
  <si>
    <t>Number of countries where national integrated water resources management plans or equivalent are not relevant</t>
  </si>
  <si>
    <t>ER_H2O_INTGNON</t>
  </si>
  <si>
    <t>Number of countries where national integrated water resources management plans or equivalent has no data available</t>
  </si>
  <si>
    <t>ER_H2O_INTGSDN</t>
  </si>
  <si>
    <t>Number of countries that have started implementing national integrated water resources management plans or equivalent</t>
  </si>
  <si>
    <t>ER_H2O_INTGUDN</t>
  </si>
  <si>
    <t>Number of countries where national integrated water resources management plans or equivalent are under development</t>
  </si>
  <si>
    <t>7.1.1</t>
  </si>
  <si>
    <t>Proportion of population with access to electricity</t>
  </si>
  <si>
    <t>EG_ELC_ACCS</t>
  </si>
  <si>
    <t>M, 11</t>
  </si>
  <si>
    <t>M, 12</t>
  </si>
  <si>
    <t>M, 13</t>
  </si>
  <si>
    <t>M, 14</t>
  </si>
  <si>
    <t>M, 15</t>
  </si>
  <si>
    <t>M, 16</t>
  </si>
  <si>
    <t>M, 17</t>
  </si>
  <si>
    <t>M, 18</t>
  </si>
  <si>
    <t>M, 19</t>
  </si>
  <si>
    <t>M, 20</t>
  </si>
  <si>
    <t>M, 21</t>
  </si>
  <si>
    <t>M, 22</t>
  </si>
  <si>
    <t>M, 23</t>
  </si>
  <si>
    <t>M, 24</t>
  </si>
  <si>
    <t>M, 25</t>
  </si>
  <si>
    <t>7.1.2</t>
  </si>
  <si>
    <t>Proportion of population with primary reliance on clean fuels and technology</t>
  </si>
  <si>
    <t>EG_EGY_CLEAN</t>
  </si>
  <si>
    <t>&gt;95.0</t>
  </si>
  <si>
    <t>E, 25, 98</t>
  </si>
  <si>
    <t>7.2.1</t>
  </si>
  <si>
    <t>Renewable energy share in the total final energy consumption</t>
  </si>
  <si>
    <t>EG_FEC_RNEW</t>
  </si>
  <si>
    <t>NA, 11</t>
  </si>
  <si>
    <t>NA, 12</t>
  </si>
  <si>
    <t>NA, 13</t>
  </si>
  <si>
    <t>NA, 14</t>
  </si>
  <si>
    <t>NA, 15</t>
  </si>
  <si>
    <t>NA, 16</t>
  </si>
  <si>
    <t>NA, 17</t>
  </si>
  <si>
    <t>NA, 18</t>
  </si>
  <si>
    <t>NA, 19</t>
  </si>
  <si>
    <t>NA, 20</t>
  </si>
  <si>
    <t>NA, 21</t>
  </si>
  <si>
    <t>NA, 22</t>
  </si>
  <si>
    <t>NA, 23</t>
  </si>
  <si>
    <t>NA, 24</t>
  </si>
  <si>
    <t>7.3.1</t>
  </si>
  <si>
    <t>Energy intensity measured in terms of primary energy and GDP</t>
  </si>
  <si>
    <t>EG_EGY_PRIM</t>
  </si>
  <si>
    <t>Energy intensity level of primary energy</t>
  </si>
  <si>
    <t>Megajoules per USD constant 2011 PPP GDP</t>
  </si>
  <si>
    <t>E, 11, 99</t>
  </si>
  <si>
    <t>E, 12, 99</t>
  </si>
  <si>
    <t>E, 13, 99</t>
  </si>
  <si>
    <t>E, 14, 99</t>
  </si>
  <si>
    <t>E, 15, 99</t>
  </si>
  <si>
    <t>E, 16, 99</t>
  </si>
  <si>
    <t>E, 17, 99</t>
  </si>
  <si>
    <t>E, 18, 99</t>
  </si>
  <si>
    <t>E, 19, 99</t>
  </si>
  <si>
    <t>E, 20, 99</t>
  </si>
  <si>
    <t>E, 21, 99</t>
  </si>
  <si>
    <t>E, 22, 99</t>
  </si>
  <si>
    <t>E, 23, 99</t>
  </si>
  <si>
    <t>E, 24, 99</t>
  </si>
  <si>
    <t>E, 25, 99</t>
  </si>
  <si>
    <t>8.1.1</t>
  </si>
  <si>
    <t>Annual growth rate of real GDP per capita</t>
  </si>
  <si>
    <t>NY_GDP_PCAP</t>
  </si>
  <si>
    <t>Growth rate of real GDP per capita</t>
  </si>
  <si>
    <t>CA, 11, 100</t>
  </si>
  <si>
    <t>CA, 12, 100</t>
  </si>
  <si>
    <t>CA, 13, 100</t>
  </si>
  <si>
    <t>CA, 14, 100</t>
  </si>
  <si>
    <t>CA, 15, 100</t>
  </si>
  <si>
    <t>CA, 16, 100</t>
  </si>
  <si>
    <t>CA, 17, 100</t>
  </si>
  <si>
    <t>CA, 18, 100</t>
  </si>
  <si>
    <t>CA, 19, 100</t>
  </si>
  <si>
    <t>CA, 20, 100</t>
  </si>
  <si>
    <t>CA, 21, 100</t>
  </si>
  <si>
    <t>CA, 22, 100</t>
  </si>
  <si>
    <t>CA, 23, 100</t>
  </si>
  <si>
    <t>CA, 24, 100</t>
  </si>
  <si>
    <t>CA, 25, 100</t>
  </si>
  <si>
    <t>CA, 26, 100</t>
  </si>
  <si>
    <t>8.2.1</t>
  </si>
  <si>
    <t>Annual growth rate of real GDP per employed person</t>
  </si>
  <si>
    <t>SL_EMP_PCAP</t>
  </si>
  <si>
    <t>Growth rate of real GDP per employed person</t>
  </si>
  <si>
    <t>M, 11, 101, 181</t>
  </si>
  <si>
    <t>M, 12, 101, 181</t>
  </si>
  <si>
    <t>M, 13, 101, 181</t>
  </si>
  <si>
    <t>M, 14, 101, 181</t>
  </si>
  <si>
    <t>M, 15, 101, 181</t>
  </si>
  <si>
    <t>M, 16, 101, 181</t>
  </si>
  <si>
    <t>M, 17, 101, 181</t>
  </si>
  <si>
    <t>M, 18, 101, 181</t>
  </si>
  <si>
    <t>M, 19, 101, 181</t>
  </si>
  <si>
    <t>M, 20, 101, 181</t>
  </si>
  <si>
    <t>M, 21, 101, 181</t>
  </si>
  <si>
    <t>M, 22, 101, 181</t>
  </si>
  <si>
    <t>M, 23, 101, 181</t>
  </si>
  <si>
    <t>M, 24, 101, 181</t>
  </si>
  <si>
    <t>M, 25, 101, 181</t>
  </si>
  <si>
    <t>M, 26, 101, 181</t>
  </si>
  <si>
    <t>M, 27, 101, 181</t>
  </si>
  <si>
    <t>8.4.1</t>
  </si>
  <si>
    <t>Material footprint, material footprint per capita, and material footprint per GDP</t>
  </si>
  <si>
    <t>EN_MAT_FTPRPC</t>
  </si>
  <si>
    <t>Material footprint per capita</t>
  </si>
  <si>
    <t>Metric Tons</t>
  </si>
  <si>
    <t>C, 11, 102</t>
  </si>
  <si>
    <t>C, 12, 102</t>
  </si>
  <si>
    <t>C, 13, 102</t>
  </si>
  <si>
    <t>C, 14, 102</t>
  </si>
  <si>
    <t>C, 15, 102</t>
  </si>
  <si>
    <t>C, 16, 102</t>
  </si>
  <si>
    <t>C, 17, 102</t>
  </si>
  <si>
    <t>C, 18, 102</t>
  </si>
  <si>
    <t>C, 19, 102</t>
  </si>
  <si>
    <t>C, 20, 102</t>
  </si>
  <si>
    <t>C, 21, 102</t>
  </si>
  <si>
    <t>EN_MAT_FTPRPG</t>
  </si>
  <si>
    <t>Material footprint per unit of GDP</t>
  </si>
  <si>
    <t>Kilograms</t>
  </si>
  <si>
    <t>EN_MAT_FTPRTN</t>
  </si>
  <si>
    <t>Material footprint</t>
  </si>
  <si>
    <t>Millions</t>
  </si>
  <si>
    <t>8.4.2</t>
  </si>
  <si>
    <t>Domestic material consumption, domestic material consumption per capita, and domestic material consumption per GDP</t>
  </si>
  <si>
    <t>EN_MAT_DOMCMPC</t>
  </si>
  <si>
    <t>Domestic material consumption per capita</t>
  </si>
  <si>
    <t>EN_MAT_DOMCMPG</t>
  </si>
  <si>
    <t>Domestic material consumption per unit of GDP</t>
  </si>
  <si>
    <t>EN_MAT_DOMCMPT</t>
  </si>
  <si>
    <t>Domestic material consumption</t>
  </si>
  <si>
    <t>8.5.2</t>
  </si>
  <si>
    <t>Unemployment rate, by sex, age and persons with disabilities</t>
  </si>
  <si>
    <t>SL_TLF_UEM</t>
  </si>
  <si>
    <t>Unemployment rate</t>
  </si>
  <si>
    <t>15 to 24 years old</t>
  </si>
  <si>
    <t>C, 11, 103</t>
  </si>
  <si>
    <t>C, 12, 103</t>
  </si>
  <si>
    <t>C, 13, 103</t>
  </si>
  <si>
    <t>C, 14, 103</t>
  </si>
  <si>
    <t>C, 15, 103</t>
  </si>
  <si>
    <t>C, 16, 103</t>
  </si>
  <si>
    <t>C, 17, 103</t>
  </si>
  <si>
    <t>C, 18, 103</t>
  </si>
  <si>
    <t>C, 19, 103</t>
  </si>
  <si>
    <t>C, 20, 103</t>
  </si>
  <si>
    <t>C, 21, 103</t>
  </si>
  <si>
    <t>C, 22, 103</t>
  </si>
  <si>
    <t>C, 23, 103</t>
  </si>
  <si>
    <t>C, 24, 103</t>
  </si>
  <si>
    <t>C, 25, 103</t>
  </si>
  <si>
    <t>C, 26, 103</t>
  </si>
  <si>
    <t>25 years old and over</t>
  </si>
  <si>
    <t>8.6.1</t>
  </si>
  <si>
    <t>Proportion of youth (aged 15-24 years) not in education, employment or training</t>
  </si>
  <si>
    <t>SL_TLF_NEET</t>
  </si>
  <si>
    <t>Proportion of youth not in education, employment or training</t>
  </si>
  <si>
    <t>C, 26, 103, 182</t>
  </si>
  <si>
    <t>C, 27, 103</t>
  </si>
  <si>
    <t>8.8.1</t>
  </si>
  <si>
    <t>Frequency rates of fatal and non-fatal occupational injuries, by sex and migrant status</t>
  </si>
  <si>
    <t>SL_EMP_INJUR</t>
  </si>
  <si>
    <t>Frequency rates of non-fatal occupational injuries among employees</t>
  </si>
  <si>
    <t>Per 100,000 employees</t>
  </si>
  <si>
    <t>23, 104, 183</t>
  </si>
  <si>
    <t>8.10.1</t>
  </si>
  <si>
    <t>(a) Number of commercial bank branches per 100,000 adults and (b) number of automated teller machines (ATMs) per 100,000 adults</t>
  </si>
  <si>
    <t>FB_ATM_TOTL</t>
  </si>
  <si>
    <t>Number of automated teller machines (ATMs) per 100,000 adults</t>
  </si>
  <si>
    <t>C, 15, 105</t>
  </si>
  <si>
    <t>C, 16, 105</t>
  </si>
  <si>
    <t>C, 17, 105</t>
  </si>
  <si>
    <t>C, 18, 105</t>
  </si>
  <si>
    <t>C, 19, 105</t>
  </si>
  <si>
    <t>C, 20, 105</t>
  </si>
  <si>
    <t>C, 21, 105</t>
  </si>
  <si>
    <t>C, 22, 105</t>
  </si>
  <si>
    <t>C, 23, 105</t>
  </si>
  <si>
    <t>C, 24, 105</t>
  </si>
  <si>
    <t>C, 25, 105</t>
  </si>
  <si>
    <t>C, 26, 105</t>
  </si>
  <si>
    <t>FB_CBK_BRCH</t>
  </si>
  <si>
    <t>Number of commercial bank branches per 100,000 adults</t>
  </si>
  <si>
    <t>8.10.2</t>
  </si>
  <si>
    <t>Proportion of adults (15 years and older) with an account at a bank or other financial institution or with a mobile-money-service provider</t>
  </si>
  <si>
    <t>FB_BNK_ACCSS</t>
  </si>
  <si>
    <t>8.a</t>
  </si>
  <si>
    <t>8.a.1</t>
  </si>
  <si>
    <t>Aid for Trade commitments and disbursements</t>
  </si>
  <si>
    <t>DC_TOF_TRDCMDL</t>
  </si>
  <si>
    <t>Total official flows commitments for Aid for Trade, by donor</t>
  </si>
  <si>
    <t>Constant USD</t>
  </si>
  <si>
    <t>Billions</t>
  </si>
  <si>
    <t>NA, 16, 184</t>
  </si>
  <si>
    <t>NA, 17, 184</t>
  </si>
  <si>
    <t>NA, 18, 184</t>
  </si>
  <si>
    <t>NA, 19, 184</t>
  </si>
  <si>
    <t>NA, 20, 184</t>
  </si>
  <si>
    <t>NA, 21, 184</t>
  </si>
  <si>
    <t>NA, 22, 184</t>
  </si>
  <si>
    <t>NA, 23, 184</t>
  </si>
  <si>
    <t>NA, 24, 184</t>
  </si>
  <si>
    <t>NA, 25, 184</t>
  </si>
  <si>
    <t>NA, 26, 184</t>
  </si>
  <si>
    <t>DC_TOF_TRDDBMDL</t>
  </si>
  <si>
    <t>Total official flows disbursed for Aid for Trade, by donor</t>
  </si>
  <si>
    <t>NA, 17, 185</t>
  </si>
  <si>
    <t>NA, 18, 185</t>
  </si>
  <si>
    <t>NA, 19, 185</t>
  </si>
  <si>
    <t>NA, 20, 185</t>
  </si>
  <si>
    <t>NA, 21, 185</t>
  </si>
  <si>
    <t>NA, 22, 185</t>
  </si>
  <si>
    <t>NA, 23, 185</t>
  </si>
  <si>
    <t>NA, 24, 185</t>
  </si>
  <si>
    <t>NA, 25, 185</t>
  </si>
  <si>
    <t>NA, 26, 185</t>
  </si>
  <si>
    <t>9.1.2</t>
  </si>
  <si>
    <t>Passenger and freight volumes, by mode of transport</t>
  </si>
  <si>
    <t>IS_RDP_FRGHTKM</t>
  </si>
  <si>
    <t>Freight volume (tonne kilometres), by road transport</t>
  </si>
  <si>
    <t>Tonne kilometres</t>
  </si>
  <si>
    <t>E, 26</t>
  </si>
  <si>
    <t>IS_RDP_PSSGRKM</t>
  </si>
  <si>
    <t>Passenger volume (passenger kilometres), by road transport</t>
  </si>
  <si>
    <t>Kilometres</t>
  </si>
  <si>
    <t>M, 26</t>
  </si>
  <si>
    <t>IS_RRS_FRGHTKM</t>
  </si>
  <si>
    <t>Freight volume (tonne kilometres), by rail transport</t>
  </si>
  <si>
    <t>IS_TRP_FRGHT</t>
  </si>
  <si>
    <t>Freight volume, by air transport</t>
  </si>
  <si>
    <t>NA, 26, 106</t>
  </si>
  <si>
    <t>IS_TRP_FRGHTKM</t>
  </si>
  <si>
    <t>Freight volume (tonne kilometres), by air transport</t>
  </si>
  <si>
    <t>NA, 26</t>
  </si>
  <si>
    <t>IS_TRP_PSSGR</t>
  </si>
  <si>
    <t>Passenger volume, by air transport</t>
  </si>
  <si>
    <t>IS_TRP_PSSGRKM</t>
  </si>
  <si>
    <t>Passenger volume (passenger kilometres), by air transport</t>
  </si>
  <si>
    <t>9.2.1</t>
  </si>
  <si>
    <t>Manufacturing value added as a proportion of GDP and per capita</t>
  </si>
  <si>
    <t>NV_IND_MANF</t>
  </si>
  <si>
    <t>Manufacturing value added share in GDP at constant 2010 United States dollars</t>
  </si>
  <si>
    <t>M, 11, 107</t>
  </si>
  <si>
    <t>M, 12, 107</t>
  </si>
  <si>
    <t>M, 13, 107</t>
  </si>
  <si>
    <t>M, 14, 107</t>
  </si>
  <si>
    <t>M, 15, 107</t>
  </si>
  <si>
    <t>M, 16, 107</t>
  </si>
  <si>
    <t>M, 17, 107</t>
  </si>
  <si>
    <t>M, 18, 107</t>
  </si>
  <si>
    <t>M, 19, 107</t>
  </si>
  <si>
    <t>M, 20, 107</t>
  </si>
  <si>
    <t>M, 21, 107</t>
  </si>
  <si>
    <t>M, 22, 107</t>
  </si>
  <si>
    <t>M, 23, 107</t>
  </si>
  <si>
    <t>M, 24, 107</t>
  </si>
  <si>
    <t>M, 25, 107</t>
  </si>
  <si>
    <t>M, 26, 107</t>
  </si>
  <si>
    <t>M, 27, 107</t>
  </si>
  <si>
    <t>NV_IND_MANFPC</t>
  </si>
  <si>
    <t>Manufacturing value added per capita at constant 2010 United States dollars</t>
  </si>
  <si>
    <t>9.2.2</t>
  </si>
  <si>
    <t>Manufacturing employment as a proportion of total employment</t>
  </si>
  <si>
    <t>SL_TLF_MANF</t>
  </si>
  <si>
    <t>M, 11, 108</t>
  </si>
  <si>
    <t>M, 12, 108</t>
  </si>
  <si>
    <t>M, 13, 108</t>
  </si>
  <si>
    <t>M, 14, 108</t>
  </si>
  <si>
    <t>M, 15, 108</t>
  </si>
  <si>
    <t>M, 16, 108</t>
  </si>
  <si>
    <t>M, 17, 108</t>
  </si>
  <si>
    <t>M, 18, 108</t>
  </si>
  <si>
    <t>M, 19, 108</t>
  </si>
  <si>
    <t>M, 20, 108</t>
  </si>
  <si>
    <t>M, 21, 108</t>
  </si>
  <si>
    <t>M, 22, 108</t>
  </si>
  <si>
    <t>M, 23, 108</t>
  </si>
  <si>
    <t>M, 24, 108</t>
  </si>
  <si>
    <t>M, 25, 108</t>
  </si>
  <si>
    <t>M, 26, 108</t>
  </si>
  <si>
    <t>M, 27, 108</t>
  </si>
  <si>
    <t>9.4.1</t>
  </si>
  <si>
    <t>CO2 emission per unit of value added</t>
  </si>
  <si>
    <t>EN_ATM_CO2</t>
  </si>
  <si>
    <t>Emissions of carbon dioxide</t>
  </si>
  <si>
    <t>C, 11, 109</t>
  </si>
  <si>
    <t>C, 12, 109</t>
  </si>
  <si>
    <t>C, 13, 109</t>
  </si>
  <si>
    <t>C, 14, 109</t>
  </si>
  <si>
    <t>C, 15, 109</t>
  </si>
  <si>
    <t>C, 16, 109</t>
  </si>
  <si>
    <t>C, 17, 109</t>
  </si>
  <si>
    <t>C, 18, 109</t>
  </si>
  <si>
    <t>C, 19, 109</t>
  </si>
  <si>
    <t>C, 20, 109</t>
  </si>
  <si>
    <t>C, 21, 109</t>
  </si>
  <si>
    <t>C, 22, 109</t>
  </si>
  <si>
    <t>C, 23, 109</t>
  </si>
  <si>
    <t>C, 24, 109</t>
  </si>
  <si>
    <t>C, 25, 109</t>
  </si>
  <si>
    <t>EN_ATM_CO2GDP</t>
  </si>
  <si>
    <t>Emissions of carbon dioxide per unit of GDP (PPP)</t>
  </si>
  <si>
    <t>kg CO2 equivalent per USD1 constant 2005 PPP GDP</t>
  </si>
  <si>
    <t>EN_ATM_CO2MVA</t>
  </si>
  <si>
    <t>Emissions of carbon dioxide per unit of Manufacturing Value Added</t>
  </si>
  <si>
    <t>Kilograms per constant USD</t>
  </si>
  <si>
    <t>M, 11, 110</t>
  </si>
  <si>
    <t>M, 12, 110</t>
  </si>
  <si>
    <t>M, 13, 110</t>
  </si>
  <si>
    <t>M, 14, 110</t>
  </si>
  <si>
    <t>M, 15, 110</t>
  </si>
  <si>
    <t>M, 16, 110</t>
  </si>
  <si>
    <t>M, 17, 110</t>
  </si>
  <si>
    <t>M, 18, 110</t>
  </si>
  <si>
    <t>M, 19, 110</t>
  </si>
  <si>
    <t>M, 20, 110</t>
  </si>
  <si>
    <t>M, 21, 110</t>
  </si>
  <si>
    <t>M, 22, 110</t>
  </si>
  <si>
    <t>M, 23, 110</t>
  </si>
  <si>
    <t>M, 24, 110</t>
  </si>
  <si>
    <t>M, 25, 110</t>
  </si>
  <si>
    <t>9.5.1</t>
  </si>
  <si>
    <t>Research and development expenditure as a proportion of GDP</t>
  </si>
  <si>
    <t>GB_XPD_RSDV</t>
  </si>
  <si>
    <t>Research and development (R&amp;D) expenditure as a proportion of GDP</t>
  </si>
  <si>
    <t>C, 186</t>
  </si>
  <si>
    <t>C</t>
  </si>
  <si>
    <t>9.5.2</t>
  </si>
  <si>
    <t>Researchers (in full-time equivalent) per million inhabitants</t>
  </si>
  <si>
    <t>GB_POP_SCIERD</t>
  </si>
  <si>
    <t>Per million population</t>
  </si>
  <si>
    <t>9.b</t>
  </si>
  <si>
    <t>9.b.1</t>
  </si>
  <si>
    <t>Proportion of medium and high-tech industry value added in total value added</t>
  </si>
  <si>
    <t>NV_IND_TECH</t>
  </si>
  <si>
    <t>M, 11, 111</t>
  </si>
  <si>
    <t>M, 12, 111</t>
  </si>
  <si>
    <t>M, 13, 111</t>
  </si>
  <si>
    <t>M, 14, 111</t>
  </si>
  <si>
    <t>M, 15, 111</t>
  </si>
  <si>
    <t>M, 16, 111</t>
  </si>
  <si>
    <t>M, 17, 111</t>
  </si>
  <si>
    <t>M, 18, 111</t>
  </si>
  <si>
    <t>M, 19, 111</t>
  </si>
  <si>
    <t>M, 20, 111</t>
  </si>
  <si>
    <t>M, 21, 111</t>
  </si>
  <si>
    <t>M, 22, 111</t>
  </si>
  <si>
    <t>M, 23, 111</t>
  </si>
  <si>
    <t>M, 24, 111</t>
  </si>
  <si>
    <t>M, 25, 111</t>
  </si>
  <si>
    <t>9.c</t>
  </si>
  <si>
    <t>9.c.1</t>
  </si>
  <si>
    <t>Proportion of population covered by a mobile network, by technology</t>
  </si>
  <si>
    <t>IT_MOB_2GNTWK</t>
  </si>
  <si>
    <t>Proportion of population covered by at least a 2G mobile network</t>
  </si>
  <si>
    <t>18, 114</t>
  </si>
  <si>
    <t>19, 114</t>
  </si>
  <si>
    <t>20, 114</t>
  </si>
  <si>
    <t>21, 114</t>
  </si>
  <si>
    <t>22, 115</t>
  </si>
  <si>
    <t>23, 115</t>
  </si>
  <si>
    <t>25, 115</t>
  </si>
  <si>
    <t>26, 115, 188</t>
  </si>
  <si>
    <t>IT_MOB_3GNTWK</t>
  </si>
  <si>
    <t>Proportion of population covered by at least a 3G mobile network</t>
  </si>
  <si>
    <t>12, 113</t>
  </si>
  <si>
    <t>13, 114</t>
  </si>
  <si>
    <t>14, 114</t>
  </si>
  <si>
    <t>15, 115</t>
  </si>
  <si>
    <t>16, 115</t>
  </si>
  <si>
    <t>18, 115</t>
  </si>
  <si>
    <t>19, 115</t>
  </si>
  <si>
    <t>26, 115</t>
  </si>
  <si>
    <t>IT_MOB_4GNTWK</t>
  </si>
  <si>
    <t>Proportion of population covered by at least a 4G mobile network</t>
  </si>
  <si>
    <t>25, 115, 187</t>
  </si>
  <si>
    <t>10.4.1</t>
  </si>
  <si>
    <t>Labour share of GDP, comprising wages and social protection transfers</t>
  </si>
  <si>
    <t>SL_EMP_GTOTL</t>
  </si>
  <si>
    <t>E, 11, 116, 189</t>
  </si>
  <si>
    <t>E, 12, 116, 189</t>
  </si>
  <si>
    <t>E, 13, 116, 189</t>
  </si>
  <si>
    <t>E, 14, 116, 189</t>
  </si>
  <si>
    <t>E, 15, 116, 189</t>
  </si>
  <si>
    <t>E, 16, 116, 189</t>
  </si>
  <si>
    <t>E, 17, 116, 189</t>
  </si>
  <si>
    <t>E, 18, 116, 189</t>
  </si>
  <si>
    <t>E, 19, 116, 189</t>
  </si>
  <si>
    <t>E, 20, 116, 189</t>
  </si>
  <si>
    <t>E, 21, 116, 189</t>
  </si>
  <si>
    <t>E, 22, 116, 189</t>
  </si>
  <si>
    <t>E, 23, 116, 189</t>
  </si>
  <si>
    <t>E, 24, 116, 189</t>
  </si>
  <si>
    <t>E, 25, 116, 189</t>
  </si>
  <si>
    <t>E, 26, 116, 189</t>
  </si>
  <si>
    <t>E, 27, 116, 189</t>
  </si>
  <si>
    <t>10.6.1</t>
  </si>
  <si>
    <t>Proportion of members and voting rights of developing countries in international organizations</t>
  </si>
  <si>
    <t>SG_INT_MBRADB</t>
  </si>
  <si>
    <t>Proportion of developing countries in the membership of the Asian Development Bank</t>
  </si>
  <si>
    <t>G, 11, 117</t>
  </si>
  <si>
    <t>G, 16, 124</t>
  </si>
  <si>
    <t>G, 21, 128</t>
  </si>
  <si>
    <t>G, 26, 132</t>
  </si>
  <si>
    <t>SG_INT_MBRECOSOC</t>
  </si>
  <si>
    <t>Proportion of developing countries in the membership of the UN Economic and Social Council</t>
  </si>
  <si>
    <t>G, 11, 120</t>
  </si>
  <si>
    <t>SG_INT_MBRIBRD</t>
  </si>
  <si>
    <t>Proportion of developing countries in the membership of the International Bank for Reconstruction and Development</t>
  </si>
  <si>
    <t>G, 11, 121</t>
  </si>
  <si>
    <t>G, 16, 127</t>
  </si>
  <si>
    <t>G, 21, 131</t>
  </si>
  <si>
    <t>G, 26, 135</t>
  </si>
  <si>
    <t>G, 27, 138</t>
  </si>
  <si>
    <t>SG_INT_MBRIFC</t>
  </si>
  <si>
    <t>Proportion of developing countries in the membership of the International Finance Corporation</t>
  </si>
  <si>
    <t>G, 11, 118</t>
  </si>
  <si>
    <t>G, 16, 125</t>
  </si>
  <si>
    <t>G, 21, 129</t>
  </si>
  <si>
    <t>G, 26, 133</t>
  </si>
  <si>
    <t>G, 27, 136</t>
  </si>
  <si>
    <t>SG_INT_MBRIMF</t>
  </si>
  <si>
    <t>Proportion of developing countries in the membership of the International Monetary Fund</t>
  </si>
  <si>
    <t>G, 11, 119</t>
  </si>
  <si>
    <t>G, 16, 126</t>
  </si>
  <si>
    <t>G, 21, 130</t>
  </si>
  <si>
    <t>G, 26, 134</t>
  </si>
  <si>
    <t>G, 27, 137</t>
  </si>
  <si>
    <t>SG_INT_MBRUNGA</t>
  </si>
  <si>
    <t>Proportion of developing countries in the membership of the UN General Assembly</t>
  </si>
  <si>
    <t>G, 11, 122</t>
  </si>
  <si>
    <t>G, 16, 122</t>
  </si>
  <si>
    <t>G, 21, 122</t>
  </si>
  <si>
    <t>G, 26, 122</t>
  </si>
  <si>
    <t>G, 27, 122</t>
  </si>
  <si>
    <t>SG_INT_MBRUNSC</t>
  </si>
  <si>
    <t>Proportion of developing countries in the membership of the UN Security Council</t>
  </si>
  <si>
    <t>G, 26, 140</t>
  </si>
  <si>
    <t>G, 27, 141</t>
  </si>
  <si>
    <t>SG_INT_MBRWTO</t>
  </si>
  <si>
    <t>Proportion of developing countries in the membership of the World Trade Organisation</t>
  </si>
  <si>
    <t>G, 11, 123</t>
  </si>
  <si>
    <t>G, 16, 123</t>
  </si>
  <si>
    <t>G, 21, 123</t>
  </si>
  <si>
    <t>G, 26, 123</t>
  </si>
  <si>
    <t>G, 27, 139</t>
  </si>
  <si>
    <t>SG_INT_VRTADB</t>
  </si>
  <si>
    <t>Proportion of voting rights of developing countries in the Asian Development Bank</t>
  </si>
  <si>
    <t>SG_INT_VRTECOSOC</t>
  </si>
  <si>
    <t>Proportion of voting rights of developing countries in the UN Economic and Social Council</t>
  </si>
  <si>
    <t>SG_INT_VRTIBRD</t>
  </si>
  <si>
    <t>Proportion of voting rights of developing countries in the International Bank for Reconstruction and Development</t>
  </si>
  <si>
    <t>SG_INT_VRTIFC</t>
  </si>
  <si>
    <t>Proportion of voting rights of developing countries in the International Finance Corporation</t>
  </si>
  <si>
    <t>SG_INT_VRTIMF</t>
  </si>
  <si>
    <t>Proportion of voting rights of developing countries in the International Monetary Fund</t>
  </si>
  <si>
    <t>SG_INT_VRTUNGA</t>
  </si>
  <si>
    <t>Proportion of voting rights of developing countries in the UN General Assembly</t>
  </si>
  <si>
    <t>SG_INT_VRTUNSC</t>
  </si>
  <si>
    <t>Proportion of voting rights of developing countries in the UN Security Council</t>
  </si>
  <si>
    <t>SG_INT_VRTWTO</t>
  </si>
  <si>
    <t>Proportion of voting rights of developing countries in the World Trade Organisation</t>
  </si>
  <si>
    <t>10.b</t>
  </si>
  <si>
    <t>10.b.1</t>
  </si>
  <si>
    <t>Total resource flows for development, by recipient and donor countries and type of flow (e.g. official development assistance, foreign direct investment and other flows)</t>
  </si>
  <si>
    <t>DC_TRF_TOTDL</t>
  </si>
  <si>
    <t>Total assistance for development, by donor</t>
  </si>
  <si>
    <t>NA, 11, 190</t>
  </si>
  <si>
    <t>NA, 12, 190</t>
  </si>
  <si>
    <t>NA, 13, 190</t>
  </si>
  <si>
    <t>NA, 14, 190</t>
  </si>
  <si>
    <t>NA, 15, 190</t>
  </si>
  <si>
    <t>NA, 16, 190</t>
  </si>
  <si>
    <t>NA, 17, 190</t>
  </si>
  <si>
    <t>NA, 18, 190</t>
  </si>
  <si>
    <t>NA, 19, 190</t>
  </si>
  <si>
    <t>NA, 20, 190</t>
  </si>
  <si>
    <t>NA, 21, 190</t>
  </si>
  <si>
    <t>NA, 22, 190</t>
  </si>
  <si>
    <t>NA, 23, 190</t>
  </si>
  <si>
    <t>NA, 24, 190</t>
  </si>
  <si>
    <t>NA, 25, 190</t>
  </si>
  <si>
    <t>NA, 26, 190</t>
  </si>
  <si>
    <t>11.5.2</t>
  </si>
  <si>
    <t>Direct economic loss in relation to global GDP, damage to critical infrastructure and number of disruptions to basic services, attributed to disasters</t>
  </si>
  <si>
    <t>VC_DSR_AALG</t>
  </si>
  <si>
    <t>Direct disaster economic loss, average annual loss in relation to global GDP</t>
  </si>
  <si>
    <t>Per 1,000 USD</t>
  </si>
  <si>
    <t>E, 27, 56, 191</t>
  </si>
  <si>
    <t>VC_DSR_AALT</t>
  </si>
  <si>
    <t>Direct disaster economic loss, average annual loss</t>
  </si>
  <si>
    <t>USD</t>
  </si>
  <si>
    <t>VC_DSR_EXVAL</t>
  </si>
  <si>
    <t>Direct disaster economic loss, exposed value</t>
  </si>
  <si>
    <t>E, 27, 56</t>
  </si>
  <si>
    <t>11.6.2</t>
  </si>
  <si>
    <t>Annual mean levels of fine particulate matter (e.g. PM2.5 and PM10) in cities (population weighted)</t>
  </si>
  <si>
    <t>EN_ATM_PM25</t>
  </si>
  <si>
    <t>Annual mean levels of fine particulate matter (PM2.5) in cities (population weighted)</t>
  </si>
  <si>
    <t>Micrograms per cubic meter</t>
  </si>
  <si>
    <t>E, 23, 142, 192</t>
  </si>
  <si>
    <t>E, 23, 142, 193</t>
  </si>
  <si>
    <t>11.b</t>
  </si>
  <si>
    <t>11.b.1</t>
  </si>
  <si>
    <t>12.2.1</t>
  </si>
  <si>
    <t>12.2.2</t>
  </si>
  <si>
    <t>12.4.1</t>
  </si>
  <si>
    <t>Number of parties to international multilateral environmental agreements on hazardous waste, and other chemicals that meet their commitments and obligations in transmitting information as required by each relevant agreement</t>
  </si>
  <si>
    <t>SG_HAZ_CMRBASEL</t>
  </si>
  <si>
    <t>Compliance with the Basel Convention on hazardous waste and other chemicals</t>
  </si>
  <si>
    <t>C, 26, 143</t>
  </si>
  <si>
    <t>SG_HAZ_CMRMNTRL</t>
  </si>
  <si>
    <t>Compliance with the Montreal Protocol on hazardous waste and other chemicals</t>
  </si>
  <si>
    <t>C, 26, 144</t>
  </si>
  <si>
    <t>SG_HAZ_CMRROTDAM</t>
  </si>
  <si>
    <t>Compliance with the Rotterdam Convention on hazardous waste and other chemicals</t>
  </si>
  <si>
    <t>C, 26, 145</t>
  </si>
  <si>
    <t>SG_HAZ_CMRSTHOLM</t>
  </si>
  <si>
    <t>Compliance with the Stockholm Convention on hazardous waste and other chemicals</t>
  </si>
  <si>
    <t>C, 26, 146</t>
  </si>
  <si>
    <t>13.1.2</t>
  </si>
  <si>
    <t>14.5.1</t>
  </si>
  <si>
    <t>Coverage of protected areas in relation to marine areas</t>
  </si>
  <si>
    <t>ER_MRN_MARIN</t>
  </si>
  <si>
    <t>NA, 27, 147, 194</t>
  </si>
  <si>
    <t>ER_MRN_MARINT</t>
  </si>
  <si>
    <t>Square kilometers</t>
  </si>
  <si>
    <t>ER_MRN_TOTL</t>
  </si>
  <si>
    <t>15.1.1</t>
  </si>
  <si>
    <t>Forest area as a proportion of total land area</t>
  </si>
  <si>
    <t>AG_LND_FRST</t>
  </si>
  <si>
    <t>NA, 1, 148</t>
  </si>
  <si>
    <t>NA, 11, 148</t>
  </si>
  <si>
    <t>NA, 16, 148</t>
  </si>
  <si>
    <t>NA, 21, 148</t>
  </si>
  <si>
    <t>NA, 26, 148</t>
  </si>
  <si>
    <t>AG_LND_FRSTN</t>
  </si>
  <si>
    <t>Hectares</t>
  </si>
  <si>
    <t>AG_LND_TOTL</t>
  </si>
  <si>
    <t>15.1.2</t>
  </si>
  <si>
    <t>Proportion of important sites for terrestrial and freshwater biodiversity that are covered by protected areas, by ecosystem type</t>
  </si>
  <si>
    <t>ER_PTD_FRHWTR</t>
  </si>
  <si>
    <t>Proportion of important sites for freshwater biodiversity that are covered by protected areas</t>
  </si>
  <si>
    <t>C, 11, 149</t>
  </si>
  <si>
    <t>C, 12, 149</t>
  </si>
  <si>
    <t>C, 13, 149</t>
  </si>
  <si>
    <t>C, 14, 149</t>
  </si>
  <si>
    <t>C, 15, 149</t>
  </si>
  <si>
    <t>C, 16, 149</t>
  </si>
  <si>
    <t>C, 17, 149</t>
  </si>
  <si>
    <t>C, 18, 149</t>
  </si>
  <si>
    <t>C, 19, 149</t>
  </si>
  <si>
    <t>C, 20, 149</t>
  </si>
  <si>
    <t>C, 21, 149</t>
  </si>
  <si>
    <t>C, 22, 149</t>
  </si>
  <si>
    <t>C, 23, 149</t>
  </si>
  <si>
    <t>C, 24, 149</t>
  </si>
  <si>
    <t>C, 25, 149</t>
  </si>
  <si>
    <t>C, 26, 149</t>
  </si>
  <si>
    <t>C, 27, 149</t>
  </si>
  <si>
    <t>ER_PTD_TERR</t>
  </si>
  <si>
    <t>Proportion of important sites for terrestrial biodiversity that are covered by protected areas</t>
  </si>
  <si>
    <t>15.2.1</t>
  </si>
  <si>
    <t>Progress towards sustainable forest management</t>
  </si>
  <si>
    <t>AG_LND_FRSTBIOM</t>
  </si>
  <si>
    <t>Above-ground biomass in forest</t>
  </si>
  <si>
    <t>AG_LND_FRSTBIOPHA</t>
  </si>
  <si>
    <t>Above-ground biomass in forest per hectare</t>
  </si>
  <si>
    <t>Tonnes per hectare</t>
  </si>
  <si>
    <t>AG_LND_FRSTCERT</t>
  </si>
  <si>
    <t>Proportion of forest area certified under an independently verified certification scheme</t>
  </si>
  <si>
    <t>NA, 21, 148, 195</t>
  </si>
  <si>
    <t>NA, 25, 148, 195</t>
  </si>
  <si>
    <t>AG_LND_FRSTMGT</t>
  </si>
  <si>
    <t>Proportion of forest area with a long-term management plan</t>
  </si>
  <si>
    <t>NA, 16, 148, 196</t>
  </si>
  <si>
    <t>NA, 21, 148, 196</t>
  </si>
  <si>
    <t>AG_LND_FRSTPRCT</t>
  </si>
  <si>
    <t>Proportion of forest area within legally established protected areas</t>
  </si>
  <si>
    <t>AG_LND_FRSTPRCTN</t>
  </si>
  <si>
    <t>Forest area within legally established protected areas</t>
  </si>
  <si>
    <t>15.4.1</t>
  </si>
  <si>
    <t>Coverage by protected areas of important sites for mountain biodiversity</t>
  </si>
  <si>
    <t>ER_PTD_MTN</t>
  </si>
  <si>
    <t>15.4.2</t>
  </si>
  <si>
    <t>Mountain Green Cover Index</t>
  </si>
  <si>
    <t>ER_MTN_GRNCOV</t>
  </si>
  <si>
    <t>ER_MTN_GRNCVI</t>
  </si>
  <si>
    <t>ER_MTN_TOTL</t>
  </si>
  <si>
    <t>15.5.1</t>
  </si>
  <si>
    <t>Red List Index</t>
  </si>
  <si>
    <t>ER_RSK_LST</t>
  </si>
  <si>
    <t>E, 4, 151</t>
  </si>
  <si>
    <t>E, 5, 151</t>
  </si>
  <si>
    <t>E, 6, 151</t>
  </si>
  <si>
    <t>E, 7, 151</t>
  </si>
  <si>
    <t>E, 8, 151</t>
  </si>
  <si>
    <t>E, 9, 151</t>
  </si>
  <si>
    <t>E, 10, 151</t>
  </si>
  <si>
    <t>E, 11, 151</t>
  </si>
  <si>
    <t>E, 12, 151</t>
  </si>
  <si>
    <t>E, 13, 151</t>
  </si>
  <si>
    <t>E, 14, 151</t>
  </si>
  <si>
    <t>E, 15, 151</t>
  </si>
  <si>
    <t>E, 16, 151</t>
  </si>
  <si>
    <t>E, 17, 151</t>
  </si>
  <si>
    <t>E, 18, 151</t>
  </si>
  <si>
    <t>E, 19, 151</t>
  </si>
  <si>
    <t>E, 20, 151</t>
  </si>
  <si>
    <t>E, 21, 151</t>
  </si>
  <si>
    <t>E, 22, 151</t>
  </si>
  <si>
    <t>E, 23, 151</t>
  </si>
  <si>
    <t>E, 24, 151</t>
  </si>
  <si>
    <t>E, 25, 151</t>
  </si>
  <si>
    <t>E, 26, 151</t>
  </si>
  <si>
    <t>E, 27, 151</t>
  </si>
  <si>
    <t>15.6.1</t>
  </si>
  <si>
    <t>Number of countries that have adopted legislative, administrative and policy frameworks to ensure fair and equitable sharing of benefits</t>
  </si>
  <si>
    <t>ER_CBD_ABSCLRHS</t>
  </si>
  <si>
    <t>Countries that have legislative, administrative and policy framework or measures reported to the Access and Benefit-Sharing Clearing-House</t>
  </si>
  <si>
    <t>NA, 23, 152, 197</t>
  </si>
  <si>
    <t>ER_CBD_NAGOYA</t>
  </si>
  <si>
    <t>Countries that are parties to the Nagoya Protocol</t>
  </si>
  <si>
    <t>NA, 23, 152, 199</t>
  </si>
  <si>
    <t>ER_CBD_ORSPGRFA</t>
  </si>
  <si>
    <t>Countries that have legislative, administrative and policy framework or measures reported through the Online Reporting System on Compliance  of the International Treaty on Plant Genetic Resources for Food and Agriculture (PGRFA)</t>
  </si>
  <si>
    <t>NA, 23, 152, 198</t>
  </si>
  <si>
    <t>ER_CBD_PTYPGRFA</t>
  </si>
  <si>
    <t>Countries that are contracting Parties to the International Treaty on Plant Genetic Resources for Food and Agriculture (PGRFA)</t>
  </si>
  <si>
    <t>ER_CBD_SMTA</t>
  </si>
  <si>
    <t>Total reported number of Standard Material Transfer Agreements (SMTAs) transfering plant genetic resources for food and agriculture to the country</t>
  </si>
  <si>
    <t>NA, 23, 152, 200</t>
  </si>
  <si>
    <t>NA, 25, 152, 200</t>
  </si>
  <si>
    <t>NA, 27, 152, 200</t>
  </si>
  <si>
    <t>15.a</t>
  </si>
  <si>
    <t>15.a.1</t>
  </si>
  <si>
    <t>Official development assistance and public expenditure on conservation and sustainable use of biodiversity and ecosystems</t>
  </si>
  <si>
    <t>DC_ODA_BDVDL</t>
  </si>
  <si>
    <t>Total official development assistance for biodiversity, by donor</t>
  </si>
  <si>
    <t>NA, 13, 202</t>
  </si>
  <si>
    <t>NA, 14, 202</t>
  </si>
  <si>
    <t>NA, 15, 202</t>
  </si>
  <si>
    <t>NA, 16, 202</t>
  </si>
  <si>
    <t>NA, 17, 202</t>
  </si>
  <si>
    <t>NA, 18, 202</t>
  </si>
  <si>
    <t>NA, 19, 202</t>
  </si>
  <si>
    <t>NA, 20, 202</t>
  </si>
  <si>
    <t>NA, 21, 202</t>
  </si>
  <si>
    <t>NA, 22, 202</t>
  </si>
  <si>
    <t>NA, 23, 202</t>
  </si>
  <si>
    <t>NA, 24, 202</t>
  </si>
  <si>
    <t>NA, 25, 202</t>
  </si>
  <si>
    <t>NA, 26, 202</t>
  </si>
  <si>
    <t>15.b</t>
  </si>
  <si>
    <t>15.b.1</t>
  </si>
  <si>
    <t>16.1.1</t>
  </si>
  <si>
    <t>Number of victims of intentional homicide per 100,000 population, by sex and age</t>
  </si>
  <si>
    <t>VC_IHR_PSRC</t>
  </si>
  <si>
    <t>Number of victims of intentional homicide per 100,000 population</t>
  </si>
  <si>
    <t>C, 21, 153, 203</t>
  </si>
  <si>
    <t>C, 22, 153, 203</t>
  </si>
  <si>
    <t>C, 23, 153, 203</t>
  </si>
  <si>
    <t>C, 24, 153, 203</t>
  </si>
  <si>
    <t>C, 25, 153, 203</t>
  </si>
  <si>
    <t>VC_IHR_PSRCN</t>
  </si>
  <si>
    <t>Number of victims of intentional homicide</t>
  </si>
  <si>
    <t>16.3.2</t>
  </si>
  <si>
    <t>Unsentenced detainees as a proportion of overall prison population</t>
  </si>
  <si>
    <t>VC_PRS_UNSEC</t>
  </si>
  <si>
    <t>C, 16, 154, 204</t>
  </si>
  <si>
    <t>C, 26, 154, 205</t>
  </si>
  <si>
    <t>16.8.1</t>
  </si>
  <si>
    <t>16.9.1</t>
  </si>
  <si>
    <t>Proportion of children under 5 years of age whose births have been registered with a civil authority, by age</t>
  </si>
  <si>
    <t>SG_REG_BRTH</t>
  </si>
  <si>
    <t>Proportion of births registered with a civil authority</t>
  </si>
  <si>
    <t>E, 25, 155, 206</t>
  </si>
  <si>
    <t>16.10.1</t>
  </si>
  <si>
    <t>Number of verified cases of killing, kidnapping, enforced disappearance, arbitrary detention and torture of journalists, associated media personnel, trade unionists and human rights advocates in the previous 12 months</t>
  </si>
  <si>
    <t>VC_VAW_MTUHRA</t>
  </si>
  <si>
    <t>Number of cases of killings of journalists and associated media personnel</t>
  </si>
  <si>
    <t>G, 21, 156, 207</t>
  </si>
  <si>
    <t>G, 26, 156, 207</t>
  </si>
  <si>
    <t>16.a</t>
  </si>
  <si>
    <t>16.a.1</t>
  </si>
  <si>
    <t>Existence of independent national human rights institutions in compliance with the Paris Principles</t>
  </si>
  <si>
    <t>SG_NHR_IMPLN</t>
  </si>
  <si>
    <t>Number of countries with National Human Rights Institutions in compliance with the Paris Principles</t>
  </si>
  <si>
    <t>C, 11, 157, 208</t>
  </si>
  <si>
    <t>C, 16, 157, 208</t>
  </si>
  <si>
    <t>C, 21, 157, 208</t>
  </si>
  <si>
    <t>C, 26, 157, 208</t>
  </si>
  <si>
    <t>C, 27, 157, 208</t>
  </si>
  <si>
    <t>17.2.1</t>
  </si>
  <si>
    <t>Net official development assistance, total and to least developed countries, as a proportion of the Organization for Economic Cooperation and Development (OECD) Development Assistance Committee donors’ gross national income (GNI)</t>
  </si>
  <si>
    <t>DC_ODA_LDCG</t>
  </si>
  <si>
    <t>Net official development assistance (ODA) to LDCs as a percentage of OECD-DAC donors' GNI, by donor</t>
  </si>
  <si>
    <t>NA, 11, 212</t>
  </si>
  <si>
    <t>NA, 12, 212</t>
  </si>
  <si>
    <t>NA, 13, 212</t>
  </si>
  <si>
    <t>NA, 14, 212</t>
  </si>
  <si>
    <t>NA, 15, 212</t>
  </si>
  <si>
    <t>NA, 16, 212</t>
  </si>
  <si>
    <t>NA, 17, 212</t>
  </si>
  <si>
    <t>NA, 18, 212</t>
  </si>
  <si>
    <t>NA, 19, 212</t>
  </si>
  <si>
    <t>NA, 20, 212</t>
  </si>
  <si>
    <t>NA, 21, 212</t>
  </si>
  <si>
    <t>NA, 22, 212</t>
  </si>
  <si>
    <t>NA, 23, 212</t>
  </si>
  <si>
    <t>NA, 24, 212</t>
  </si>
  <si>
    <t>NA, 25, 212</t>
  </si>
  <si>
    <t>NA, 26, 212</t>
  </si>
  <si>
    <t>DC_ODA_LDCS</t>
  </si>
  <si>
    <t>Net official development assistance (ODA) to LDCs from OECD-DAC countries, by donor</t>
  </si>
  <si>
    <t>NA, 11, 211</t>
  </si>
  <si>
    <t>NA, 12, 211</t>
  </si>
  <si>
    <t>NA, 13, 211</t>
  </si>
  <si>
    <t>NA, 14, 211</t>
  </si>
  <si>
    <t>NA, 15, 211</t>
  </si>
  <si>
    <t>NA, 16, 211</t>
  </si>
  <si>
    <t>NA, 17, 211</t>
  </si>
  <si>
    <t>NA, 18, 211</t>
  </si>
  <si>
    <t>NA, 19, 211</t>
  </si>
  <si>
    <t>NA, 20, 211</t>
  </si>
  <si>
    <t>NA, 21, 211</t>
  </si>
  <si>
    <t>NA, 22, 211</t>
  </si>
  <si>
    <t>NA, 23, 211</t>
  </si>
  <si>
    <t>NA, 24, 211</t>
  </si>
  <si>
    <t>NA, 25, 211</t>
  </si>
  <si>
    <t>NA, 26, 211</t>
  </si>
  <si>
    <t>DC_ODA_LLDC</t>
  </si>
  <si>
    <t>Net official development assistance (ODA) to landlocked developing countries from OECD-DAC countries, by donor</t>
  </si>
  <si>
    <t>DC_ODA_LLDCG</t>
  </si>
  <si>
    <t>Net official development assistance (ODA) to landlocked developing countries as a percentage of OECD-DAC donors' GNI, by donor</t>
  </si>
  <si>
    <t>DC_ODA_SIDS</t>
  </si>
  <si>
    <t>Net official development assistance (ODA) to small island states (SIDS) from OECD-DAC countries, by donor</t>
  </si>
  <si>
    <t>DC_ODA_SIDSG</t>
  </si>
  <si>
    <t>Net official development assistance (ODA) to small island states (SIDS) as a percentage of OECD-DAC donors' GNI, by donor</t>
  </si>
  <si>
    <t>DC_ODA_TOTG</t>
  </si>
  <si>
    <t>Net official development assistance (ODA) as a percentage of OECD-DAC donors' GNI, by donor</t>
  </si>
  <si>
    <t>NA, 11, 209</t>
  </si>
  <si>
    <t>NA, 12, 209</t>
  </si>
  <si>
    <t>NA, 13, 209</t>
  </si>
  <si>
    <t>NA, 14, 209</t>
  </si>
  <si>
    <t>NA, 15, 209</t>
  </si>
  <si>
    <t>NA, 16, 209</t>
  </si>
  <si>
    <t>NA, 17, 209</t>
  </si>
  <si>
    <t>NA, 18, 209</t>
  </si>
  <si>
    <t>NA, 19, 209</t>
  </si>
  <si>
    <t>NA, 20, 209</t>
  </si>
  <si>
    <t>NA, 21, 209</t>
  </si>
  <si>
    <t>NA, 22, 209</t>
  </si>
  <si>
    <t>NA, 23, 209</t>
  </si>
  <si>
    <t>NA, 24, 209</t>
  </si>
  <si>
    <t>NA, 25, 209</t>
  </si>
  <si>
    <t>NA, 26, 209</t>
  </si>
  <si>
    <t>NA, 27, 213</t>
  </si>
  <si>
    <t>DC_ODA_TOTL</t>
  </si>
  <si>
    <t>Net official development assistance (ODA) from OECD-DAC countries, by donor</t>
  </si>
  <si>
    <t>NA, 11, 210</t>
  </si>
  <si>
    <t>NA, 12, 210</t>
  </si>
  <si>
    <t>NA, 13, 210</t>
  </si>
  <si>
    <t>NA, 14, 210</t>
  </si>
  <si>
    <t>NA, 15, 210</t>
  </si>
  <si>
    <t>NA, 16, 210</t>
  </si>
  <si>
    <t>NA, 17, 210</t>
  </si>
  <si>
    <t>NA, 18, 210</t>
  </si>
  <si>
    <t>NA, 19, 210</t>
  </si>
  <si>
    <t>NA, 20, 210</t>
  </si>
  <si>
    <t>NA, 21, 210</t>
  </si>
  <si>
    <t>NA, 22, 210</t>
  </si>
  <si>
    <t>NA, 23, 210</t>
  </si>
  <si>
    <t>NA, 24, 210</t>
  </si>
  <si>
    <t>NA, 53, 210</t>
  </si>
  <si>
    <t>NA, 26, 210</t>
  </si>
  <si>
    <t>NA, 27, 214</t>
  </si>
  <si>
    <t>17.3.2</t>
  </si>
  <si>
    <t>Volume of remittances (in United States dollars) as a proportion of total GDP</t>
  </si>
  <si>
    <t>BX_TRF_PWKR</t>
  </si>
  <si>
    <t>NA, 1</t>
  </si>
  <si>
    <t>NA, 2</t>
  </si>
  <si>
    <t>NA, 3</t>
  </si>
  <si>
    <t>NA, 4</t>
  </si>
  <si>
    <t>NA, 5</t>
  </si>
  <si>
    <t>NA, 6</t>
  </si>
  <si>
    <t>NA, 7</t>
  </si>
  <si>
    <t>NA, 8</t>
  </si>
  <si>
    <t>NA, 9</t>
  </si>
  <si>
    <t>NA, 10</t>
  </si>
  <si>
    <t>17.6.2</t>
  </si>
  <si>
    <t>Fixed Internet broadband subscriptions per 100 inhabitants, by speed</t>
  </si>
  <si>
    <t>IT_NET_BBND</t>
  </si>
  <si>
    <t>Fixed Internet broadband Subscriptions per 100 inhabitants</t>
  </si>
  <si>
    <t>NA, 11, 158</t>
  </si>
  <si>
    <t>NA, 12, 158</t>
  </si>
  <si>
    <t>NA, 13, 158</t>
  </si>
  <si>
    <t>NA, 14, 158</t>
  </si>
  <si>
    <t>NA, 15, 159</t>
  </si>
  <si>
    <t>NA, 16, 159, 216</t>
  </si>
  <si>
    <t>NA, 17, 159, 216</t>
  </si>
  <si>
    <t>NA, 18, 113, 215</t>
  </si>
  <si>
    <t>NA, 19, 160, 215</t>
  </si>
  <si>
    <t>NA, 20, 115</t>
  </si>
  <si>
    <t>NA, 21, 115</t>
  </si>
  <si>
    <t>NA, 22, 115</t>
  </si>
  <si>
    <t>NA, 23, 115</t>
  </si>
  <si>
    <t>NA, 24, 115</t>
  </si>
  <si>
    <t>NA, 25, 115</t>
  </si>
  <si>
    <t>NA, 26, 115, 220</t>
  </si>
  <si>
    <t>IT_NET_BBNDN</t>
  </si>
  <si>
    <t>IT_NET_BD10MB</t>
  </si>
  <si>
    <t>NA, 25, 115, 218</t>
  </si>
  <si>
    <t>NA, 26, 115, 219</t>
  </si>
  <si>
    <t>IT_NET_BD10MBN</t>
  </si>
  <si>
    <t>IT_NET_BD256KL2M</t>
  </si>
  <si>
    <t>NA, 20, 115, 217</t>
  </si>
  <si>
    <t>NA, 21, 115, 217</t>
  </si>
  <si>
    <t>NA, 22, 115, 217</t>
  </si>
  <si>
    <t>IT_NET_BD256KL2MN</t>
  </si>
  <si>
    <t>IT_NET_BD2L10MB</t>
  </si>
  <si>
    <t>IT_NET_BD2L10MBN</t>
  </si>
  <si>
    <t>17.8.1</t>
  </si>
  <si>
    <t>Proportion of individuals using the Internet</t>
  </si>
  <si>
    <t>IT_USE_ii99</t>
  </si>
  <si>
    <t>11, 112</t>
  </si>
  <si>
    <t>12, 112</t>
  </si>
  <si>
    <t>13, 112</t>
  </si>
  <si>
    <t>14, 112</t>
  </si>
  <si>
    <t>15, 112</t>
  </si>
  <si>
    <t>16, 112</t>
  </si>
  <si>
    <t>17, 161, 221</t>
  </si>
  <si>
    <t>18, 112, 222</t>
  </si>
  <si>
    <t>19, 112, 222</t>
  </si>
  <si>
    <t>20, 161, 221</t>
  </si>
  <si>
    <t>21, 162</t>
  </si>
  <si>
    <t>22, 162</t>
  </si>
  <si>
    <t>23, 163, 223</t>
  </si>
  <si>
    <t>24, 112</t>
  </si>
  <si>
    <t>25, 112</t>
  </si>
  <si>
    <t>26, 112</t>
  </si>
  <si>
    <t>17.15.1</t>
  </si>
  <si>
    <t>Extent of use of country-owned results frameworks and planning tools by providers of development cooperation</t>
  </si>
  <si>
    <t>SG_PLN_PRVNDI</t>
  </si>
  <si>
    <t>Proportion of new development interventions drawn from country-led result frameworks by providers of development cooperation</t>
  </si>
  <si>
    <t>SG_PLN_PRVRICTRY</t>
  </si>
  <si>
    <t>Proportion of results indicators drawn from country-led results frameworks by providers of development cooperation</t>
  </si>
  <si>
    <t>SG_PLN_PRVRIMON</t>
  </si>
  <si>
    <t>Proportion of results indicators which will be monitored using government sources and monitoring systems by providers of development cooperation</t>
  </si>
  <si>
    <t>17.16.1</t>
  </si>
  <si>
    <t>Number of countries reporting progress in multi-stakeholder development effectiveness monitoring frameworks that support the achievement of the sustainable development goals</t>
  </si>
  <si>
    <t>SG_PLN_MSTKSDG</t>
  </si>
  <si>
    <t>Progress in multi-stakeholder development effectiveness monitoring frameworks that support the achievement of the sustainable development goals</t>
  </si>
  <si>
    <t>17.19.2</t>
  </si>
  <si>
    <t>Proportion of countries that (a) have conducted at least one population and housing census in the last 10 years; and (b) have achieved 100 per cent birth registration and 80 per cent death registration</t>
  </si>
  <si>
    <t>SG_REG_BRTH90N</t>
  </si>
  <si>
    <t>Number of countries with birth registration data that are at least 90 percent complete</t>
  </si>
  <si>
    <t>NA, 26, 166, 226</t>
  </si>
  <si>
    <t>SG_REG_CENSUSN</t>
  </si>
  <si>
    <t>Number of countries that have conducted at least one population and housing census in the last 10 years</t>
  </si>
  <si>
    <t>C, 24, 165, 225</t>
  </si>
  <si>
    <t>SG_REG_DETH75N</t>
  </si>
  <si>
    <t>Number of countries with death registration data that are at least 75 percent complete</t>
  </si>
  <si>
    <t>C, 26, 166, 227</t>
  </si>
  <si>
    <t>--https://www.google.co.nz/search?safe=active&amp;biw=1920&amp;bih=761&amp;tbm=isch&amp;sa=1&amp;q=%22New+Zealand%22+food&amp;oq=%22New+Zealand%22+food&amp;gs_l=psy-ab.3..0l4.10646.10646.0.11065.1.1.0.0.0.0.276.276.2-1.1.0....0...1.1.64.psy-ab..0.1.274.UXg-RMMNico</t>
  </si>
  <si>
    <t>--https://www.google.co.nz/imgres?imgurl=http%3A%2F%2Fbrenontheroad.smugmug.com%2FNew-Zealand-Food%2Fi-qRC3gxk%2F0%2FL%2FDSC06046-L.jpg&amp;imgrefurl=https%3A%2F%2Fwww.brenontheroad.com%2Fnew-zealand-food-what-people-eat-in-new-zealand%2F&amp;docid=g8NfSdeEU9JZ3M&amp;tbnid=SeYCX5zTxEASKM%3A&amp;vet=10ahUKEwjH89Cz8d_VAhXIVbwKHXOJCR8QMwjsASgAMAA..i&amp;w=800&amp;h=600&amp;safe=active&amp;bih=761&amp;biw=1920&amp;q=%22New%20Zealand%22%20food&amp;ved=0ahUKEwjH89Cz8d_VAhXIVbwKHXOJCR8QMwjsASgAMAA&amp;iact=mrc&amp;uact=8</t>
  </si>
  <si>
    <t>-- https://en.wikipedia.org/wiki/List_of_countries_by_population_(United_Nations)#/media/File:United_Nations_geographical_subregions.png</t>
  </si>
  <si>
    <t xml:space="preserve">source: https://en.wikipedia.org/wiki/List_of_countries_by_population_(United_Nations) ; </t>
  </si>
  <si>
    <t>-- http://www.un.org/popin/data.html</t>
  </si>
  <si>
    <t xml:space="preserve">— World — — 7,466,964,280 7,550,262,101 +1.1% </t>
  </si>
  <si>
    <t xml:space="preserve">1  China[a] Asia Eastern Asia 1,403,500,365 1,409,517,397 +0.4% </t>
  </si>
  <si>
    <t xml:space="preserve">2  India Asia Southern Asia 1,324,171,354 1,339,180,127 +1.1% </t>
  </si>
  <si>
    <t xml:space="preserve">3  United States Americas Northern America 322,179,605 324,459,463 +0.7% </t>
  </si>
  <si>
    <t xml:space="preserve">4  Indonesia Asia South-Eastern Asia 261,115,456 263,991,379 +1.1% </t>
  </si>
  <si>
    <t xml:space="preserve">5  Brazil Americas South America 207,652,865 209,288,278 +0.8% </t>
  </si>
  <si>
    <t xml:space="preserve">6  Pakistan Asia Southern Asia 193,203,476 197,015,955 +2.0% </t>
  </si>
  <si>
    <t xml:space="preserve">7  Nigeria Africa Western Africa 185,989,640 190,886,311 +2.6% </t>
  </si>
  <si>
    <t xml:space="preserve">8  Bangladesh Asia Southern Asia 162,951,560 164,669,751 +1.1% </t>
  </si>
  <si>
    <t xml:space="preserve">9  Russia Europe Eastern Europe 143,964,513 143,989,754 0.0% </t>
  </si>
  <si>
    <t xml:space="preserve">10  Mexico Americas Central America 127,540,423 129,163,276 +1.3% </t>
  </si>
  <si>
    <t xml:space="preserve">11  Japan Asia Eastern Asia 127,748,513 127,484,450 −0.2% </t>
  </si>
  <si>
    <t xml:space="preserve">12  Ethiopia Africa Eastern Africa 102,403,196 104,957,438 +2.5% </t>
  </si>
  <si>
    <t xml:space="preserve">13  Philippines Asia South-Eastern Asia 103,320,222 104,918,090 +1.5% </t>
  </si>
  <si>
    <t xml:space="preserve">14  Egypt Africa Northern Africa 95,688,681 97,553,151 +1.9% </t>
  </si>
  <si>
    <t xml:space="preserve">15  Vietnam Asia South-Eastern Asia 94,569,072 95,540,800 +1.0% </t>
  </si>
  <si>
    <t xml:space="preserve">16  Germany Europe Western Europe 81,914,672 82,114,224 +0.2% </t>
  </si>
  <si>
    <t xml:space="preserve">17  Democratic Republic of the Congo Africa Middle Africa 78,736,153 81,339,988 +3.3% </t>
  </si>
  <si>
    <t xml:space="preserve">18  Iran Asia Southern Asia 80,277,428 81,162,788 +1.1% </t>
  </si>
  <si>
    <t xml:space="preserve">19  Turkey Asia Western Asia 79,512,426 80,745,020 +1.6% </t>
  </si>
  <si>
    <t xml:space="preserve">20  Thailand Asia South-Eastern Asia 68,863,514 69,037,513 +0.3% </t>
  </si>
  <si>
    <t xml:space="preserve">21  United Kingdom Europe Northern Europe 65,788,574 66,181,585 +0.6% </t>
  </si>
  <si>
    <t xml:space="preserve">22  France Europe Western Europe 64,720,690 64,979,548 +0.4% </t>
  </si>
  <si>
    <t xml:space="preserve">23  Italy Europe Southern Europe 59,429,938 59,359,900 −0.1% </t>
  </si>
  <si>
    <t xml:space="preserve">24  Tanzania[b] Africa Eastern Africa 55,572,201 57,310,019 +3.1% </t>
  </si>
  <si>
    <t xml:space="preserve">25  South Africa Africa Southern Africa 56,015,473 56,717,156 +1.3% </t>
  </si>
  <si>
    <t xml:space="preserve">26  Myanmar Asia South-Eastern Asia 52,885,223 53,370,609 +0.9% </t>
  </si>
  <si>
    <t xml:space="preserve">27  South Korea Asia Eastern Asia 50,791,919 50,982,212 +0.4% </t>
  </si>
  <si>
    <t xml:space="preserve">28  Kenya Africa Eastern Africa 48,461,567 49,699,862 +2.6% </t>
  </si>
  <si>
    <t xml:space="preserve">29  Colombia Americas South America 48,653,419 49,065,615 +0.8% </t>
  </si>
  <si>
    <t xml:space="preserve">30  Spain[c] Europe Southern Europe 46,347,576 46,354,321 0.0% </t>
  </si>
  <si>
    <t xml:space="preserve">31  Argentina Americas South America 43,847,430 44,271,041 +1.0% </t>
  </si>
  <si>
    <t xml:space="preserve">32  Ukraine[d] Europe Eastern Europe 44,438,625 44,222,947 −0.5% </t>
  </si>
  <si>
    <t xml:space="preserve">33  Uganda Africa Eastern Africa 41,487,965 42,862,958 +3.3% </t>
  </si>
  <si>
    <t xml:space="preserve">34  Algeria Africa Northern Africa 40,606,052 41,318,142 +1.8% </t>
  </si>
  <si>
    <t xml:space="preserve">35  Sudan Africa Northern Africa 39,578,828 40,533,330 +2.4% </t>
  </si>
  <si>
    <t xml:space="preserve">36  Iraq Asia Western Asia 37,202,572 38,274,618 +2.9% </t>
  </si>
  <si>
    <t xml:space="preserve">37  Poland Europe Eastern Europe 38,224,410 38,170,712 −0.1% </t>
  </si>
  <si>
    <t xml:space="preserve">38  Canada Americas Northern America 36,289,822 36,624,199 +0.9% </t>
  </si>
  <si>
    <t xml:space="preserve">39  Morocco Africa Northern Africa 35,276,786 35,739,580 +1.3% </t>
  </si>
  <si>
    <t xml:space="preserve">40  Afghanistan Asia Southern Asia 34,656,032 35,530,081 +2.5% </t>
  </si>
  <si>
    <t xml:space="preserve">41  Saudi Arabia Asia Western Asia 32,275,687 32,938,213 +2.1% </t>
  </si>
  <si>
    <t xml:space="preserve">42  Peru Americas South America 31,773,839 32,165,485 +1.2% </t>
  </si>
  <si>
    <t xml:space="preserve">43  Venezuela Americas South America 31,568,179 31,977,065 +1.3% </t>
  </si>
  <si>
    <t xml:space="preserve">44  Uzbekistan Asia Central Asia 31,446,795 31,910,641 +1.5% </t>
  </si>
  <si>
    <t xml:space="preserve">45  Malaysia[e] Asia South-Eastern Asia 31,187,265 31,624,264 +1.4% </t>
  </si>
  <si>
    <t xml:space="preserve">46  Angola Africa Middle Africa 28,813,463 29,784,193 +3.4% </t>
  </si>
  <si>
    <t xml:space="preserve">47  Mozambique Africa Eastern Africa 28,829,476 29,668,834 +2.9% </t>
  </si>
  <si>
    <t xml:space="preserve">48    Nepal Asia Southern Asia 28,982,771 29,304,998 +1.1% </t>
  </si>
  <si>
    <t xml:space="preserve">49  Ghana Africa Western Africa 28,206,728 28,833,629 +2.2% </t>
  </si>
  <si>
    <t xml:space="preserve">50  Yemen Asia Western Asia 27,584,213 28,250,420 +2.4% </t>
  </si>
  <si>
    <t xml:space="preserve">51  Madagascar Africa Eastern Africa 24,894,551 25,570,895 +2.7% </t>
  </si>
  <si>
    <t xml:space="preserve">52  North Korea Asia Eastern Asia 25,368,620 25,490,965 +0.5% </t>
  </si>
  <si>
    <t xml:space="preserve">53  Australia[f] Oceania Australia and New Zealand 24,125,848 24,450,561 +1.3% </t>
  </si>
  <si>
    <t xml:space="preserve">54  Côte d'Ivoire Africa Western Africa 23,695,919 24,294,750 +2.5% </t>
  </si>
  <si>
    <t xml:space="preserve">55  Cameroon Africa Middle Africa 23,439,189 24,053,727 +2.6% </t>
  </si>
  <si>
    <t xml:space="preserve">56  Taiwan[g] Asia Eastern Asia 23,556,706 23,626,456 +0.3% </t>
  </si>
  <si>
    <t xml:space="preserve">57  Niger Africa Western Africa 20,672,987 21,477,348 +3.9% </t>
  </si>
  <si>
    <t xml:space="preserve">58  Sri Lanka Asia Southern Asia 20,798,492 20,876,917 +0.4% </t>
  </si>
  <si>
    <t xml:space="preserve">59  Romania Europe Eastern Europe 19,778,083 19,679,306 −0.5% </t>
  </si>
  <si>
    <t xml:space="preserve">60  Burkina Faso Africa Western Africa 18,646,433 19,193,382 +2.9% </t>
  </si>
  <si>
    <t xml:space="preserve">61  Malawi Africa Eastern Africa 18,091,575 18,622,104 +2.9% </t>
  </si>
  <si>
    <t xml:space="preserve">62  Mali Africa Western Africa 17,994,837 18,541,980 +3.0% </t>
  </si>
  <si>
    <t xml:space="preserve">63  Syria Asia Western Asia 18,430,453 18,269,868 −0.9% </t>
  </si>
  <si>
    <t xml:space="preserve">64  Kazakhstan Asia Central Asia 17,987,736 18,204,499 +1.2% </t>
  </si>
  <si>
    <t xml:space="preserve">65  Chile Americas South America 17,909,754 18,054,726 +0.8% </t>
  </si>
  <si>
    <t xml:space="preserve">66  Zambia Africa Eastern Africa 16,591,390 17,094,130 +3.0% </t>
  </si>
  <si>
    <t xml:space="preserve">67  Netherlands Europe Western Europe 16,987,330 17,035,938 +0.3% </t>
  </si>
  <si>
    <t xml:space="preserve">68  Guatemala Americas Central America 16,582,469 16,913,503 +2.0% </t>
  </si>
  <si>
    <t xml:space="preserve">69  Ecuador Americas South America 16,385,068 16,624,858 +1.5% </t>
  </si>
  <si>
    <t xml:space="preserve">70  Zimbabwe Africa Eastern Africa 16,150,362 16,529,904 +2.4% </t>
  </si>
  <si>
    <t xml:space="preserve">71  Cambodia Asia South-Eastern Asia 15,762,370 16,005,373 +1.5% </t>
  </si>
  <si>
    <t xml:space="preserve">72  Senegal Africa Western Africa 15,411,614 15,850,567 +2.8% </t>
  </si>
  <si>
    <t xml:space="preserve">73  Chad Africa Middle Africa 14,452,543 14,899,994 +3.1% </t>
  </si>
  <si>
    <t xml:space="preserve">74  Somalia Africa Eastern Africa 14,317,996 14,742,523 +3.0% </t>
  </si>
  <si>
    <t xml:space="preserve">75  Guinea Africa Western Africa 12,395,924 12,717,176 +2.6% </t>
  </si>
  <si>
    <t xml:space="preserve">76  South Sudan Africa Eastern Africa 12,230,730 12,575,714 +2.8% </t>
  </si>
  <si>
    <t xml:space="preserve">77  Rwanda Africa Eastern Africa 11,917,508 12,208,407 +2.4% </t>
  </si>
  <si>
    <t xml:space="preserve">78  Tunisia Africa Northern Africa 11,403,248 11,532,127 +1.1% </t>
  </si>
  <si>
    <t xml:space="preserve">79  Cuba Americas Caribbean 11,475,982 11,484,636 +0.1% </t>
  </si>
  <si>
    <t xml:space="preserve">80  Belgium Europe Western Europe 11,358,379 11,429,336 +0.6% </t>
  </si>
  <si>
    <t xml:space="preserve">81  Benin Africa Western Africa 10,872,298 11,175,692 +2.8% </t>
  </si>
  <si>
    <t xml:space="preserve">82  Greece Europe Southern Europe 11,183,716 11,159,773 −0.2% </t>
  </si>
  <si>
    <t xml:space="preserve">83  Bolivia Americas South America 10,887,882 11,051,600 +1.5% </t>
  </si>
  <si>
    <t xml:space="preserve">84  Haiti Americas Caribbean 10,847,334 10,981,229 +1.2% </t>
  </si>
  <si>
    <t xml:space="preserve">85  Burundi Africa Eastern Africa 10,524,117 10,864,245 +3.2% </t>
  </si>
  <si>
    <t xml:space="preserve">86  Dominican Republic Americas Caribbean 10,648,791 10,766,998 +1.1% </t>
  </si>
  <si>
    <t xml:space="preserve">87  Czechia Europe Eastern Europe 10,610,947 10,618,303 +0.1% </t>
  </si>
  <si>
    <t xml:space="preserve">88  Portugal Europe Southern Europe 10,371,627 10,329,506 −0.4% </t>
  </si>
  <si>
    <t xml:space="preserve">89  Sweden Europe Northern Europe 9,837,533 9,910,701 +0.7% </t>
  </si>
  <si>
    <t xml:space="preserve">90  Azerbaijan[h] Asia Western Asia 9,725,376 9,827,589 +1.1% </t>
  </si>
  <si>
    <t xml:space="preserve">91  Hungary Europe Eastern Europe 9,753,281 9,721,559 −0.3% </t>
  </si>
  <si>
    <t xml:space="preserve">92  Jordan Asia Western Asia 9,455,802 9,702,353 +2.6% </t>
  </si>
  <si>
    <t xml:space="preserve">93  Belarus Europe Eastern Europe 9,480,042 9,468,338 −0.1% </t>
  </si>
  <si>
    <t xml:space="preserve">94  United Arab Emirates Asia Western Asia 9,269,612 9,400,145 +1.4% </t>
  </si>
  <si>
    <t xml:space="preserve">95  Honduras Americas Central America 9,112,867 9,265,067 +1.7% </t>
  </si>
  <si>
    <t xml:space="preserve">96  Tajikistan Asia Central Asia 8,734,951 8,921,343 +2.1% </t>
  </si>
  <si>
    <t xml:space="preserve">97  Serbia[i] Europe Southern Europe 8,820,083 8,790,574 −0.3% </t>
  </si>
  <si>
    <t xml:space="preserve">98  Austria Europe Western Europe 8,712,137 8,735,453 +0.3% </t>
  </si>
  <si>
    <t xml:space="preserve">99   Switzerland Europe Western Europe 8,401,739 8,476,005 +0.9% </t>
  </si>
  <si>
    <t xml:space="preserve">100  Israel Asia Western Asia 8,191,828 8,321,570 +1.6% </t>
  </si>
  <si>
    <t xml:space="preserve">101  Papua New Guinea Oceania Melanesia 8,084,991 8,251,162 +2.1% </t>
  </si>
  <si>
    <t xml:space="preserve">102  Togo Africa Western Africa 7,606,374 7,797,694 +2.5% </t>
  </si>
  <si>
    <t xml:space="preserve">103  Sierra Leone Africa Western Africa 7,396,190 7,557,212 +2.2% </t>
  </si>
  <si>
    <t xml:space="preserve">104  Hong Kong Asia Eastern Asia 7,302,843 7,364,883 +0.8% </t>
  </si>
  <si>
    <t xml:space="preserve">105  Bulgaria Europe Eastern Europe 7,131,494 7,084,571 −0.7% </t>
  </si>
  <si>
    <t xml:space="preserve">106  Laos Asia South-Eastern Asia 6,758,353 6,858,160 +1.5% </t>
  </si>
  <si>
    <t xml:space="preserve">107  Paraguay Americas South America 6,725,308 6,811,297 +1.3% </t>
  </si>
  <si>
    <t xml:space="preserve">108  El Salvador Americas Central America 6,344,722 6,377,853 +0.5% </t>
  </si>
  <si>
    <t xml:space="preserve">109  Libya Africa Northern Africa 6,293,253 6,374,616 +1.3% </t>
  </si>
  <si>
    <t xml:space="preserve">110  Nicaragua Americas Central America 6,149,928 6,217,581 +1.1% </t>
  </si>
  <si>
    <t xml:space="preserve">111  Lebanon Asia Western Asia 6,006,668 6,082,357 +1.3% </t>
  </si>
  <si>
    <t xml:space="preserve">112  Kyrgyzstan Asia Central Asia 5,955,734 6,045,117 +1.5% </t>
  </si>
  <si>
    <t xml:space="preserve">113  Turkmenistan Asia Central Asia 5,662,544 5,758,075 +1.7% </t>
  </si>
  <si>
    <t xml:space="preserve">114  Denmark Europe Northern Europe 5,711,870 5,733,551 +0.4% </t>
  </si>
  <si>
    <t xml:space="preserve">115  Singapore Asia South-Eastern Asia 5,622,455 5,708,844 +1.5% </t>
  </si>
  <si>
    <t xml:space="preserve">116  Finland[j] Europe Northern Europe 5,503,132 5,523,231 +0.4% </t>
  </si>
  <si>
    <t xml:space="preserve">117  Slovakia Europe Eastern Europe 5,444,218 5,447,662 +0.1% </t>
  </si>
  <si>
    <t xml:space="preserve">118  Norway[k] Europe Northern Europe 5,254,694 5,305,383 +1.0% </t>
  </si>
  <si>
    <t xml:space="preserve">119  Congo Africa Middle Africa 5,125,821 5,260,750 +2.6% </t>
  </si>
  <si>
    <t xml:space="preserve">120  Eritrea Africa Eastern Africa 4,954,645 5,068,831 +2.3% </t>
  </si>
  <si>
    <t xml:space="preserve">121  Palestine[l] Asia Western Asia 4,790,705 4,920,724 +2.7% </t>
  </si>
  <si>
    <t xml:space="preserve">122  Costa Rica Americas Central America 4,857,274 4,905,769 +1.0% </t>
  </si>
  <si>
    <t xml:space="preserve">123  Ireland Europe Northern Europe 4,726,078 4,761,657 +0.8% </t>
  </si>
  <si>
    <t xml:space="preserve">124  Liberia Africa Western Africa 4,613,823 4,731,906 +2.6% </t>
  </si>
  <si>
    <t xml:space="preserve">125  New Zealand Oceania Australia and New Zealand 4,660,833 4,705,818 +1.0% </t>
  </si>
  <si>
    <t xml:space="preserve">126  Central African Republic Africa Middle Africa 4,594,621 4,659,080 +1.4% </t>
  </si>
  <si>
    <t xml:space="preserve">127  Oman Asia Western Asia 4,424,762 4,636,262 +4.8% </t>
  </si>
  <si>
    <t xml:space="preserve">128  Mauritania Africa Western Africa 4,301,018 4,420,184 +2.8% </t>
  </si>
  <si>
    <t xml:space="preserve">129  Croatia Europe Southern Europe 4,213,265 4,189,353 −0.6% </t>
  </si>
  <si>
    <t xml:space="preserve">130  Kuwait Asia Western Asia 4,052,584 4,136,528 +2.1% </t>
  </si>
  <si>
    <t xml:space="preserve">131  Panama Americas Central America 4,034,119 4,098,587 +1.6% </t>
  </si>
  <si>
    <t xml:space="preserve">132  Moldova[m] Europe Eastern Europe 4,059,608 4,051,212 −0.2% </t>
  </si>
  <si>
    <t xml:space="preserve">133  Georgia[n] Asia Western Asia 3,925,405 3,912,061 −0.3% </t>
  </si>
  <si>
    <t xml:space="preserve">134  Puerto Rico Americas Caribbean 3,667,903 3,663,131 −0.1% </t>
  </si>
  <si>
    <t xml:space="preserve">135  Bosnia and Herzegovina Europe Southern Europe 3,516,816 3,507,017 −0.3% </t>
  </si>
  <si>
    <t xml:space="preserve">136  Uruguay Americas South America 3,444,006 3,456,750 +0.4% </t>
  </si>
  <si>
    <t xml:space="preserve">137  Mongolia Asia Eastern Asia 3,027,398 3,075,647 +1.6% </t>
  </si>
  <si>
    <t xml:space="preserve">138  Armenia Asia Western Asia 2,924,816 2,930,450 +0.2% </t>
  </si>
  <si>
    <t xml:space="preserve">139  Albania Europe Southern Europe 2,926,348 2,930,187 +0.1% </t>
  </si>
  <si>
    <t xml:space="preserve">140  Jamaica Americas Caribbean 2,881,355 2,890,299 +0.3% </t>
  </si>
  <si>
    <t xml:space="preserve">141  Lithuania Europe Northern Europe 2,908,249 2,890,297 −0.6% </t>
  </si>
  <si>
    <t xml:space="preserve">142  Qatar Asia Western Asia 2,569,804 2,639,211 +2.7% </t>
  </si>
  <si>
    <t xml:space="preserve">143  Namibia Africa Southern Africa 2,479,713 2,533,794 +2.2% </t>
  </si>
  <si>
    <t xml:space="preserve">144  Botswana Africa Southern Africa 2,250,260 2,291,661 +1.8% </t>
  </si>
  <si>
    <t xml:space="preserve">145  Lesotho Africa Southern Africa 2,203,821 2,233,339 +1.3% </t>
  </si>
  <si>
    <t xml:space="preserve">146  The Gambia Africa Western Africa 2,038,501 2,100,568 +3.0% </t>
  </si>
  <si>
    <t xml:space="preserve">147  Republic of Macedonia Europe Southern Europe 2,081,206 2,083,160 +0.1% </t>
  </si>
  <si>
    <t xml:space="preserve">148  Slovenia Europe Southern Europe 2,077,862 2,079,976 +0.1% </t>
  </si>
  <si>
    <t xml:space="preserve">149  Gabon Africa Middle Africa 1,979,786 2,025,137 +2.3% </t>
  </si>
  <si>
    <t xml:space="preserve">150  Latvia Europe Northern Europe 1,970,530 1,949,670 −1.1% </t>
  </si>
  <si>
    <t xml:space="preserve">151  Guinea-Bissau Africa Western Africa 1,815,698 1,861,283 +2.5% </t>
  </si>
  <si>
    <t xml:space="preserve">152  Bahrain Asia Western Asia 1,425,171 1,492,584 +4.7% </t>
  </si>
  <si>
    <t xml:space="preserve">153  Trinidad and Tobago Americas Caribbean 1,364,962 1,369,125 +0.3% </t>
  </si>
  <si>
    <t xml:space="preserve">154  Swaziland Africa Southern Africa 1,343,098 1,367,254 +1.8% </t>
  </si>
  <si>
    <t xml:space="preserve">155  Estonia Europe Northern Europe 1,312,442 1,309,632 −0.2% </t>
  </si>
  <si>
    <t xml:space="preserve">156  Timor-Leste Asia South-Eastern Asia 1,268,671 1,296,311 +2.2% </t>
  </si>
  <si>
    <t xml:space="preserve">157  Equatorial Guinea Africa Middle Africa 1,221,490 1,267,689 +3.8% </t>
  </si>
  <si>
    <t xml:space="preserve">158  Mauritius[o] Africa Eastern Africa 1,262,132 1,265,138 +0.2% </t>
  </si>
  <si>
    <t xml:space="preserve">159  Cyprus[p] Europe Europe 1,170,125 1,179,551 +0.8% </t>
  </si>
  <si>
    <t xml:space="preserve">160  Djibouti Africa Eastern Africa 942,333 956,985 +1.6% </t>
  </si>
  <si>
    <t xml:space="preserve">161  Fiji Oceania Melanesia 898,760 905,502 +0.8% </t>
  </si>
  <si>
    <t xml:space="preserve">162  Réunion Africa Eastern Africa 869,925 876,562 +0.8% </t>
  </si>
  <si>
    <t xml:space="preserve">163  Comoros Africa Eastern Africa 795,601 813,912 +2.3% </t>
  </si>
  <si>
    <t xml:space="preserve">164  Bhutan Asia Southern Asia 797,765 807,610 +1.2% </t>
  </si>
  <si>
    <t xml:space="preserve">165  Guyana Americas South America 773,303 777,859 +0.6% </t>
  </si>
  <si>
    <t xml:space="preserve">166  Montenegro Europe Southern Europe 628,615 628,960 +0.1% </t>
  </si>
  <si>
    <t xml:space="preserve">167  Macau Asia Eastern Asia 612,167 622,567 +1.7% </t>
  </si>
  <si>
    <t xml:space="preserve">168  Solomon Islands Oceania Melanesia 599,419 611,343 +2.0% </t>
  </si>
  <si>
    <t xml:space="preserve">169  Luxembourg Europe Western Europe 575,747 583,455 +1.3% </t>
  </si>
  <si>
    <t xml:space="preserve">170  Suriname Americas South America 558,368 563,402 +0.9% </t>
  </si>
  <si>
    <t xml:space="preserve">171  Western Sahara Africa Northern Africa 538,755 552,628 +2.6% </t>
  </si>
  <si>
    <t xml:space="preserve">172  Cabo Verde Africa Western Africa 539,560 546,388 +1.3% </t>
  </si>
  <si>
    <t xml:space="preserve">173  Guadeloupe[q] Americas Caribbean 449,975 449,568 −0.1% </t>
  </si>
  <si>
    <t xml:space="preserve">174  Maldives Asia Southern Asia 427,756 436,330 +2.0% </t>
  </si>
  <si>
    <t xml:space="preserve">175  Malta Europe Southern Europe 429,362 430,835 +0.3% </t>
  </si>
  <si>
    <t xml:space="preserve">176  Brunei Asia South-Eastern Asia 423,196 428,697 +1.3% </t>
  </si>
  <si>
    <t xml:space="preserve">177  Bahamas Americas Caribbean 391,232 395,361 +1.1% </t>
  </si>
  <si>
    <t xml:space="preserve">178  Martinique Americas Caribbean 385,103 384,896 −0.1% </t>
  </si>
  <si>
    <t xml:space="preserve">179  Belize Americas Central America 366,954 374,681 +2.1% </t>
  </si>
  <si>
    <t xml:space="preserve">180  Iceland Europe Northern Europe 332,474 335,025 +0.8% </t>
  </si>
  <si>
    <t xml:space="preserve">181  Barbados Americas Caribbean 284,996 285,719 +0.3% </t>
  </si>
  <si>
    <t xml:space="preserve">182  French Polynesia Oceania Polynesia 280,208 283,007 +1.0% </t>
  </si>
  <si>
    <t xml:space="preserve">183  French Guiana Americas South America 275,713 282,731 +2.5% </t>
  </si>
  <si>
    <t xml:space="preserve">184  New Caledonia Oceania Melanesia 272,677 276,255 +1.3% </t>
  </si>
  <si>
    <t xml:space="preserve">185  Vanuatu Oceania Melanesia 270,402 276,244 +2.2% </t>
  </si>
  <si>
    <t xml:space="preserve">186  Mayotte Africa Eastern Africa 246,489 253,045 +2.7% </t>
  </si>
  <si>
    <t xml:space="preserve">187  Sao Tome and Principe Africa Middle Africa 199,910 204,327 +2.2% </t>
  </si>
  <si>
    <t xml:space="preserve">188  Samoa Oceania Polynesia 195,125 196,440 +0.7% </t>
  </si>
  <si>
    <t xml:space="preserve">189  Saint Lucia Americas Caribbean 178,015 178,844 +0.5% </t>
  </si>
  <si>
    <t xml:space="preserve">190  Guernsey and  Jersey Europe Northern Europe 164,541 165,314 +0.5% </t>
  </si>
  <si>
    <t xml:space="preserve">191  Guam Oceania Micronesia 162,896 164,229 +0.8% </t>
  </si>
  <si>
    <t xml:space="preserve">192  Curaçao Americas Caribbean 159,371 160,539 +0.7% </t>
  </si>
  <si>
    <t xml:space="preserve">193  Kiribati Oceania Micronesia 114,395 116,398 +1.8% </t>
  </si>
  <si>
    <t xml:space="preserve">194  Saint Vincent and the Grenadines Americas Caribbean 109,643 109,897 +0.2% </t>
  </si>
  <si>
    <t xml:space="preserve">195  Tonga Oceania Polynesia 107,122 108,020 +0.8% </t>
  </si>
  <si>
    <t xml:space="preserve">196  Grenada Americas Caribbean 107,317 107,825 +0.5% </t>
  </si>
  <si>
    <t xml:space="preserve">197  Federated States of Micronesia Oceania Micronesia 104,937 105,544 +0.6% </t>
  </si>
  <si>
    <t xml:space="preserve">198  Aruba Americas Caribbean 104,822 105,264 +0.4% </t>
  </si>
  <si>
    <t xml:space="preserve">199  United States Virgin Islands Americas Caribbean 104,913 104,901 0.0% </t>
  </si>
  <si>
    <t xml:space="preserve">200  Antigua and Barbuda Americas Caribbean 100,963 102,012 +1.0% </t>
  </si>
  <si>
    <t xml:space="preserve">201  Seychelles Africa Eastern Africa 94,228 94,737 +0.5% </t>
  </si>
  <si>
    <t xml:space="preserve">202  Isle of Man Europe Northern Europe 83,737 84,287 +0.7% </t>
  </si>
  <si>
    <t xml:space="preserve">203  Andorra Europe Southern Europe 77,281 76,965 −0.4% </t>
  </si>
  <si>
    <t xml:space="preserve">204  Dominica Americas Caribbean 73,543 73,925 +0.5% </t>
  </si>
  <si>
    <t xml:space="preserve">205  Cayman Islands Americas Caribbean 60,765 61,559 +1.3% </t>
  </si>
  <si>
    <t xml:space="preserve">206  Bermuda Americas Northern America 61,666 61,349 −0.5% </t>
  </si>
  <si>
    <t xml:space="preserve">207  Greenland Americas Northern America 56,412 56,480 +0.1% </t>
  </si>
  <si>
    <t xml:space="preserve">208  American Samoa Oceania Polynesia 55,599 55,641 +0.1% </t>
  </si>
  <si>
    <t xml:space="preserve">209  Saint Kitts and Nevis Americas Caribbean 54,821 55,345 +1.0% </t>
  </si>
  <si>
    <t xml:space="preserve">210  Northern Mariana Islands Oceania Micronesia 55,023 55,144 +0.2% </t>
  </si>
  <si>
    <t xml:space="preserve">211  Marshall Islands Oceania Micronesia 53,066 53,127 +0.1% </t>
  </si>
  <si>
    <t xml:space="preserve">212  Faroe Islands Europe Northern Europe 49,117 49,290 +0.4% </t>
  </si>
  <si>
    <t xml:space="preserve">213  Sint Maarten Americas Caribbean 39,537 40,120 +1.5% </t>
  </si>
  <si>
    <t xml:space="preserve">214  Monaco Europe Western Europe 38,499 38,695 +0.5% </t>
  </si>
  <si>
    <t xml:space="preserve">215  Liechtenstein Europe Western Europe 37,666 37,922 +0.7% </t>
  </si>
  <si>
    <t xml:space="preserve">216  Turks and Caicos Islands Americas Caribbean 34,900 35,446 +1.6% </t>
  </si>
  <si>
    <t xml:space="preserve">217  Gibraltar Europe Southern Europe 34,408 34,571 +0.5% </t>
  </si>
  <si>
    <t xml:space="preserve">218  San Marino Europe Southern Europe 33,203 33,400 +0.6% </t>
  </si>
  <si>
    <t xml:space="preserve">219  British Virgin Islands Americas Caribbean 30,661 31,196 +1.7% </t>
  </si>
  <si>
    <t xml:space="preserve">220  Caribbean Netherlands[r] Americas Caribbean 25,019 25,398 +1.5% </t>
  </si>
  <si>
    <t xml:space="preserve">221  Palau Oceania Micronesia 21,503 21,729 +1.1% </t>
  </si>
  <si>
    <t xml:space="preserve">222  Cook Islands Oceania Polynesia 17,379 17,380 0.0% </t>
  </si>
  <si>
    <t xml:space="preserve">223  Anguilla Americas Caribbean 14,764 14,909 +1.0% </t>
  </si>
  <si>
    <t xml:space="preserve">224  Wallis and Futuna Oceania Polynesia 11,899 11,773 −1.1% </t>
  </si>
  <si>
    <t xml:space="preserve">225  Nauru Oceania Micronesia 11,347 11,359 +0.1% </t>
  </si>
  <si>
    <t xml:space="preserve">226  Tuvalu Oceania Polynesia 11,097 11,192 +0.9% </t>
  </si>
  <si>
    <t xml:space="preserve">227  Saint Pierre and Miquelon Americas Northern America 6,305 6,320 +0.2% </t>
  </si>
  <si>
    <t xml:space="preserve">228  Montserrat Americas Caribbean 5,152 5,177 +0.5% </t>
  </si>
  <si>
    <t xml:space="preserve">229  Saint Helena, Ascension and Tristan da Cunha Africa Western Africa 4,035 4,049 +0.3% </t>
  </si>
  <si>
    <t xml:space="preserve">230  Falkland Islands Americas South America 2,910 2,910 0.0% </t>
  </si>
  <si>
    <t xml:space="preserve">231  Niue Oceania Polynesia 1,624 1,618 −0.4% </t>
  </si>
  <si>
    <t xml:space="preserve">232  Tokelau Oceania Polynesia 1,282 1,300 +1.4% </t>
  </si>
  <si>
    <t xml:space="preserve">233   Vatican City[s] Europe Southern Europe 801 792 −1.1% </t>
  </si>
  <si>
    <t>Rank, Country or area, UN continental region, UN statistical region, Population (1 July 2016), Population (1 July 2017)</t>
  </si>
  <si>
    <t>The Red List Index (RLI), based on the IUCN Red List of Threatened Species, is an indicator of the changing state of global biodiversity. It defines the conservation status of major species groups, and measures trends in extinction risk over time. By conducting conservation assessments at regular intervals, changes in the threat status of species in a taxonomic group can be used to monitor trends in extinction risk. RLIs have been calculated for birds and amphibians, using changes in threat status for species in each of the groups.</t>
  </si>
  <si>
    <t>-- https://en.wikipedia.org/wiki/Red_List_Index</t>
  </si>
  <si>
    <t>-- it would be nice to have some user-image interactivity, e.g. ability to 'wiggle' the picture? But this is a stretch goal</t>
  </si>
  <si>
    <t>-- potentially the app can elicit and record {'tell us what you think', 'what did you find interesting', opinions about whether depictions of countries are accurate} information from the child, but this is a stretch goal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</si>
</sst>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0_-;\-* #,##0.0000_-;_-*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sz val="9"/>
      <color indexed="81"/>
      <name val="Tahoma"/>
      <family val="2"/>
    </font>
    <font>
      <b/>
      <sz val="9"/>
      <color indexed="81"/>
      <name val="Tahoma"/>
      <family val="2"/>
    </font>
    <font>
      <sz val="8"/>
      <color theme="1"/>
      <name val="Arial"/>
      <family val="2"/>
    </font>
    <font>
      <b/>
      <sz val="10"/>
      <color theme="1"/>
      <name val="Arial"/>
      <family val="2"/>
    </font>
    <font>
      <sz val="10"/>
      <color theme="1"/>
      <name val="Arial"/>
      <family val="2"/>
    </font>
    <font>
      <i/>
      <sz val="10"/>
      <color theme="0" tint="-0.34998626667073579"/>
      <name val="Arial"/>
      <family val="2"/>
    </font>
    <font>
      <sz val="10"/>
      <name val="Arial"/>
      <family val="2"/>
    </font>
    <font>
      <i/>
      <sz val="10"/>
      <color theme="1"/>
      <name val="Arial"/>
      <family val="2"/>
    </font>
    <font>
      <b/>
      <sz val="14"/>
      <color theme="1"/>
      <name val="Arial"/>
      <family val="2"/>
    </font>
    <font>
      <sz val="12"/>
      <color theme="1"/>
      <name val="Arial"/>
      <family val="2"/>
    </font>
    <font>
      <b/>
      <sz val="16"/>
      <color theme="1"/>
      <name val="Arial"/>
      <family val="2"/>
    </font>
    <font>
      <b/>
      <sz val="8"/>
      <color theme="1"/>
      <name val="Arial"/>
      <family val="2"/>
    </font>
    <font>
      <sz val="12"/>
      <color theme="1"/>
      <name val="Calibri"/>
      <family val="2"/>
      <scheme val="minor"/>
    </font>
    <font>
      <vertAlign val="superscript"/>
      <sz val="8"/>
      <color theme="1"/>
      <name val="Arial"/>
      <family val="2"/>
    </font>
    <font>
      <sz val="8"/>
      <name val="Arial"/>
      <family val="2"/>
    </font>
    <font>
      <i/>
      <vertAlign val="superscript"/>
      <sz val="8"/>
      <color theme="1"/>
      <name val="Arial"/>
      <family val="2"/>
    </font>
    <font>
      <vertAlign val="subscript"/>
      <sz val="8"/>
      <color theme="1"/>
      <name val="Arial"/>
      <family val="2"/>
    </font>
    <font>
      <sz val="9"/>
      <color theme="1"/>
      <name val="Arial"/>
      <family val="2"/>
    </font>
    <font>
      <b/>
      <sz val="9"/>
      <color rgb="FFFF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43" fontId="1" fillId="0" borderId="0" applyFont="0" applyFill="0" applyBorder="0" applyAlignment="0" applyProtection="0"/>
    <xf numFmtId="0" fontId="17" fillId="0" borderId="0"/>
  </cellStyleXfs>
  <cellXfs count="103">
    <xf numFmtId="0" fontId="0" fillId="0" borderId="0" xfId="0"/>
    <xf numFmtId="0" fontId="0" fillId="0" borderId="0" xfId="0" applyAlignment="1">
      <alignment vertical="center" wrapText="1"/>
    </xf>
    <xf numFmtId="0" fontId="0" fillId="3" borderId="0" xfId="0" applyFill="1" applyAlignment="1">
      <alignment vertical="center" wrapText="1"/>
    </xf>
    <xf numFmtId="0" fontId="3" fillId="3" borderId="0" xfId="0" applyFont="1" applyFill="1" applyAlignment="1">
      <alignment vertical="center"/>
    </xf>
    <xf numFmtId="0" fontId="7" fillId="0" borderId="0" xfId="0" applyFont="1"/>
    <xf numFmtId="0" fontId="7" fillId="0" borderId="0"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164" fontId="7" fillId="0" borderId="0" xfId="1" applyNumberFormat="1" applyFont="1"/>
    <xf numFmtId="0" fontId="7" fillId="0" borderId="1" xfId="0" applyFont="1" applyBorder="1"/>
    <xf numFmtId="0" fontId="7" fillId="0" borderId="1" xfId="0" quotePrefix="1" applyFont="1" applyBorder="1"/>
    <xf numFmtId="0" fontId="0" fillId="0" borderId="11" xfId="0" applyBorder="1" applyAlignment="1">
      <alignment vertical="center" wrapText="1"/>
    </xf>
    <xf numFmtId="0" fontId="0" fillId="0" borderId="12" xfId="0" applyBorder="1" applyAlignment="1">
      <alignment vertical="center" wrapText="1"/>
    </xf>
    <xf numFmtId="0" fontId="0" fillId="0" borderId="0" xfId="0" applyBorder="1" applyAlignment="1">
      <alignment vertical="center" wrapText="1"/>
    </xf>
    <xf numFmtId="0" fontId="4" fillId="0" borderId="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15" xfId="0" applyBorder="1" applyAlignment="1">
      <alignment vertical="center"/>
    </xf>
    <xf numFmtId="0" fontId="2" fillId="0" borderId="10" xfId="0" applyFont="1" applyBorder="1" applyAlignment="1">
      <alignment vertical="center"/>
    </xf>
    <xf numFmtId="164" fontId="7" fillId="0" borderId="1" xfId="1" applyNumberFormat="1" applyFont="1" applyBorder="1"/>
    <xf numFmtId="0" fontId="16" fillId="0" borderId="0" xfId="0" applyFont="1"/>
    <xf numFmtId="0" fontId="16" fillId="0" borderId="0" xfId="0" applyFont="1" applyBorder="1"/>
    <xf numFmtId="0" fontId="16" fillId="2" borderId="1" xfId="0" applyFont="1" applyFill="1" applyBorder="1"/>
    <xf numFmtId="164" fontId="16" fillId="2" borderId="1" xfId="1" applyNumberFormat="1" applyFont="1" applyFill="1" applyBorder="1"/>
    <xf numFmtId="0" fontId="3" fillId="0" borderId="0" xfId="0" applyFont="1" applyAlignment="1">
      <alignment vertical="center"/>
    </xf>
    <xf numFmtId="0" fontId="0" fillId="0" borderId="0" xfId="0" quotePrefix="1" applyAlignment="1">
      <alignment horizontal="center" vertical="center"/>
    </xf>
    <xf numFmtId="0" fontId="0" fillId="0" borderId="0" xfId="0" applyAlignment="1">
      <alignment horizontal="center" vertical="center"/>
    </xf>
    <xf numFmtId="0" fontId="16" fillId="2" borderId="0" xfId="0" applyFont="1" applyFill="1"/>
    <xf numFmtId="0" fontId="16" fillId="2" borderId="18" xfId="2" applyFont="1" applyFill="1" applyBorder="1" applyAlignment="1">
      <alignment vertical="top"/>
    </xf>
    <xf numFmtId="0" fontId="7" fillId="0" borderId="18" xfId="2" applyFont="1" applyBorder="1" applyAlignment="1">
      <alignment vertical="top" wrapText="1"/>
    </xf>
    <xf numFmtId="0" fontId="7" fillId="0" borderId="18" xfId="2" applyFont="1" applyBorder="1" applyAlignment="1">
      <alignment vertical="top"/>
    </xf>
    <xf numFmtId="0" fontId="7" fillId="3" borderId="18" xfId="2" applyFont="1" applyFill="1" applyBorder="1" applyAlignment="1">
      <alignment vertical="top" wrapText="1"/>
    </xf>
    <xf numFmtId="0" fontId="19" fillId="0" borderId="18" xfId="2" applyFont="1" applyFill="1" applyBorder="1" applyAlignment="1">
      <alignment vertical="top" wrapText="1"/>
    </xf>
    <xf numFmtId="0" fontId="19" fillId="0" borderId="18" xfId="2" applyFont="1" applyFill="1" applyBorder="1" applyAlignment="1">
      <alignment vertical="top"/>
    </xf>
    <xf numFmtId="0" fontId="20" fillId="0" borderId="18" xfId="2" applyFont="1" applyBorder="1" applyAlignment="1">
      <alignment vertical="top" wrapText="1"/>
    </xf>
    <xf numFmtId="0" fontId="20" fillId="0" borderId="18" xfId="2" applyFont="1" applyBorder="1" applyAlignment="1">
      <alignment vertical="top"/>
    </xf>
    <xf numFmtId="0" fontId="7" fillId="0" borderId="18" xfId="2" applyFont="1" applyFill="1" applyBorder="1" applyAlignment="1">
      <alignment vertical="top"/>
    </xf>
    <xf numFmtId="0" fontId="16" fillId="2" borderId="18" xfId="2" applyFont="1" applyFill="1" applyBorder="1" applyAlignment="1">
      <alignment vertical="top" wrapText="1"/>
    </xf>
    <xf numFmtId="0" fontId="7" fillId="2" borderId="18" xfId="2" applyFont="1" applyFill="1" applyBorder="1" applyAlignment="1">
      <alignment vertical="top"/>
    </xf>
    <xf numFmtId="0" fontId="18" fillId="0" borderId="18" xfId="2" applyFont="1" applyFill="1" applyBorder="1" applyAlignment="1">
      <alignment vertical="top"/>
    </xf>
    <xf numFmtId="43" fontId="7" fillId="0" borderId="18" xfId="1" applyFont="1" applyBorder="1" applyAlignment="1">
      <alignment vertical="top"/>
    </xf>
    <xf numFmtId="0" fontId="7" fillId="3" borderId="0" xfId="0" applyFont="1" applyFill="1"/>
    <xf numFmtId="0" fontId="7" fillId="4" borderId="0" xfId="0" applyFont="1" applyFill="1"/>
    <xf numFmtId="0" fontId="15" fillId="0" borderId="0" xfId="0" applyFont="1" applyAlignment="1">
      <alignment vertical="top"/>
    </xf>
    <xf numFmtId="0" fontId="9"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9" fillId="0" borderId="0" xfId="0" quotePrefix="1" applyFont="1" applyAlignment="1">
      <alignment vertical="top"/>
    </xf>
    <xf numFmtId="0" fontId="10" fillId="0" borderId="0" xfId="0" quotePrefix="1" applyFont="1" applyAlignment="1">
      <alignment vertical="top"/>
    </xf>
    <xf numFmtId="0" fontId="8" fillId="3" borderId="0" xfId="0" applyFont="1" applyFill="1" applyAlignment="1">
      <alignment vertical="top"/>
    </xf>
    <xf numFmtId="0" fontId="9" fillId="3" borderId="0" xfId="0" applyFont="1" applyFill="1" applyAlignment="1">
      <alignment vertical="top"/>
    </xf>
    <xf numFmtId="0" fontId="9" fillId="0" borderId="0" xfId="0" applyFont="1" applyFill="1" applyAlignment="1">
      <alignment vertical="top"/>
    </xf>
    <xf numFmtId="0" fontId="8" fillId="2" borderId="1" xfId="0" applyFont="1" applyFill="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8" fillId="0" borderId="0" xfId="0" applyFont="1" applyFill="1" applyAlignment="1">
      <alignment vertical="top"/>
    </xf>
    <xf numFmtId="0" fontId="14" fillId="0" borderId="0" xfId="0" quotePrefix="1" applyFont="1" applyAlignment="1">
      <alignment vertical="top"/>
    </xf>
    <xf numFmtId="0" fontId="11" fillId="0" borderId="0" xfId="0" quotePrefix="1" applyFont="1" applyAlignment="1">
      <alignment vertical="top"/>
    </xf>
    <xf numFmtId="0" fontId="11" fillId="2" borderId="1" xfId="0" applyFont="1" applyFill="1" applyBorder="1" applyAlignment="1">
      <alignment vertical="top"/>
    </xf>
    <xf numFmtId="0" fontId="12" fillId="0" borderId="0" xfId="0" applyFont="1" applyAlignment="1">
      <alignment vertical="top"/>
    </xf>
    <xf numFmtId="0" fontId="7" fillId="2" borderId="0" xfId="0" applyFont="1" applyFill="1"/>
    <xf numFmtId="0" fontId="7" fillId="2" borderId="0" xfId="0" applyFont="1" applyFill="1" applyAlignment="1">
      <alignment horizontal="left"/>
    </xf>
    <xf numFmtId="0" fontId="7" fillId="0" borderId="0" xfId="0" applyFont="1" applyAlignment="1">
      <alignment horizontal="right"/>
    </xf>
    <xf numFmtId="0" fontId="22" fillId="0" borderId="0" xfId="0" quotePrefix="1" applyFont="1" applyAlignment="1">
      <alignment vertical="top" wrapText="1"/>
    </xf>
    <xf numFmtId="0" fontId="22" fillId="0" borderId="0" xfId="0" applyFont="1"/>
    <xf numFmtId="0" fontId="22" fillId="0" borderId="0" xfId="0" applyFont="1" applyAlignment="1">
      <alignment vertical="top" wrapText="1"/>
    </xf>
    <xf numFmtId="15" fontId="22" fillId="0" borderId="0" xfId="0" applyNumberFormat="1" applyFont="1" applyAlignment="1">
      <alignment vertical="top" wrapText="1"/>
    </xf>
    <xf numFmtId="0" fontId="23" fillId="0" borderId="0" xfId="0" applyFont="1" applyAlignment="1">
      <alignment vertical="top" wrapText="1"/>
    </xf>
    <xf numFmtId="0" fontId="22" fillId="2" borderId="0" xfId="0" applyFont="1" applyFill="1" applyAlignment="1">
      <alignment vertical="top" wrapText="1"/>
    </xf>
    <xf numFmtId="0" fontId="22" fillId="2" borderId="0" xfId="0" applyFont="1" applyFill="1"/>
    <xf numFmtId="0" fontId="0" fillId="0" borderId="0" xfId="0" quotePrefix="1" applyAlignment="1">
      <alignment vertical="center"/>
    </xf>
    <xf numFmtId="4" fontId="7" fillId="0" borderId="0" xfId="0" applyNumberFormat="1" applyFont="1"/>
    <xf numFmtId="0" fontId="7" fillId="5" borderId="0" xfId="0" applyFont="1" applyFill="1"/>
    <xf numFmtId="0" fontId="0" fillId="0" borderId="0" xfId="0" quotePrefix="1" applyFill="1" applyAlignment="1">
      <alignment vertical="center"/>
    </xf>
    <xf numFmtId="0" fontId="0" fillId="0" borderId="2" xfId="0" quotePrefix="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2" xfId="0" quotePrefix="1" applyBorder="1" applyAlignment="1">
      <alignment horizontal="left" vertical="center" wrapText="1" indent="8"/>
    </xf>
    <xf numFmtId="0" fontId="0" fillId="0" borderId="3" xfId="0" applyBorder="1" applyAlignment="1">
      <alignment horizontal="left" vertical="center" wrapText="1" indent="8"/>
    </xf>
    <xf numFmtId="0" fontId="0" fillId="0" borderId="5" xfId="0" applyBorder="1" applyAlignment="1">
      <alignment horizontal="left" vertical="center" wrapText="1" indent="8"/>
    </xf>
    <xf numFmtId="0" fontId="0" fillId="0" borderId="0" xfId="0" applyBorder="1" applyAlignment="1">
      <alignment horizontal="left" vertical="center" wrapText="1" indent="8"/>
    </xf>
    <xf numFmtId="0" fontId="0" fillId="0" borderId="7" xfId="0" applyBorder="1" applyAlignment="1">
      <alignment horizontal="left" vertical="center" wrapText="1" indent="8"/>
    </xf>
    <xf numFmtId="0" fontId="0" fillId="0" borderId="8" xfId="0" applyBorder="1" applyAlignment="1">
      <alignment horizontal="left" vertical="center" wrapText="1" indent="8"/>
    </xf>
    <xf numFmtId="0" fontId="0" fillId="0" borderId="2" xfId="0" applyBorder="1" applyAlignment="1">
      <alignment horizontal="left" vertical="center" wrapText="1" indent="8"/>
    </xf>
    <xf numFmtId="0" fontId="0" fillId="0" borderId="4" xfId="0" applyBorder="1" applyAlignment="1">
      <alignment horizontal="left" vertical="center" wrapText="1" indent="8"/>
    </xf>
    <xf numFmtId="0" fontId="0" fillId="0" borderId="6" xfId="0" applyBorder="1" applyAlignment="1">
      <alignment horizontal="left" vertical="center" wrapText="1" indent="8"/>
    </xf>
    <xf numFmtId="0" fontId="0" fillId="0" borderId="9" xfId="0" applyBorder="1" applyAlignment="1">
      <alignment horizontal="left" vertical="center" wrapText="1" indent="8"/>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22"/>
  <sheetViews>
    <sheetView tabSelected="1" topLeftCell="A28" zoomScale="90" zoomScaleNormal="90" workbookViewId="0">
      <selection activeCell="D33" sqref="D33"/>
    </sheetView>
  </sheetViews>
  <sheetFormatPr defaultRowHeight="12.75" x14ac:dyDescent="0.45"/>
  <cols>
    <col min="1" max="4" width="9.06640625" style="53"/>
    <col min="5" max="6" width="42.796875" style="53" customWidth="1"/>
    <col min="7" max="8" width="43.73046875" style="53" customWidth="1"/>
    <col min="9" max="9" width="17.3984375" style="53" customWidth="1"/>
    <col min="10" max="16384" width="9.06640625" style="53"/>
  </cols>
  <sheetData>
    <row r="1" spans="1:4" ht="20.65" x14ac:dyDescent="0.45">
      <c r="A1" s="52" t="s">
        <v>51</v>
      </c>
    </row>
    <row r="3" spans="1:4" ht="17.649999999999999" x14ac:dyDescent="0.45">
      <c r="B3" s="54" t="s">
        <v>1652</v>
      </c>
    </row>
    <row r="5" spans="1:4" ht="15" x14ac:dyDescent="0.45">
      <c r="B5" s="55" t="s">
        <v>50</v>
      </c>
    </row>
    <row r="6" spans="1:4" x14ac:dyDescent="0.45">
      <c r="C6" s="56" t="s">
        <v>1653</v>
      </c>
    </row>
    <row r="7" spans="1:4" x14ac:dyDescent="0.45">
      <c r="C7" s="56" t="s">
        <v>0</v>
      </c>
    </row>
    <row r="8" spans="1:4" x14ac:dyDescent="0.45">
      <c r="C8" s="56" t="s">
        <v>1654</v>
      </c>
    </row>
    <row r="9" spans="1:4" x14ac:dyDescent="0.45">
      <c r="C9" s="56" t="s">
        <v>3</v>
      </c>
    </row>
    <row r="10" spans="1:4" x14ac:dyDescent="0.45">
      <c r="C10" s="56" t="s">
        <v>1</v>
      </c>
    </row>
    <row r="11" spans="1:4" x14ac:dyDescent="0.45">
      <c r="C11" s="56" t="s">
        <v>1655</v>
      </c>
    </row>
    <row r="12" spans="1:4" x14ac:dyDescent="0.45">
      <c r="D12" s="56" t="s">
        <v>1619</v>
      </c>
    </row>
    <row r="13" spans="1:4" x14ac:dyDescent="0.45">
      <c r="D13" s="57" t="s">
        <v>127</v>
      </c>
    </row>
    <row r="14" spans="1:4" x14ac:dyDescent="0.45">
      <c r="C14" s="56"/>
    </row>
    <row r="15" spans="1:4" ht="15" x14ac:dyDescent="0.45">
      <c r="B15" s="55" t="s">
        <v>129</v>
      </c>
    </row>
    <row r="16" spans="1:4" x14ac:dyDescent="0.45">
      <c r="C16" s="56" t="s">
        <v>1628</v>
      </c>
    </row>
    <row r="17" spans="2:4" x14ac:dyDescent="0.45">
      <c r="C17" s="56" t="s">
        <v>130</v>
      </c>
    </row>
    <row r="18" spans="2:4" x14ac:dyDescent="0.45">
      <c r="C18" s="56" t="s">
        <v>132</v>
      </c>
    </row>
    <row r="19" spans="2:4" x14ac:dyDescent="0.45">
      <c r="D19" s="56" t="s">
        <v>131</v>
      </c>
    </row>
    <row r="20" spans="2:4" x14ac:dyDescent="0.45">
      <c r="C20" s="56" t="s">
        <v>133</v>
      </c>
    </row>
    <row r="21" spans="2:4" x14ac:dyDescent="0.45">
      <c r="C21" s="56" t="s">
        <v>134</v>
      </c>
    </row>
    <row r="22" spans="2:4" x14ac:dyDescent="0.45">
      <c r="C22" s="56" t="s">
        <v>135</v>
      </c>
    </row>
    <row r="23" spans="2:4" x14ac:dyDescent="0.45">
      <c r="C23" s="56"/>
    </row>
    <row r="24" spans="2:4" ht="15" x14ac:dyDescent="0.45">
      <c r="B24" s="55" t="s">
        <v>4</v>
      </c>
    </row>
    <row r="25" spans="2:4" x14ac:dyDescent="0.45">
      <c r="C25" s="56" t="s">
        <v>5</v>
      </c>
    </row>
    <row r="26" spans="2:4" x14ac:dyDescent="0.45">
      <c r="C26" s="56" t="s">
        <v>6</v>
      </c>
    </row>
    <row r="27" spans="2:4" x14ac:dyDescent="0.45">
      <c r="C27" s="56" t="s">
        <v>1650</v>
      </c>
    </row>
    <row r="28" spans="2:4" x14ac:dyDescent="0.45">
      <c r="C28" s="56" t="s">
        <v>7</v>
      </c>
    </row>
    <row r="29" spans="2:4" ht="15" x14ac:dyDescent="0.45">
      <c r="B29" s="55"/>
      <c r="C29" s="56" t="s">
        <v>1651</v>
      </c>
    </row>
    <row r="30" spans="2:4" ht="15" x14ac:dyDescent="0.45">
      <c r="B30" s="55"/>
      <c r="D30" s="56" t="s">
        <v>1629</v>
      </c>
    </row>
    <row r="31" spans="2:4" ht="15" x14ac:dyDescent="0.45">
      <c r="B31" s="55"/>
      <c r="D31" s="56" t="s">
        <v>1630</v>
      </c>
    </row>
    <row r="32" spans="2:4" x14ac:dyDescent="0.45">
      <c r="D32" s="57" t="s">
        <v>3363</v>
      </c>
    </row>
    <row r="33" spans="2:4" x14ac:dyDescent="0.45">
      <c r="C33" s="56"/>
    </row>
    <row r="34" spans="2:4" ht="17.649999999999999" x14ac:dyDescent="0.45">
      <c r="B34" s="54" t="s">
        <v>8</v>
      </c>
    </row>
    <row r="36" spans="2:4" ht="15" x14ac:dyDescent="0.45">
      <c r="B36" s="55">
        <v>1</v>
      </c>
      <c r="C36" s="55" t="s">
        <v>9</v>
      </c>
    </row>
    <row r="37" spans="2:4" x14ac:dyDescent="0.45">
      <c r="D37" s="53" t="s">
        <v>128</v>
      </c>
    </row>
    <row r="39" spans="2:4" ht="15" x14ac:dyDescent="0.45">
      <c r="B39" s="55">
        <v>2</v>
      </c>
      <c r="C39" s="55" t="s">
        <v>12</v>
      </c>
    </row>
    <row r="40" spans="2:4" x14ac:dyDescent="0.45">
      <c r="D40" s="53" t="s">
        <v>10</v>
      </c>
    </row>
    <row r="42" spans="2:4" ht="15" x14ac:dyDescent="0.45">
      <c r="B42" s="55">
        <v>3</v>
      </c>
      <c r="C42" s="55" t="s">
        <v>11</v>
      </c>
    </row>
    <row r="43" spans="2:4" x14ac:dyDescent="0.45">
      <c r="D43" s="53" t="s">
        <v>13</v>
      </c>
    </row>
    <row r="45" spans="2:4" ht="15" x14ac:dyDescent="0.45">
      <c r="B45" s="55">
        <v>4</v>
      </c>
      <c r="C45" s="55" t="s">
        <v>145</v>
      </c>
    </row>
    <row r="47" spans="2:4" ht="15" x14ac:dyDescent="0.45">
      <c r="B47" s="55">
        <v>5</v>
      </c>
      <c r="C47" s="55" t="s">
        <v>14</v>
      </c>
    </row>
    <row r="48" spans="2:4" x14ac:dyDescent="0.45">
      <c r="D48" s="53" t="s">
        <v>139</v>
      </c>
    </row>
    <row r="49" spans="3:16" ht="13.15" x14ac:dyDescent="0.45">
      <c r="D49" s="58" t="s">
        <v>149</v>
      </c>
      <c r="E49" s="59"/>
      <c r="F49" s="59"/>
      <c r="H49" s="60"/>
      <c r="I49" s="60"/>
      <c r="J49" s="60"/>
      <c r="K49" s="60"/>
      <c r="L49" s="60"/>
      <c r="M49" s="60"/>
      <c r="N49" s="60"/>
      <c r="O49" s="60"/>
      <c r="P49" s="60"/>
    </row>
    <row r="50" spans="3:16" x14ac:dyDescent="0.45">
      <c r="E50" s="53" t="s">
        <v>56</v>
      </c>
      <c r="G50" s="60"/>
      <c r="H50" s="60"/>
      <c r="I50" s="60"/>
      <c r="J50" s="60"/>
      <c r="K50" s="60"/>
      <c r="L50" s="60"/>
      <c r="M50" s="60"/>
      <c r="N50" s="60"/>
      <c r="O50" s="60"/>
      <c r="P50" s="60"/>
    </row>
    <row r="51" spans="3:16" x14ac:dyDescent="0.45">
      <c r="E51" s="53" t="s">
        <v>22</v>
      </c>
    </row>
    <row r="52" spans="3:16" x14ac:dyDescent="0.45">
      <c r="E52" s="53" t="s">
        <v>138</v>
      </c>
    </row>
    <row r="53" spans="3:16" x14ac:dyDescent="0.45">
      <c r="E53" s="53" t="s">
        <v>156</v>
      </c>
    </row>
    <row r="54" spans="3:16" ht="13.15" x14ac:dyDescent="0.45">
      <c r="E54" s="61" t="s">
        <v>122</v>
      </c>
      <c r="F54" s="61" t="s">
        <v>123</v>
      </c>
    </row>
    <row r="55" spans="3:16" x14ac:dyDescent="0.45">
      <c r="E55" s="62" t="s">
        <v>15</v>
      </c>
      <c r="F55" s="62" t="s">
        <v>20</v>
      </c>
    </row>
    <row r="56" spans="3:16" x14ac:dyDescent="0.45">
      <c r="E56" s="62" t="s">
        <v>16</v>
      </c>
      <c r="F56" s="62" t="s">
        <v>21</v>
      </c>
    </row>
    <row r="57" spans="3:16" x14ac:dyDescent="0.45">
      <c r="E57" s="62" t="s">
        <v>17</v>
      </c>
      <c r="F57" s="62" t="s">
        <v>1437</v>
      </c>
    </row>
    <row r="58" spans="3:16" ht="38.25" x14ac:dyDescent="0.45">
      <c r="E58" s="62" t="s">
        <v>18</v>
      </c>
      <c r="F58" s="63" t="s">
        <v>1438</v>
      </c>
    </row>
    <row r="59" spans="3:16" x14ac:dyDescent="0.45">
      <c r="D59" s="60"/>
      <c r="E59" s="60" t="s">
        <v>126</v>
      </c>
      <c r="F59" s="60"/>
      <c r="G59" s="60"/>
      <c r="H59" s="60"/>
      <c r="I59" s="60"/>
      <c r="J59" s="60"/>
      <c r="K59" s="60"/>
      <c r="L59" s="60"/>
      <c r="M59" s="60"/>
      <c r="N59" s="60"/>
      <c r="O59" s="60"/>
      <c r="P59" s="60"/>
    </row>
    <row r="60" spans="3:16" x14ac:dyDescent="0.45">
      <c r="E60" s="53" t="s">
        <v>23</v>
      </c>
    </row>
    <row r="61" spans="3:16" x14ac:dyDescent="0.45">
      <c r="E61" s="53" t="s">
        <v>24</v>
      </c>
    </row>
    <row r="62" spans="3:16" x14ac:dyDescent="0.45">
      <c r="E62" s="53" t="s">
        <v>124</v>
      </c>
    </row>
    <row r="63" spans="3:16" x14ac:dyDescent="0.45">
      <c r="C63" s="57"/>
      <c r="E63" s="57" t="s">
        <v>1620</v>
      </c>
    </row>
    <row r="64" spans="3:16" ht="13.15" x14ac:dyDescent="0.45">
      <c r="D64" s="58" t="s">
        <v>121</v>
      </c>
      <c r="E64" s="58"/>
      <c r="F64" s="59"/>
      <c r="G64" s="60"/>
      <c r="H64" s="60"/>
      <c r="I64" s="60"/>
      <c r="J64" s="60"/>
      <c r="K64" s="60"/>
      <c r="L64" s="60"/>
    </row>
    <row r="65" spans="2:12" s="60" customFormat="1" ht="13.15" x14ac:dyDescent="0.45">
      <c r="D65" s="64"/>
    </row>
    <row r="66" spans="2:12" ht="15" x14ac:dyDescent="0.45">
      <c r="B66" s="65" t="s">
        <v>144</v>
      </c>
      <c r="C66" s="55" t="s">
        <v>137</v>
      </c>
      <c r="G66" s="60"/>
      <c r="H66" s="60"/>
      <c r="I66" s="60"/>
      <c r="J66" s="60"/>
      <c r="K66" s="60"/>
      <c r="L66" s="60"/>
    </row>
    <row r="67" spans="2:12" s="60" customFormat="1" ht="13.15" x14ac:dyDescent="0.45">
      <c r="D67" s="64"/>
    </row>
    <row r="68" spans="2:12" ht="15" x14ac:dyDescent="0.45">
      <c r="B68" s="55">
        <v>6</v>
      </c>
      <c r="D68" s="58" t="s">
        <v>125</v>
      </c>
      <c r="E68" s="59"/>
      <c r="F68" s="59"/>
      <c r="G68" s="60"/>
      <c r="H68" s="60"/>
      <c r="I68" s="60"/>
      <c r="J68" s="60"/>
      <c r="K68" s="60"/>
      <c r="L68" s="60"/>
    </row>
    <row r="69" spans="2:12" x14ac:dyDescent="0.45">
      <c r="E69" s="53" t="s">
        <v>54</v>
      </c>
      <c r="G69" s="60"/>
      <c r="H69" s="60"/>
      <c r="I69" s="60"/>
      <c r="J69" s="60"/>
      <c r="K69" s="60"/>
      <c r="L69" s="60"/>
    </row>
    <row r="70" spans="2:12" s="60" customFormat="1" ht="13.15" x14ac:dyDescent="0.45">
      <c r="D70" s="64"/>
    </row>
    <row r="71" spans="2:12" ht="15" x14ac:dyDescent="0.45">
      <c r="B71" s="55">
        <v>7</v>
      </c>
      <c r="D71" s="58" t="s">
        <v>113</v>
      </c>
      <c r="E71" s="58"/>
      <c r="F71" s="58"/>
      <c r="G71" s="64"/>
      <c r="H71" s="60"/>
      <c r="I71" s="60"/>
      <c r="J71" s="60"/>
      <c r="K71" s="60"/>
      <c r="L71" s="60"/>
    </row>
    <row r="72" spans="2:12" x14ac:dyDescent="0.45">
      <c r="D72" s="53" t="s">
        <v>45</v>
      </c>
    </row>
    <row r="73" spans="2:12" x14ac:dyDescent="0.45">
      <c r="E73" s="53" t="s">
        <v>47</v>
      </c>
    </row>
    <row r="74" spans="2:12" x14ac:dyDescent="0.45">
      <c r="E74" s="53" t="s">
        <v>114</v>
      </c>
    </row>
    <row r="75" spans="2:12" x14ac:dyDescent="0.45">
      <c r="E75" s="53" t="s">
        <v>115</v>
      </c>
    </row>
    <row r="76" spans="2:12" x14ac:dyDescent="0.45">
      <c r="E76" s="53" t="s">
        <v>116</v>
      </c>
    </row>
    <row r="77" spans="2:12" x14ac:dyDescent="0.45">
      <c r="E77" s="53" t="s">
        <v>117</v>
      </c>
    </row>
    <row r="78" spans="2:12" x14ac:dyDescent="0.45">
      <c r="D78" s="66" t="s">
        <v>563</v>
      </c>
    </row>
    <row r="79" spans="2:12" x14ac:dyDescent="0.45">
      <c r="D79" s="66"/>
      <c r="E79" s="53" t="s">
        <v>562</v>
      </c>
    </row>
    <row r="80" spans="2:12" x14ac:dyDescent="0.45">
      <c r="D80" s="53" t="s">
        <v>46</v>
      </c>
    </row>
    <row r="81" spans="2:15" x14ac:dyDescent="0.45">
      <c r="E81" s="57" t="s">
        <v>118</v>
      </c>
    </row>
    <row r="82" spans="2:15" s="60" customFormat="1" ht="13.15" x14ac:dyDescent="0.45">
      <c r="D82" s="64"/>
    </row>
    <row r="83" spans="2:15" ht="15" x14ac:dyDescent="0.45">
      <c r="B83" s="55">
        <v>8</v>
      </c>
      <c r="D83" s="58" t="s">
        <v>53</v>
      </c>
      <c r="E83" s="59"/>
      <c r="F83" s="59"/>
      <c r="G83" s="59"/>
      <c r="H83" s="60"/>
      <c r="I83" s="60"/>
      <c r="J83" s="60"/>
      <c r="K83" s="60"/>
      <c r="L83" s="60"/>
      <c r="M83" s="60"/>
      <c r="N83" s="60"/>
      <c r="O83" s="60"/>
    </row>
    <row r="84" spans="2:15" x14ac:dyDescent="0.45">
      <c r="E84" s="53" t="s">
        <v>44</v>
      </c>
    </row>
    <row r="85" spans="2:15" x14ac:dyDescent="0.45">
      <c r="E85" s="57" t="s">
        <v>52</v>
      </c>
    </row>
    <row r="86" spans="2:15" x14ac:dyDescent="0.45">
      <c r="E86" s="57"/>
    </row>
    <row r="87" spans="2:15" ht="15" x14ac:dyDescent="0.45">
      <c r="B87" s="55">
        <v>9</v>
      </c>
      <c r="C87" s="55" t="s">
        <v>150</v>
      </c>
      <c r="E87" s="57"/>
    </row>
    <row r="88" spans="2:15" ht="15" x14ac:dyDescent="0.45">
      <c r="B88" s="55"/>
      <c r="C88" s="55"/>
      <c r="E88" s="60" t="s">
        <v>153</v>
      </c>
    </row>
    <row r="89" spans="2:15" ht="15" x14ac:dyDescent="0.45">
      <c r="B89" s="55"/>
      <c r="C89" s="55"/>
      <c r="E89" s="53" t="s">
        <v>151</v>
      </c>
    </row>
    <row r="90" spans="2:15" s="60" customFormat="1" ht="13.15" x14ac:dyDescent="0.45">
      <c r="D90" s="64"/>
    </row>
    <row r="91" spans="2:15" ht="15" x14ac:dyDescent="0.45">
      <c r="B91" s="55">
        <v>10</v>
      </c>
      <c r="C91" s="55" t="s">
        <v>561</v>
      </c>
    </row>
    <row r="92" spans="2:15" ht="13.15" x14ac:dyDescent="0.45">
      <c r="D92" s="58" t="s">
        <v>48</v>
      </c>
      <c r="E92" s="59"/>
      <c r="F92" s="59"/>
      <c r="G92" s="59"/>
      <c r="H92" s="60"/>
      <c r="I92" s="60"/>
      <c r="J92" s="60"/>
      <c r="K92" s="60"/>
      <c r="L92" s="60"/>
      <c r="M92" s="60"/>
      <c r="N92" s="60"/>
    </row>
    <row r="93" spans="2:15" s="60" customFormat="1" x14ac:dyDescent="0.45">
      <c r="E93" s="57" t="s">
        <v>3362</v>
      </c>
    </row>
    <row r="94" spans="2:15" x14ac:dyDescent="0.45">
      <c r="E94" s="60" t="s">
        <v>1681</v>
      </c>
      <c r="F94" s="60"/>
      <c r="G94" s="60"/>
      <c r="H94" s="60"/>
      <c r="I94" s="60"/>
      <c r="J94" s="60"/>
      <c r="K94" s="60"/>
      <c r="L94" s="60"/>
      <c r="M94" s="60"/>
      <c r="N94" s="60"/>
    </row>
    <row r="95" spans="2:15" ht="15" x14ac:dyDescent="0.45">
      <c r="B95" s="55"/>
      <c r="C95" s="55"/>
      <c r="E95" s="53" t="s">
        <v>152</v>
      </c>
    </row>
    <row r="96" spans="2:15" x14ac:dyDescent="0.45">
      <c r="E96" s="60" t="s">
        <v>59</v>
      </c>
      <c r="F96" s="60"/>
      <c r="G96" s="60"/>
      <c r="H96" s="60"/>
      <c r="I96" s="60"/>
      <c r="J96" s="60"/>
      <c r="K96" s="60"/>
      <c r="L96" s="60"/>
      <c r="M96" s="60"/>
      <c r="N96" s="60"/>
    </row>
    <row r="97" spans="5:9" x14ac:dyDescent="0.45">
      <c r="E97" s="67" t="s">
        <v>111</v>
      </c>
      <c r="F97" s="67" t="s">
        <v>112</v>
      </c>
      <c r="G97" s="67" t="s">
        <v>60</v>
      </c>
      <c r="H97" s="67" t="s">
        <v>1578</v>
      </c>
      <c r="I97" s="67" t="s">
        <v>1579</v>
      </c>
    </row>
    <row r="98" spans="5:9" x14ac:dyDescent="0.45">
      <c r="E98" s="62" t="s">
        <v>63</v>
      </c>
      <c r="F98" s="62" t="s">
        <v>61</v>
      </c>
      <c r="G98" s="62" t="s">
        <v>87</v>
      </c>
      <c r="H98" s="63" t="s">
        <v>725</v>
      </c>
      <c r="I98" s="63" t="s">
        <v>1580</v>
      </c>
    </row>
    <row r="99" spans="5:9" ht="38.25" x14ac:dyDescent="0.45">
      <c r="E99" s="62" t="s">
        <v>119</v>
      </c>
      <c r="F99" s="62" t="s">
        <v>120</v>
      </c>
      <c r="G99" s="62" t="s">
        <v>88</v>
      </c>
      <c r="H99" s="63" t="s">
        <v>761</v>
      </c>
      <c r="I99" s="63" t="s">
        <v>1581</v>
      </c>
    </row>
    <row r="100" spans="5:9" ht="25.5" x14ac:dyDescent="0.45">
      <c r="E100" s="62" t="s">
        <v>107</v>
      </c>
      <c r="F100" s="62" t="s">
        <v>64</v>
      </c>
      <c r="G100" s="62" t="s">
        <v>89</v>
      </c>
      <c r="H100" s="63" t="s">
        <v>796</v>
      </c>
      <c r="I100" s="63" t="s">
        <v>1582</v>
      </c>
    </row>
    <row r="101" spans="5:9" ht="38.25" x14ac:dyDescent="0.45">
      <c r="E101" s="62" t="s">
        <v>62</v>
      </c>
      <c r="F101" s="62" t="s">
        <v>65</v>
      </c>
      <c r="G101" s="62" t="s">
        <v>90</v>
      </c>
      <c r="H101" s="63" t="s">
        <v>864</v>
      </c>
      <c r="I101" s="63" t="s">
        <v>1583</v>
      </c>
    </row>
    <row r="102" spans="5:9" ht="25.5" x14ac:dyDescent="0.45">
      <c r="E102" s="62" t="s">
        <v>66</v>
      </c>
      <c r="F102" s="62" t="s">
        <v>68</v>
      </c>
      <c r="G102" s="62" t="s">
        <v>91</v>
      </c>
      <c r="H102" s="63" t="s">
        <v>897</v>
      </c>
      <c r="I102" s="63" t="s">
        <v>1614</v>
      </c>
    </row>
    <row r="103" spans="5:9" ht="25.5" x14ac:dyDescent="0.45">
      <c r="E103" s="62" t="s">
        <v>69</v>
      </c>
      <c r="F103" s="62" t="s">
        <v>72</v>
      </c>
      <c r="G103" s="62" t="s">
        <v>92</v>
      </c>
      <c r="H103" s="63" t="s">
        <v>935</v>
      </c>
      <c r="I103" s="63" t="s">
        <v>1622</v>
      </c>
    </row>
    <row r="104" spans="5:9" ht="25.5" x14ac:dyDescent="0.45">
      <c r="E104" s="62" t="s">
        <v>73</v>
      </c>
      <c r="F104" s="62" t="s">
        <v>74</v>
      </c>
      <c r="G104" s="62" t="s">
        <v>93</v>
      </c>
      <c r="H104" s="63" t="s">
        <v>966</v>
      </c>
      <c r="I104" s="63" t="s">
        <v>1606</v>
      </c>
    </row>
    <row r="105" spans="5:9" ht="38.25" x14ac:dyDescent="0.45">
      <c r="E105" s="62" t="s">
        <v>75</v>
      </c>
      <c r="F105" s="62" t="s">
        <v>108</v>
      </c>
      <c r="G105" s="62" t="s">
        <v>94</v>
      </c>
      <c r="H105" s="63" t="s">
        <v>984</v>
      </c>
      <c r="I105" s="63" t="s">
        <v>1613</v>
      </c>
    </row>
    <row r="106" spans="5:9" ht="38.25" x14ac:dyDescent="0.45">
      <c r="E106" s="62" t="s">
        <v>76</v>
      </c>
      <c r="F106" s="62" t="s">
        <v>77</v>
      </c>
      <c r="G106" s="62" t="s">
        <v>95</v>
      </c>
      <c r="H106" s="63" t="s">
        <v>1031</v>
      </c>
      <c r="I106" s="63" t="s">
        <v>1621</v>
      </c>
    </row>
    <row r="107" spans="5:9" ht="25.5" x14ac:dyDescent="0.45">
      <c r="E107" s="62" t="s">
        <v>78</v>
      </c>
      <c r="F107" s="62" t="s">
        <v>79</v>
      </c>
      <c r="G107" s="62" t="s">
        <v>96</v>
      </c>
      <c r="H107" s="63" t="s">
        <v>1063</v>
      </c>
      <c r="I107" s="63" t="s">
        <v>1580</v>
      </c>
    </row>
    <row r="108" spans="5:9" ht="25.5" x14ac:dyDescent="0.45">
      <c r="E108" s="62" t="s">
        <v>70</v>
      </c>
      <c r="F108" s="62" t="s">
        <v>109</v>
      </c>
      <c r="G108" s="62" t="s">
        <v>97</v>
      </c>
      <c r="H108" s="63" t="s">
        <v>1096</v>
      </c>
      <c r="I108" s="63" t="s">
        <v>1688</v>
      </c>
    </row>
    <row r="109" spans="5:9" ht="25.5" x14ac:dyDescent="0.45">
      <c r="E109" s="62" t="s">
        <v>71</v>
      </c>
      <c r="F109" s="62" t="s">
        <v>106</v>
      </c>
      <c r="G109" s="62" t="s">
        <v>98</v>
      </c>
      <c r="H109" s="63" t="s">
        <v>1134</v>
      </c>
      <c r="I109" s="63" t="s">
        <v>1590</v>
      </c>
    </row>
    <row r="110" spans="5:9" ht="25.5" x14ac:dyDescent="0.45">
      <c r="E110" s="62" t="s">
        <v>67</v>
      </c>
      <c r="F110" s="62" t="s">
        <v>80</v>
      </c>
      <c r="G110" s="62" t="s">
        <v>99</v>
      </c>
      <c r="H110" s="63" t="s">
        <v>1587</v>
      </c>
      <c r="I110" s="63" t="s">
        <v>1588</v>
      </c>
    </row>
    <row r="111" spans="5:9" ht="38.25" x14ac:dyDescent="0.45">
      <c r="E111" s="62" t="s">
        <v>81</v>
      </c>
      <c r="F111" s="62" t="s">
        <v>82</v>
      </c>
      <c r="G111" s="62" t="s">
        <v>100</v>
      </c>
      <c r="H111" s="63" t="s">
        <v>1188</v>
      </c>
      <c r="I111" s="63" t="s">
        <v>1593</v>
      </c>
    </row>
    <row r="112" spans="5:9" ht="51" x14ac:dyDescent="0.45">
      <c r="E112" s="62" t="s">
        <v>83</v>
      </c>
      <c r="F112" s="62" t="s">
        <v>110</v>
      </c>
      <c r="G112" s="62" t="s">
        <v>101</v>
      </c>
      <c r="H112" s="63" t="s">
        <v>1218</v>
      </c>
      <c r="I112" s="63" t="s">
        <v>1594</v>
      </c>
    </row>
    <row r="113" spans="1:15" ht="51" x14ac:dyDescent="0.45">
      <c r="E113" s="62" t="s">
        <v>84</v>
      </c>
      <c r="F113" s="62" t="s">
        <v>85</v>
      </c>
      <c r="G113" s="62" t="s">
        <v>102</v>
      </c>
      <c r="H113" s="63" t="s">
        <v>1257</v>
      </c>
      <c r="I113" s="63" t="s">
        <v>1589</v>
      </c>
    </row>
    <row r="114" spans="1:15" ht="38.25" x14ac:dyDescent="0.45">
      <c r="E114" s="62" t="s">
        <v>86</v>
      </c>
      <c r="F114" s="62" t="s">
        <v>105</v>
      </c>
      <c r="G114" s="62" t="s">
        <v>103</v>
      </c>
      <c r="H114" s="63" t="s">
        <v>1314</v>
      </c>
      <c r="I114" s="63" t="s">
        <v>1592</v>
      </c>
    </row>
    <row r="116" spans="1:15" ht="15" x14ac:dyDescent="0.45">
      <c r="B116" s="55">
        <v>11</v>
      </c>
      <c r="C116" s="55" t="s">
        <v>104</v>
      </c>
    </row>
    <row r="117" spans="1:15" ht="13.15" x14ac:dyDescent="0.45">
      <c r="D117" s="58" t="s">
        <v>57</v>
      </c>
      <c r="E117" s="59"/>
      <c r="F117" s="59"/>
      <c r="G117" s="59"/>
      <c r="H117" s="60"/>
      <c r="I117" s="60"/>
      <c r="J117" s="60"/>
      <c r="K117" s="60"/>
      <c r="L117" s="60"/>
      <c r="M117" s="60"/>
      <c r="N117" s="60"/>
      <c r="O117" s="60"/>
    </row>
    <row r="118" spans="1:15" x14ac:dyDescent="0.45">
      <c r="E118" s="53" t="s">
        <v>58</v>
      </c>
    </row>
    <row r="120" spans="1:15" ht="15" x14ac:dyDescent="0.45">
      <c r="B120" s="55">
        <v>12</v>
      </c>
      <c r="C120" s="55" t="s">
        <v>136</v>
      </c>
    </row>
    <row r="122" spans="1:15" x14ac:dyDescent="0.45">
      <c r="A122" s="68" t="s">
        <v>560</v>
      </c>
    </row>
  </sheetData>
  <pageMargins left="0.39370078740157483" right="0.39370078740157483" top="0.78740157480314965" bottom="0.78740157480314965" header="0.39370078740157483" footer="0.39370078740157483"/>
  <pageSetup paperSize="9" scale="58" fitToHeight="2" orientation="landscape" r:id="rId1"/>
  <headerFooter>
    <oddHeader>&amp;C&amp;F &amp;A &amp;D &amp;T</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4"/>
  <sheetViews>
    <sheetView workbookViewId="0">
      <pane ySplit="1" topLeftCell="A245" activePane="bottomLeft" state="frozen"/>
      <selection activeCell="A2" sqref="A2"/>
      <selection pane="bottomLeft" activeCell="A245" sqref="A245"/>
    </sheetView>
  </sheetViews>
  <sheetFormatPr defaultRowHeight="10.15" outlineLevelCol="1" x14ac:dyDescent="0.3"/>
  <cols>
    <col min="1" max="1" width="9.06640625" style="4"/>
    <col min="2" max="2" width="6.46484375" style="4" bestFit="1" customWidth="1"/>
    <col min="3" max="3" width="11" style="4" bestFit="1" customWidth="1"/>
    <col min="4" max="4" width="30.265625" style="4" bestFit="1" customWidth="1"/>
    <col min="5" max="6" width="33.59765625" style="4" bestFit="1" customWidth="1"/>
    <col min="7" max="7" width="12.86328125" style="4" hidden="1" customWidth="1" outlineLevel="1"/>
    <col min="8" max="8" width="16.3984375" style="4" hidden="1" customWidth="1" outlineLevel="1"/>
    <col min="9" max="9" width="13.3984375" style="4" hidden="1" customWidth="1" outlineLevel="1"/>
    <col min="10" max="10" width="33.59765625" style="4" bestFit="1" customWidth="1" collapsed="1"/>
    <col min="11" max="11" width="14.53125" style="4" hidden="1" customWidth="1" outlineLevel="1"/>
    <col min="12" max="12" width="18.06640625" style="4" hidden="1" customWidth="1" outlineLevel="1"/>
    <col min="13" max="13" width="15.1328125" style="4" hidden="1" customWidth="1" outlineLevel="1"/>
    <col min="14" max="14" width="20.6640625" style="4" bestFit="1" customWidth="1" collapsed="1"/>
    <col min="15" max="15" width="15.86328125" style="4" customWidth="1" outlineLevel="1"/>
    <col min="16" max="16" width="19.3984375" style="4" bestFit="1" customWidth="1" outlineLevel="1"/>
    <col min="17" max="17" width="16.3984375" style="4" bestFit="1" customWidth="1" outlineLevel="1"/>
    <col min="18" max="16384" width="9.06640625" style="4"/>
  </cols>
  <sheetData>
    <row r="1" spans="1:17" s="36" customFormat="1" x14ac:dyDescent="0.3">
      <c r="A1" s="36" t="s">
        <v>567</v>
      </c>
      <c r="B1" s="36" t="s">
        <v>43</v>
      </c>
      <c r="C1" s="36" t="s">
        <v>1559</v>
      </c>
      <c r="D1" s="36" t="s">
        <v>1577</v>
      </c>
      <c r="E1" s="36" t="s">
        <v>579</v>
      </c>
      <c r="F1" s="36" t="s">
        <v>1564</v>
      </c>
      <c r="G1" s="36" t="s">
        <v>1570</v>
      </c>
      <c r="H1" s="36" t="s">
        <v>1565</v>
      </c>
      <c r="I1" s="36" t="s">
        <v>1572</v>
      </c>
      <c r="J1" s="36" t="s">
        <v>1566</v>
      </c>
      <c r="K1" s="36" t="s">
        <v>1573</v>
      </c>
      <c r="L1" s="36" t="s">
        <v>1567</v>
      </c>
      <c r="M1" s="36" t="s">
        <v>1574</v>
      </c>
      <c r="N1" s="36" t="s">
        <v>1568</v>
      </c>
      <c r="O1" s="36" t="s">
        <v>1575</v>
      </c>
      <c r="P1" s="36" t="s">
        <v>1569</v>
      </c>
      <c r="Q1" s="36" t="s">
        <v>1576</v>
      </c>
    </row>
    <row r="2" spans="1:17" x14ac:dyDescent="0.3">
      <c r="B2" s="4">
        <v>1</v>
      </c>
      <c r="C2" s="4">
        <v>1</v>
      </c>
      <c r="D2" s="4" t="e">
        <v>#N/A</v>
      </c>
      <c r="E2" s="4" t="s">
        <v>1439</v>
      </c>
      <c r="F2" s="4" t="s">
        <v>1558</v>
      </c>
      <c r="G2" s="4">
        <f>IF(F2="NULL",1,0)</f>
        <v>1</v>
      </c>
      <c r="H2" s="4">
        <f>COUNTIF(ethnicities!C:C,countries!F2)</f>
        <v>0</v>
      </c>
      <c r="I2" s="4">
        <f>G2+H2</f>
        <v>1</v>
      </c>
      <c r="J2" s="4" t="s">
        <v>1558</v>
      </c>
      <c r="K2" s="4">
        <f>IF(J2="NULL",1,0)</f>
        <v>1</v>
      </c>
      <c r="L2" s="4">
        <f>COUNTIF(male_names!E:E,countries!J2)</f>
        <v>0</v>
      </c>
      <c r="M2" s="4">
        <f>K2+L2</f>
        <v>1</v>
      </c>
    </row>
    <row r="3" spans="1:17" x14ac:dyDescent="0.3">
      <c r="B3" s="4">
        <v>2</v>
      </c>
      <c r="C3" s="4">
        <v>2</v>
      </c>
      <c r="D3" s="4" t="s">
        <v>1439</v>
      </c>
      <c r="E3" s="4" t="s">
        <v>1440</v>
      </c>
      <c r="F3" s="4" t="s">
        <v>1558</v>
      </c>
      <c r="G3" s="4">
        <f t="shared" ref="G3:G66" si="0">IF(F3="NULL",1,0)</f>
        <v>1</v>
      </c>
      <c r="H3" s="4">
        <f>COUNTIF(ethnicities!C:C,countries!F3)</f>
        <v>0</v>
      </c>
      <c r="I3" s="4">
        <f t="shared" ref="I3:I66" si="1">G3+H3</f>
        <v>1</v>
      </c>
      <c r="J3" s="4" t="s">
        <v>1558</v>
      </c>
      <c r="K3" s="4">
        <f t="shared" ref="K3:K66" si="2">IF(J3="NULL",1,0)</f>
        <v>1</v>
      </c>
      <c r="L3" s="4">
        <f>COUNTIF(male_names!E:E,countries!J3)</f>
        <v>0</v>
      </c>
      <c r="M3" s="4">
        <f t="shared" ref="M3:M66" si="3">K3+L3</f>
        <v>1</v>
      </c>
    </row>
    <row r="4" spans="1:17" x14ac:dyDescent="0.3">
      <c r="B4" s="4">
        <v>3</v>
      </c>
      <c r="C4" s="4">
        <v>3</v>
      </c>
      <c r="D4" s="4" t="s">
        <v>1440</v>
      </c>
      <c r="E4" s="4" t="s">
        <v>1441</v>
      </c>
      <c r="F4" s="4" t="s">
        <v>1558</v>
      </c>
      <c r="G4" s="4">
        <f t="shared" si="0"/>
        <v>1</v>
      </c>
      <c r="H4" s="4">
        <f>COUNTIF(ethnicities!C:C,countries!F4)</f>
        <v>0</v>
      </c>
      <c r="I4" s="4">
        <f t="shared" si="1"/>
        <v>1</v>
      </c>
      <c r="J4" s="4" t="s">
        <v>1558</v>
      </c>
      <c r="K4" s="4">
        <f t="shared" si="2"/>
        <v>1</v>
      </c>
      <c r="L4" s="4">
        <f>COUNTIF(male_names!E:E,countries!J4)</f>
        <v>0</v>
      </c>
      <c r="M4" s="4">
        <f t="shared" si="3"/>
        <v>1</v>
      </c>
    </row>
    <row r="5" spans="1:17" x14ac:dyDescent="0.3">
      <c r="B5" s="4">
        <v>4</v>
      </c>
      <c r="C5" s="4">
        <v>5</v>
      </c>
      <c r="D5" s="50" t="s">
        <v>1441</v>
      </c>
      <c r="E5" s="4" t="s">
        <v>1442</v>
      </c>
      <c r="F5" s="4" t="s">
        <v>1426</v>
      </c>
      <c r="G5" s="4">
        <f t="shared" si="0"/>
        <v>0</v>
      </c>
      <c r="H5" s="4">
        <f>COUNTIF(ethnicities!C:C,countries!F5)</f>
        <v>1</v>
      </c>
      <c r="I5" s="4">
        <f t="shared" si="1"/>
        <v>1</v>
      </c>
      <c r="J5" s="4" t="s">
        <v>1426</v>
      </c>
      <c r="K5" s="4">
        <f t="shared" si="2"/>
        <v>0</v>
      </c>
      <c r="L5" s="4">
        <f>COUNTIF(male_names!E:E,countries!J5)</f>
        <v>1</v>
      </c>
      <c r="M5" s="4">
        <f t="shared" si="3"/>
        <v>1</v>
      </c>
    </row>
    <row r="6" spans="1:17" x14ac:dyDescent="0.3">
      <c r="B6" s="4">
        <v>5</v>
      </c>
      <c r="C6" s="4">
        <v>5</v>
      </c>
      <c r="D6" s="51" t="s">
        <v>1441</v>
      </c>
      <c r="E6" s="4" t="s">
        <v>595</v>
      </c>
      <c r="F6" s="4" t="s">
        <v>595</v>
      </c>
      <c r="G6" s="4">
        <f t="shared" si="0"/>
        <v>0</v>
      </c>
      <c r="H6" s="4">
        <f>COUNTIF(ethnicities!C:C,countries!F6)</f>
        <v>1</v>
      </c>
      <c r="I6" s="4">
        <f t="shared" si="1"/>
        <v>1</v>
      </c>
      <c r="J6" s="4" t="s">
        <v>595</v>
      </c>
      <c r="K6" s="4">
        <f t="shared" si="2"/>
        <v>0</v>
      </c>
      <c r="L6" s="4">
        <f>COUNTIF(male_names!E:E,countries!J6)</f>
        <v>1</v>
      </c>
      <c r="M6" s="4">
        <f t="shared" si="3"/>
        <v>1</v>
      </c>
    </row>
    <row r="7" spans="1:17" x14ac:dyDescent="0.3">
      <c r="B7" s="4">
        <v>6</v>
      </c>
      <c r="C7" s="4">
        <v>5</v>
      </c>
      <c r="D7" s="51" t="s">
        <v>1441</v>
      </c>
      <c r="E7" s="4" t="s">
        <v>1429</v>
      </c>
      <c r="F7" s="4" t="s">
        <v>595</v>
      </c>
      <c r="G7" s="4">
        <f t="shared" si="0"/>
        <v>0</v>
      </c>
      <c r="H7" s="4">
        <f>COUNTIF(ethnicities!C:C,countries!F7)</f>
        <v>1</v>
      </c>
      <c r="I7" s="4">
        <f t="shared" si="1"/>
        <v>1</v>
      </c>
      <c r="J7" s="4" t="s">
        <v>1429</v>
      </c>
      <c r="K7" s="4">
        <f t="shared" si="2"/>
        <v>0</v>
      </c>
      <c r="L7" s="4">
        <f>COUNTIF(male_names!E:E,countries!J7)</f>
        <v>1</v>
      </c>
      <c r="M7" s="4">
        <f t="shared" si="3"/>
        <v>1</v>
      </c>
    </row>
    <row r="8" spans="1:17" x14ac:dyDescent="0.3">
      <c r="B8" s="4">
        <v>7</v>
      </c>
      <c r="C8" s="4">
        <v>5</v>
      </c>
      <c r="D8" s="51" t="s">
        <v>1441</v>
      </c>
      <c r="E8" s="4" t="s">
        <v>1443</v>
      </c>
      <c r="F8" s="4" t="s">
        <v>595</v>
      </c>
      <c r="G8" s="4">
        <f t="shared" si="0"/>
        <v>0</v>
      </c>
      <c r="H8" s="4">
        <f>COUNTIF(ethnicities!C:C,countries!F8)</f>
        <v>1</v>
      </c>
      <c r="I8" s="4">
        <f t="shared" si="1"/>
        <v>1</v>
      </c>
      <c r="J8" s="4" t="s">
        <v>595</v>
      </c>
      <c r="K8" s="4">
        <f t="shared" si="2"/>
        <v>0</v>
      </c>
      <c r="L8" s="4">
        <f>COUNTIF(male_names!E:E,countries!J8)</f>
        <v>1</v>
      </c>
      <c r="M8" s="4">
        <f t="shared" si="3"/>
        <v>1</v>
      </c>
    </row>
    <row r="9" spans="1:17" x14ac:dyDescent="0.3">
      <c r="B9" s="4">
        <v>8</v>
      </c>
      <c r="C9" s="4">
        <v>5</v>
      </c>
      <c r="D9" s="51" t="s">
        <v>1441</v>
      </c>
      <c r="E9" s="4" t="s">
        <v>1426</v>
      </c>
      <c r="F9" s="4" t="s">
        <v>1426</v>
      </c>
      <c r="G9" s="4">
        <f t="shared" si="0"/>
        <v>0</v>
      </c>
      <c r="H9" s="4">
        <f>COUNTIF(ethnicities!C:C,countries!F9)</f>
        <v>1</v>
      </c>
      <c r="I9" s="4">
        <f t="shared" si="1"/>
        <v>1</v>
      </c>
      <c r="J9" s="4" t="s">
        <v>1426</v>
      </c>
      <c r="K9" s="4">
        <f t="shared" si="2"/>
        <v>0</v>
      </c>
      <c r="L9" s="4">
        <f>COUNTIF(male_names!E:E,countries!J9)</f>
        <v>1</v>
      </c>
      <c r="M9" s="4">
        <f t="shared" si="3"/>
        <v>1</v>
      </c>
    </row>
    <row r="10" spans="1:17" x14ac:dyDescent="0.3">
      <c r="B10" s="4">
        <v>9</v>
      </c>
      <c r="C10" s="4">
        <v>3</v>
      </c>
      <c r="D10" s="4" t="s">
        <v>1440</v>
      </c>
      <c r="E10" s="4" t="s">
        <v>555</v>
      </c>
      <c r="F10" s="4" t="s">
        <v>1558</v>
      </c>
      <c r="G10" s="4">
        <f t="shared" si="0"/>
        <v>1</v>
      </c>
      <c r="H10" s="4">
        <f>COUNTIF(ethnicities!C:C,countries!F10)</f>
        <v>0</v>
      </c>
      <c r="I10" s="4">
        <f t="shared" si="1"/>
        <v>1</v>
      </c>
      <c r="J10" s="4" t="s">
        <v>1558</v>
      </c>
      <c r="K10" s="4">
        <f t="shared" si="2"/>
        <v>1</v>
      </c>
      <c r="L10" s="4">
        <f>COUNTIF(male_names!E:E,countries!J10)</f>
        <v>0</v>
      </c>
      <c r="M10" s="4">
        <f t="shared" si="3"/>
        <v>1</v>
      </c>
    </row>
    <row r="11" spans="1:17" x14ac:dyDescent="0.3">
      <c r="B11" s="4">
        <v>10</v>
      </c>
      <c r="C11" s="4">
        <v>4</v>
      </c>
      <c r="D11" s="4" t="s">
        <v>555</v>
      </c>
      <c r="E11" s="4" t="s">
        <v>1444</v>
      </c>
      <c r="F11" s="4" t="s">
        <v>1558</v>
      </c>
      <c r="G11" s="4">
        <f t="shared" si="0"/>
        <v>1</v>
      </c>
      <c r="H11" s="4">
        <f>COUNTIF(ethnicities!C:C,countries!F11)</f>
        <v>0</v>
      </c>
      <c r="I11" s="4">
        <f t="shared" si="1"/>
        <v>1</v>
      </c>
      <c r="J11" s="4" t="s">
        <v>1558</v>
      </c>
      <c r="K11" s="4">
        <f t="shared" si="2"/>
        <v>1</v>
      </c>
      <c r="L11" s="4">
        <f>COUNTIF(male_names!E:E,countries!J11)</f>
        <v>0</v>
      </c>
      <c r="M11" s="4">
        <f t="shared" si="3"/>
        <v>1</v>
      </c>
    </row>
    <row r="12" spans="1:17" x14ac:dyDescent="0.3">
      <c r="B12" s="4">
        <v>11</v>
      </c>
      <c r="C12" s="4">
        <v>5</v>
      </c>
      <c r="D12" s="50" t="s">
        <v>1444</v>
      </c>
      <c r="E12" s="4" t="s">
        <v>584</v>
      </c>
      <c r="F12" s="4" t="s">
        <v>584</v>
      </c>
      <c r="G12" s="4">
        <f t="shared" si="0"/>
        <v>0</v>
      </c>
      <c r="H12" s="4">
        <f>COUNTIF(ethnicities!C:C,countries!F12)</f>
        <v>1</v>
      </c>
      <c r="I12" s="4">
        <f t="shared" si="1"/>
        <v>1</v>
      </c>
      <c r="J12" s="4" t="s">
        <v>584</v>
      </c>
      <c r="K12" s="4">
        <f t="shared" si="2"/>
        <v>0</v>
      </c>
      <c r="L12" s="4">
        <f>COUNTIF(male_names!E:E,countries!J12)</f>
        <v>1</v>
      </c>
      <c r="M12" s="4">
        <f t="shared" si="3"/>
        <v>1</v>
      </c>
    </row>
    <row r="13" spans="1:17" x14ac:dyDescent="0.3">
      <c r="B13" s="4">
        <v>12</v>
      </c>
      <c r="C13" s="4">
        <v>5</v>
      </c>
      <c r="D13" s="51" t="s">
        <v>1444</v>
      </c>
      <c r="E13" s="4" t="s">
        <v>591</v>
      </c>
      <c r="F13" s="4" t="s">
        <v>591</v>
      </c>
      <c r="G13" s="4">
        <f t="shared" si="0"/>
        <v>0</v>
      </c>
      <c r="H13" s="4">
        <f>COUNTIF(ethnicities!C:C,countries!F13)</f>
        <v>1</v>
      </c>
      <c r="I13" s="4">
        <f t="shared" si="1"/>
        <v>1</v>
      </c>
      <c r="J13" s="4" t="s">
        <v>591</v>
      </c>
      <c r="K13" s="4">
        <f t="shared" si="2"/>
        <v>0</v>
      </c>
      <c r="L13" s="4">
        <f>COUNTIF(male_names!E:E,countries!J13)</f>
        <v>1</v>
      </c>
      <c r="M13" s="4">
        <f t="shared" si="3"/>
        <v>1</v>
      </c>
    </row>
    <row r="14" spans="1:17" x14ac:dyDescent="0.3">
      <c r="B14" s="4">
        <v>13</v>
      </c>
      <c r="C14" s="4">
        <v>5</v>
      </c>
      <c r="D14" s="51" t="s">
        <v>1444</v>
      </c>
      <c r="E14" s="4" t="s">
        <v>1409</v>
      </c>
      <c r="F14" s="4" t="s">
        <v>1409</v>
      </c>
      <c r="G14" s="4">
        <f t="shared" si="0"/>
        <v>0</v>
      </c>
      <c r="H14" s="4">
        <f>COUNTIF(ethnicities!C:C,countries!F14)</f>
        <v>1</v>
      </c>
      <c r="I14" s="4">
        <f t="shared" si="1"/>
        <v>1</v>
      </c>
      <c r="J14" s="4" t="s">
        <v>1409</v>
      </c>
      <c r="K14" s="4">
        <f t="shared" si="2"/>
        <v>0</v>
      </c>
      <c r="L14" s="4">
        <f>COUNTIF(male_names!E:E,countries!J14)</f>
        <v>1</v>
      </c>
      <c r="M14" s="4">
        <f t="shared" si="3"/>
        <v>1</v>
      </c>
    </row>
    <row r="15" spans="1:17" x14ac:dyDescent="0.3">
      <c r="B15" s="4">
        <v>14</v>
      </c>
      <c r="C15" s="4">
        <v>5</v>
      </c>
      <c r="D15" s="51" t="s">
        <v>1444</v>
      </c>
      <c r="E15" s="4" t="s">
        <v>629</v>
      </c>
      <c r="F15" s="4" t="s">
        <v>629</v>
      </c>
      <c r="G15" s="4">
        <f t="shared" si="0"/>
        <v>0</v>
      </c>
      <c r="H15" s="4">
        <f>COUNTIF(ethnicities!C:C,countries!F15)</f>
        <v>1</v>
      </c>
      <c r="I15" s="4">
        <f t="shared" si="1"/>
        <v>1</v>
      </c>
      <c r="J15" s="4" t="s">
        <v>629</v>
      </c>
      <c r="K15" s="4">
        <f t="shared" si="2"/>
        <v>0</v>
      </c>
      <c r="L15" s="4">
        <f>COUNTIF(male_names!E:E,countries!J15)</f>
        <v>1</v>
      </c>
      <c r="M15" s="4">
        <f t="shared" si="3"/>
        <v>1</v>
      </c>
    </row>
    <row r="16" spans="1:17" x14ac:dyDescent="0.3">
      <c r="B16" s="4">
        <v>15</v>
      </c>
      <c r="C16" s="4">
        <v>5</v>
      </c>
      <c r="D16" s="51" t="s">
        <v>1444</v>
      </c>
      <c r="E16" s="4" t="s">
        <v>688</v>
      </c>
      <c r="F16" s="4" t="s">
        <v>688</v>
      </c>
      <c r="G16" s="4">
        <f t="shared" si="0"/>
        <v>0</v>
      </c>
      <c r="H16" s="4">
        <f>COUNTIF(ethnicities!C:C,countries!F16)</f>
        <v>1</v>
      </c>
      <c r="I16" s="4">
        <f t="shared" si="1"/>
        <v>1</v>
      </c>
      <c r="J16" s="4" t="s">
        <v>688</v>
      </c>
      <c r="K16" s="4">
        <f t="shared" si="2"/>
        <v>0</v>
      </c>
      <c r="L16" s="4">
        <f>COUNTIF(male_names!E:E,countries!J16)</f>
        <v>1</v>
      </c>
      <c r="M16" s="4">
        <f t="shared" si="3"/>
        <v>1</v>
      </c>
    </row>
    <row r="17" spans="2:13" x14ac:dyDescent="0.3">
      <c r="B17" s="4">
        <v>16</v>
      </c>
      <c r="C17" s="4">
        <v>5</v>
      </c>
      <c r="D17" s="51" t="s">
        <v>1444</v>
      </c>
      <c r="E17" s="4" t="s">
        <v>1445</v>
      </c>
      <c r="F17" s="4" t="s">
        <v>1445</v>
      </c>
      <c r="G17" s="4">
        <f t="shared" si="0"/>
        <v>0</v>
      </c>
      <c r="H17" s="4">
        <f>COUNTIF(ethnicities!C:C,countries!F17)</f>
        <v>1</v>
      </c>
      <c r="I17" s="4">
        <f t="shared" si="1"/>
        <v>1</v>
      </c>
      <c r="J17" s="4" t="s">
        <v>1445</v>
      </c>
      <c r="K17" s="4">
        <f t="shared" si="2"/>
        <v>0</v>
      </c>
      <c r="L17" s="4">
        <f>COUNTIF(male_names!E:E,countries!J17)</f>
        <v>1</v>
      </c>
      <c r="M17" s="4">
        <f t="shared" si="3"/>
        <v>1</v>
      </c>
    </row>
    <row r="18" spans="2:13" x14ac:dyDescent="0.3">
      <c r="B18" s="4">
        <v>17</v>
      </c>
      <c r="C18" s="4">
        <v>5</v>
      </c>
      <c r="D18" s="51" t="s">
        <v>1444</v>
      </c>
      <c r="E18" s="4" t="s">
        <v>691</v>
      </c>
      <c r="F18" s="4" t="s">
        <v>691</v>
      </c>
      <c r="G18" s="4">
        <f t="shared" si="0"/>
        <v>0</v>
      </c>
      <c r="H18" s="4">
        <f>COUNTIF(ethnicities!C:C,countries!F18)</f>
        <v>1</v>
      </c>
      <c r="I18" s="4">
        <f t="shared" si="1"/>
        <v>1</v>
      </c>
      <c r="J18" s="4" t="s">
        <v>691</v>
      </c>
      <c r="K18" s="4">
        <f t="shared" si="2"/>
        <v>0</v>
      </c>
      <c r="L18" s="4">
        <f>COUNTIF(male_names!E:E,countries!J18)</f>
        <v>1</v>
      </c>
      <c r="M18" s="4">
        <f t="shared" si="3"/>
        <v>1</v>
      </c>
    </row>
    <row r="19" spans="2:13" x14ac:dyDescent="0.3">
      <c r="B19" s="4">
        <v>18</v>
      </c>
      <c r="C19" s="4">
        <v>5</v>
      </c>
      <c r="D19" s="51" t="s">
        <v>1444</v>
      </c>
      <c r="E19" s="4" t="s">
        <v>1446</v>
      </c>
      <c r="F19" s="4" t="s">
        <v>1446</v>
      </c>
      <c r="G19" s="4">
        <f t="shared" si="0"/>
        <v>0</v>
      </c>
      <c r="H19" s="4">
        <f>COUNTIF(ethnicities!C:C,countries!F19)</f>
        <v>1</v>
      </c>
      <c r="I19" s="4">
        <f t="shared" si="1"/>
        <v>1</v>
      </c>
      <c r="J19" s="4" t="s">
        <v>1446</v>
      </c>
      <c r="K19" s="4">
        <f t="shared" si="2"/>
        <v>0</v>
      </c>
      <c r="L19" s="4">
        <f>COUNTIF(male_names!E:E,countries!J19)</f>
        <v>1</v>
      </c>
      <c r="M19" s="4">
        <f t="shared" si="3"/>
        <v>1</v>
      </c>
    </row>
    <row r="20" spans="2:13" x14ac:dyDescent="0.3">
      <c r="B20" s="4">
        <v>19</v>
      </c>
      <c r="C20" s="4">
        <v>5</v>
      </c>
      <c r="D20" s="51" t="s">
        <v>1444</v>
      </c>
      <c r="E20" s="4" t="s">
        <v>699</v>
      </c>
      <c r="F20" s="4" t="s">
        <v>699</v>
      </c>
      <c r="G20" s="4">
        <f t="shared" si="0"/>
        <v>0</v>
      </c>
      <c r="H20" s="4">
        <f>COUNTIF(ethnicities!C:C,countries!F20)</f>
        <v>1</v>
      </c>
      <c r="I20" s="4">
        <f t="shared" si="1"/>
        <v>1</v>
      </c>
      <c r="J20" s="4" t="s">
        <v>699</v>
      </c>
      <c r="K20" s="4">
        <f t="shared" si="2"/>
        <v>0</v>
      </c>
      <c r="L20" s="4">
        <f>COUNTIF(male_names!E:E,countries!J20)</f>
        <v>1</v>
      </c>
      <c r="M20" s="4">
        <f t="shared" si="3"/>
        <v>1</v>
      </c>
    </row>
    <row r="21" spans="2:13" x14ac:dyDescent="0.3">
      <c r="B21" s="4">
        <v>20</v>
      </c>
      <c r="C21" s="4">
        <v>5</v>
      </c>
      <c r="D21" s="51" t="s">
        <v>1444</v>
      </c>
      <c r="E21" s="4" t="s">
        <v>717</v>
      </c>
      <c r="F21" s="4" t="s">
        <v>717</v>
      </c>
      <c r="G21" s="4">
        <f t="shared" si="0"/>
        <v>0</v>
      </c>
      <c r="H21" s="4">
        <f>COUNTIF(ethnicities!C:C,countries!F21)</f>
        <v>1</v>
      </c>
      <c r="I21" s="4">
        <f t="shared" si="1"/>
        <v>1</v>
      </c>
      <c r="J21" s="4" t="s">
        <v>717</v>
      </c>
      <c r="K21" s="4">
        <f t="shared" si="2"/>
        <v>0</v>
      </c>
      <c r="L21" s="4">
        <f>COUNTIF(male_names!E:E,countries!J21)</f>
        <v>1</v>
      </c>
      <c r="M21" s="4">
        <f t="shared" si="3"/>
        <v>1</v>
      </c>
    </row>
    <row r="22" spans="2:13" x14ac:dyDescent="0.3">
      <c r="B22" s="4">
        <v>21</v>
      </c>
      <c r="C22" s="4">
        <v>4</v>
      </c>
      <c r="D22" s="4" t="s">
        <v>555</v>
      </c>
      <c r="E22" s="4" t="s">
        <v>1447</v>
      </c>
      <c r="F22" s="4" t="s">
        <v>1558</v>
      </c>
      <c r="G22" s="4">
        <f t="shared" si="0"/>
        <v>1</v>
      </c>
      <c r="H22" s="4">
        <f>COUNTIF(ethnicities!C:C,countries!F22)</f>
        <v>0</v>
      </c>
      <c r="I22" s="4">
        <f t="shared" si="1"/>
        <v>1</v>
      </c>
      <c r="J22" s="4" t="s">
        <v>1558</v>
      </c>
      <c r="K22" s="4">
        <f t="shared" si="2"/>
        <v>1</v>
      </c>
      <c r="L22" s="4">
        <f>COUNTIF(male_names!E:E,countries!J22)</f>
        <v>0</v>
      </c>
      <c r="M22" s="4">
        <f t="shared" si="3"/>
        <v>1</v>
      </c>
    </row>
    <row r="23" spans="2:13" x14ac:dyDescent="0.3">
      <c r="B23" s="4">
        <v>22</v>
      </c>
      <c r="C23" s="4">
        <v>5</v>
      </c>
      <c r="D23" s="50" t="s">
        <v>1447</v>
      </c>
      <c r="E23" s="4" t="s">
        <v>1448</v>
      </c>
      <c r="F23" s="4" t="s">
        <v>615</v>
      </c>
      <c r="G23" s="4">
        <f t="shared" si="0"/>
        <v>0</v>
      </c>
      <c r="H23" s="4">
        <f>COUNTIF(ethnicities!C:C,countries!F23)</f>
        <v>1</v>
      </c>
      <c r="I23" s="4">
        <f t="shared" si="1"/>
        <v>1</v>
      </c>
      <c r="J23" s="4" t="s">
        <v>615</v>
      </c>
      <c r="K23" s="4">
        <f t="shared" si="2"/>
        <v>0</v>
      </c>
      <c r="L23" s="4">
        <f>COUNTIF(male_names!E:E,countries!J23)</f>
        <v>1</v>
      </c>
      <c r="M23" s="4">
        <f t="shared" si="3"/>
        <v>1</v>
      </c>
    </row>
    <row r="24" spans="2:13" x14ac:dyDescent="0.3">
      <c r="B24" s="4">
        <v>23</v>
      </c>
      <c r="C24" s="4">
        <v>5</v>
      </c>
      <c r="D24" s="51" t="s">
        <v>1447</v>
      </c>
      <c r="E24" s="4" t="s">
        <v>1449</v>
      </c>
      <c r="F24" s="4" t="s">
        <v>1451</v>
      </c>
      <c r="G24" s="4">
        <f t="shared" si="0"/>
        <v>0</v>
      </c>
      <c r="H24" s="4">
        <f>COUNTIF(ethnicities!C:C,countries!F24)</f>
        <v>1</v>
      </c>
      <c r="I24" s="4">
        <f t="shared" si="1"/>
        <v>1</v>
      </c>
      <c r="J24" s="4" t="s">
        <v>1451</v>
      </c>
      <c r="K24" s="4">
        <f t="shared" si="2"/>
        <v>0</v>
      </c>
      <c r="L24" s="4">
        <f>COUNTIF(male_names!E:E,countries!J24)</f>
        <v>1</v>
      </c>
      <c r="M24" s="4">
        <f t="shared" si="3"/>
        <v>1</v>
      </c>
    </row>
    <row r="25" spans="2:13" x14ac:dyDescent="0.3">
      <c r="B25" s="4">
        <v>24</v>
      </c>
      <c r="C25" s="4">
        <v>5</v>
      </c>
      <c r="D25" s="51" t="s">
        <v>1447</v>
      </c>
      <c r="E25" s="4" t="s">
        <v>605</v>
      </c>
      <c r="F25" s="4" t="s">
        <v>605</v>
      </c>
      <c r="G25" s="4">
        <f t="shared" si="0"/>
        <v>0</v>
      </c>
      <c r="H25" s="4">
        <f>COUNTIF(ethnicities!C:C,countries!F25)</f>
        <v>1</v>
      </c>
      <c r="I25" s="4">
        <f t="shared" si="1"/>
        <v>1</v>
      </c>
      <c r="J25" s="4" t="s">
        <v>605</v>
      </c>
      <c r="K25" s="4">
        <f t="shared" si="2"/>
        <v>0</v>
      </c>
      <c r="L25" s="4">
        <f>COUNTIF(male_names!E:E,countries!J25)</f>
        <v>1</v>
      </c>
      <c r="M25" s="4">
        <f t="shared" si="3"/>
        <v>1</v>
      </c>
    </row>
    <row r="26" spans="2:13" x14ac:dyDescent="0.3">
      <c r="B26" s="4">
        <v>25</v>
      </c>
      <c r="C26" s="4">
        <v>5</v>
      </c>
      <c r="D26" s="51" t="s">
        <v>1447</v>
      </c>
      <c r="E26" s="4" t="s">
        <v>612</v>
      </c>
      <c r="F26" s="4" t="s">
        <v>612</v>
      </c>
      <c r="G26" s="4">
        <f t="shared" si="0"/>
        <v>0</v>
      </c>
      <c r="H26" s="4">
        <f>COUNTIF(ethnicities!C:C,countries!F26)</f>
        <v>1</v>
      </c>
      <c r="I26" s="4">
        <f t="shared" si="1"/>
        <v>1</v>
      </c>
      <c r="J26" s="4" t="s">
        <v>612</v>
      </c>
      <c r="K26" s="4">
        <f t="shared" si="2"/>
        <v>0</v>
      </c>
      <c r="L26" s="4">
        <f>COUNTIF(male_names!E:E,countries!J26)</f>
        <v>1</v>
      </c>
      <c r="M26" s="4">
        <f t="shared" si="3"/>
        <v>1</v>
      </c>
    </row>
    <row r="27" spans="2:13" x14ac:dyDescent="0.3">
      <c r="B27" s="4">
        <v>26</v>
      </c>
      <c r="C27" s="4">
        <v>5</v>
      </c>
      <c r="D27" s="51" t="s">
        <v>1447</v>
      </c>
      <c r="E27" s="4" t="s">
        <v>1436</v>
      </c>
      <c r="F27" s="4" t="s">
        <v>605</v>
      </c>
      <c r="G27" s="4">
        <f t="shared" si="0"/>
        <v>0</v>
      </c>
      <c r="H27" s="4">
        <f>COUNTIF(ethnicities!C:C,countries!F27)</f>
        <v>1</v>
      </c>
      <c r="I27" s="4">
        <f t="shared" si="1"/>
        <v>1</v>
      </c>
      <c r="J27" s="4" t="s">
        <v>1436</v>
      </c>
      <c r="K27" s="4">
        <f t="shared" si="2"/>
        <v>0</v>
      </c>
      <c r="L27" s="4">
        <f>COUNTIF(male_names!E:E,countries!J27)</f>
        <v>1</v>
      </c>
      <c r="M27" s="4">
        <f t="shared" si="3"/>
        <v>1</v>
      </c>
    </row>
    <row r="28" spans="2:13" x14ac:dyDescent="0.3">
      <c r="B28" s="4">
        <v>27</v>
      </c>
      <c r="C28" s="4">
        <v>5</v>
      </c>
      <c r="D28" s="51" t="s">
        <v>1447</v>
      </c>
      <c r="E28" s="4" t="s">
        <v>615</v>
      </c>
      <c r="F28" s="4" t="s">
        <v>615</v>
      </c>
      <c r="G28" s="4">
        <f t="shared" si="0"/>
        <v>0</v>
      </c>
      <c r="H28" s="4">
        <f>COUNTIF(ethnicities!C:C,countries!F28)</f>
        <v>1</v>
      </c>
      <c r="I28" s="4">
        <f t="shared" si="1"/>
        <v>1</v>
      </c>
      <c r="J28" s="4" t="s">
        <v>615</v>
      </c>
      <c r="K28" s="4">
        <f t="shared" si="2"/>
        <v>0</v>
      </c>
      <c r="L28" s="4">
        <f>COUNTIF(male_names!E:E,countries!J28)</f>
        <v>1</v>
      </c>
      <c r="M28" s="4">
        <f t="shared" si="3"/>
        <v>1</v>
      </c>
    </row>
    <row r="29" spans="2:13" x14ac:dyDescent="0.3">
      <c r="B29" s="4">
        <v>28</v>
      </c>
      <c r="C29" s="4">
        <v>5</v>
      </c>
      <c r="D29" s="51" t="s">
        <v>1447</v>
      </c>
      <c r="E29" s="4" t="s">
        <v>630</v>
      </c>
      <c r="F29" s="4" t="s">
        <v>630</v>
      </c>
      <c r="G29" s="4">
        <f t="shared" si="0"/>
        <v>0</v>
      </c>
      <c r="H29" s="4">
        <f>COUNTIF(ethnicities!C:C,countries!F29)</f>
        <v>1</v>
      </c>
      <c r="I29" s="4">
        <f t="shared" si="1"/>
        <v>1</v>
      </c>
      <c r="J29" s="4" t="s">
        <v>630</v>
      </c>
      <c r="K29" s="4">
        <f t="shared" si="2"/>
        <v>0</v>
      </c>
      <c r="L29" s="4">
        <f>COUNTIF(male_names!E:E,countries!J29)</f>
        <v>1</v>
      </c>
      <c r="M29" s="4">
        <f t="shared" si="3"/>
        <v>1</v>
      </c>
    </row>
    <row r="30" spans="2:13" x14ac:dyDescent="0.3">
      <c r="B30" s="4">
        <v>29</v>
      </c>
      <c r="C30" s="4">
        <v>5</v>
      </c>
      <c r="D30" s="51" t="s">
        <v>1447</v>
      </c>
      <c r="E30" s="4" t="s">
        <v>635</v>
      </c>
      <c r="F30" s="4" t="s">
        <v>635</v>
      </c>
      <c r="G30" s="4">
        <f t="shared" si="0"/>
        <v>0</v>
      </c>
      <c r="H30" s="4">
        <f>COUNTIF(ethnicities!C:C,countries!F30)</f>
        <v>1</v>
      </c>
      <c r="I30" s="4">
        <f t="shared" si="1"/>
        <v>1</v>
      </c>
      <c r="J30" s="4" t="s">
        <v>635</v>
      </c>
      <c r="K30" s="4">
        <f t="shared" si="2"/>
        <v>0</v>
      </c>
      <c r="L30" s="4">
        <f>COUNTIF(male_names!E:E,countries!J30)</f>
        <v>1</v>
      </c>
      <c r="M30" s="4">
        <f t="shared" si="3"/>
        <v>1</v>
      </c>
    </row>
    <row r="31" spans="2:13" x14ac:dyDescent="0.3">
      <c r="B31" s="4">
        <v>30</v>
      </c>
      <c r="C31" s="4">
        <v>5</v>
      </c>
      <c r="D31" s="51" t="s">
        <v>1447</v>
      </c>
      <c r="E31" s="4" t="s">
        <v>1435</v>
      </c>
      <c r="F31" s="4" t="s">
        <v>1451</v>
      </c>
      <c r="G31" s="4">
        <f t="shared" si="0"/>
        <v>0</v>
      </c>
      <c r="H31" s="4">
        <f>COUNTIF(ethnicities!C:C,countries!F31)</f>
        <v>1</v>
      </c>
      <c r="I31" s="4">
        <f t="shared" si="1"/>
        <v>1</v>
      </c>
      <c r="J31" s="4" t="s">
        <v>1435</v>
      </c>
      <c r="K31" s="4">
        <f t="shared" si="2"/>
        <v>0</v>
      </c>
      <c r="L31" s="4">
        <f>COUNTIF(male_names!E:E,countries!J31)</f>
        <v>1</v>
      </c>
      <c r="M31" s="4">
        <f t="shared" si="3"/>
        <v>1</v>
      </c>
    </row>
    <row r="32" spans="2:13" x14ac:dyDescent="0.3">
      <c r="B32" s="4">
        <v>31</v>
      </c>
      <c r="C32" s="4">
        <v>5</v>
      </c>
      <c r="D32" s="51" t="s">
        <v>1447</v>
      </c>
      <c r="E32" s="4" t="s">
        <v>646</v>
      </c>
      <c r="F32" s="4" t="s">
        <v>646</v>
      </c>
      <c r="G32" s="4">
        <f t="shared" si="0"/>
        <v>0</v>
      </c>
      <c r="H32" s="4">
        <f>COUNTIF(ethnicities!C:C,countries!F32)</f>
        <v>1</v>
      </c>
      <c r="I32" s="4">
        <f t="shared" si="1"/>
        <v>1</v>
      </c>
      <c r="J32" s="4" t="s">
        <v>646</v>
      </c>
      <c r="K32" s="4">
        <f t="shared" si="2"/>
        <v>0</v>
      </c>
      <c r="L32" s="4">
        <f>COUNTIF(male_names!E:E,countries!J32)</f>
        <v>1</v>
      </c>
      <c r="M32" s="4">
        <f t="shared" si="3"/>
        <v>1</v>
      </c>
    </row>
    <row r="33" spans="2:13" x14ac:dyDescent="0.3">
      <c r="B33" s="4">
        <v>32</v>
      </c>
      <c r="C33" s="4">
        <v>5</v>
      </c>
      <c r="D33" s="51" t="s">
        <v>1447</v>
      </c>
      <c r="E33" s="4" t="s">
        <v>653</v>
      </c>
      <c r="F33" s="4" t="s">
        <v>653</v>
      </c>
      <c r="G33" s="4">
        <f t="shared" si="0"/>
        <v>0</v>
      </c>
      <c r="H33" s="4">
        <f>COUNTIF(ethnicities!C:C,countries!F33)</f>
        <v>1</v>
      </c>
      <c r="I33" s="4">
        <f t="shared" si="1"/>
        <v>1</v>
      </c>
      <c r="J33" s="4" t="s">
        <v>653</v>
      </c>
      <c r="K33" s="4">
        <f t="shared" si="2"/>
        <v>0</v>
      </c>
      <c r="L33" s="4">
        <f>COUNTIF(male_names!E:E,countries!J33)</f>
        <v>1</v>
      </c>
      <c r="M33" s="4">
        <f t="shared" si="3"/>
        <v>1</v>
      </c>
    </row>
    <row r="34" spans="2:13" x14ac:dyDescent="0.3">
      <c r="B34" s="4">
        <v>33</v>
      </c>
      <c r="C34" s="4">
        <v>5</v>
      </c>
      <c r="D34" s="51" t="s">
        <v>1447</v>
      </c>
      <c r="E34" s="4" t="s">
        <v>680</v>
      </c>
      <c r="F34" s="4" t="s">
        <v>680</v>
      </c>
      <c r="G34" s="4">
        <f t="shared" si="0"/>
        <v>0</v>
      </c>
      <c r="H34" s="4">
        <f>COUNTIF(ethnicities!C:C,countries!F34)</f>
        <v>1</v>
      </c>
      <c r="I34" s="4">
        <f t="shared" si="1"/>
        <v>1</v>
      </c>
      <c r="J34" s="4" t="s">
        <v>680</v>
      </c>
      <c r="K34" s="4">
        <f t="shared" si="2"/>
        <v>0</v>
      </c>
      <c r="L34" s="4">
        <f>COUNTIF(male_names!E:E,countries!J34)</f>
        <v>1</v>
      </c>
      <c r="M34" s="4">
        <f t="shared" si="3"/>
        <v>1</v>
      </c>
    </row>
    <row r="35" spans="2:13" x14ac:dyDescent="0.3">
      <c r="B35" s="4">
        <v>34</v>
      </c>
      <c r="C35" s="4">
        <v>5</v>
      </c>
      <c r="D35" s="51" t="s">
        <v>1447</v>
      </c>
      <c r="E35" s="4" t="s">
        <v>1450</v>
      </c>
      <c r="F35" s="4" t="s">
        <v>680</v>
      </c>
      <c r="G35" s="4">
        <f t="shared" si="0"/>
        <v>0</v>
      </c>
      <c r="H35" s="4">
        <f>COUNTIF(ethnicities!C:C,countries!F35)</f>
        <v>1</v>
      </c>
      <c r="I35" s="4">
        <f t="shared" si="1"/>
        <v>1</v>
      </c>
      <c r="J35" s="4" t="s">
        <v>680</v>
      </c>
      <c r="K35" s="4">
        <f t="shared" si="2"/>
        <v>0</v>
      </c>
      <c r="L35" s="4">
        <f>COUNTIF(male_names!E:E,countries!J35)</f>
        <v>1</v>
      </c>
      <c r="M35" s="4">
        <f t="shared" si="3"/>
        <v>1</v>
      </c>
    </row>
    <row r="36" spans="2:13" x14ac:dyDescent="0.3">
      <c r="B36" s="4">
        <v>35</v>
      </c>
      <c r="C36" s="4">
        <v>5</v>
      </c>
      <c r="D36" s="51" t="s">
        <v>1447</v>
      </c>
      <c r="E36" s="4" t="s">
        <v>706</v>
      </c>
      <c r="F36" s="4" t="s">
        <v>706</v>
      </c>
      <c r="G36" s="4">
        <f t="shared" si="0"/>
        <v>0</v>
      </c>
      <c r="H36" s="4">
        <f>COUNTIF(ethnicities!C:C,countries!F36)</f>
        <v>1</v>
      </c>
      <c r="I36" s="4">
        <f t="shared" si="1"/>
        <v>1</v>
      </c>
      <c r="J36" s="4" t="s">
        <v>706</v>
      </c>
      <c r="K36" s="4">
        <f t="shared" si="2"/>
        <v>0</v>
      </c>
      <c r="L36" s="4">
        <f>COUNTIF(male_names!E:E,countries!J36)</f>
        <v>1</v>
      </c>
      <c r="M36" s="4">
        <f t="shared" si="3"/>
        <v>1</v>
      </c>
    </row>
    <row r="37" spans="2:13" x14ac:dyDescent="0.3">
      <c r="B37" s="4">
        <v>36</v>
      </c>
      <c r="C37" s="4">
        <v>5</v>
      </c>
      <c r="D37" s="51" t="s">
        <v>1447</v>
      </c>
      <c r="E37" s="4" t="s">
        <v>1451</v>
      </c>
      <c r="F37" s="4" t="s">
        <v>1451</v>
      </c>
      <c r="G37" s="4">
        <f t="shared" si="0"/>
        <v>0</v>
      </c>
      <c r="H37" s="4">
        <f>COUNTIF(ethnicities!C:C,countries!F37)</f>
        <v>1</v>
      </c>
      <c r="I37" s="4">
        <f t="shared" si="1"/>
        <v>1</v>
      </c>
      <c r="J37" s="4" t="s">
        <v>1451</v>
      </c>
      <c r="K37" s="4">
        <f t="shared" si="2"/>
        <v>0</v>
      </c>
      <c r="L37" s="4">
        <f>COUNTIF(male_names!E:E,countries!J37)</f>
        <v>1</v>
      </c>
      <c r="M37" s="4">
        <f t="shared" si="3"/>
        <v>1</v>
      </c>
    </row>
    <row r="38" spans="2:13" x14ac:dyDescent="0.3">
      <c r="B38" s="4">
        <v>37</v>
      </c>
      <c r="C38" s="4">
        <v>4</v>
      </c>
      <c r="D38" s="4" t="s">
        <v>555</v>
      </c>
      <c r="E38" s="4" t="s">
        <v>1452</v>
      </c>
      <c r="F38" s="4" t="s">
        <v>1558</v>
      </c>
      <c r="G38" s="4">
        <f t="shared" si="0"/>
        <v>1</v>
      </c>
      <c r="H38" s="4">
        <f>COUNTIF(ethnicities!C:C,countries!F38)</f>
        <v>0</v>
      </c>
      <c r="I38" s="4">
        <f t="shared" si="1"/>
        <v>1</v>
      </c>
      <c r="J38" s="4" t="s">
        <v>1558</v>
      </c>
      <c r="K38" s="4">
        <f t="shared" si="2"/>
        <v>1</v>
      </c>
      <c r="L38" s="4">
        <f>COUNTIF(male_names!E:E,countries!J38)</f>
        <v>0</v>
      </c>
      <c r="M38" s="4">
        <f t="shared" si="3"/>
        <v>1</v>
      </c>
    </row>
    <row r="39" spans="2:13" x14ac:dyDescent="0.3">
      <c r="B39" s="4">
        <v>38</v>
      </c>
      <c r="C39" s="4">
        <v>5</v>
      </c>
      <c r="D39" s="50" t="s">
        <v>1452</v>
      </c>
      <c r="E39" s="4" t="s">
        <v>570</v>
      </c>
      <c r="F39" s="4" t="s">
        <v>570</v>
      </c>
      <c r="G39" s="4">
        <f t="shared" si="0"/>
        <v>0</v>
      </c>
      <c r="H39" s="4">
        <f>COUNTIF(ethnicities!C:C,countries!F39)</f>
        <v>1</v>
      </c>
      <c r="I39" s="4">
        <f t="shared" si="1"/>
        <v>1</v>
      </c>
      <c r="J39" s="4" t="s">
        <v>570</v>
      </c>
      <c r="K39" s="4">
        <f t="shared" si="2"/>
        <v>0</v>
      </c>
      <c r="L39" s="4">
        <f>COUNTIF(male_names!E:E,countries!J39)</f>
        <v>1</v>
      </c>
      <c r="M39" s="4">
        <f t="shared" si="3"/>
        <v>1</v>
      </c>
    </row>
    <row r="40" spans="2:13" x14ac:dyDescent="0.3">
      <c r="B40" s="4">
        <v>39</v>
      </c>
      <c r="C40" s="4">
        <v>5</v>
      </c>
      <c r="D40" s="51" t="s">
        <v>1452</v>
      </c>
      <c r="E40" s="4" t="s">
        <v>572</v>
      </c>
      <c r="F40" s="4" t="s">
        <v>572</v>
      </c>
      <c r="G40" s="4">
        <f t="shared" si="0"/>
        <v>0</v>
      </c>
      <c r="H40" s="4">
        <f>COUNTIF(ethnicities!C:C,countries!F40)</f>
        <v>1</v>
      </c>
      <c r="I40" s="4">
        <f t="shared" si="1"/>
        <v>1</v>
      </c>
      <c r="J40" s="4" t="s">
        <v>572</v>
      </c>
      <c r="K40" s="4">
        <f t="shared" si="2"/>
        <v>0</v>
      </c>
      <c r="L40" s="4">
        <f>COUNTIF(male_names!E:E,countries!J40)</f>
        <v>1</v>
      </c>
      <c r="M40" s="4">
        <f t="shared" si="3"/>
        <v>1</v>
      </c>
    </row>
    <row r="41" spans="2:13" x14ac:dyDescent="0.3">
      <c r="B41" s="4">
        <v>40</v>
      </c>
      <c r="C41" s="4">
        <v>5</v>
      </c>
      <c r="D41" s="51" t="s">
        <v>1452</v>
      </c>
      <c r="E41" s="4" t="s">
        <v>1405</v>
      </c>
      <c r="F41" s="4" t="s">
        <v>1405</v>
      </c>
      <c r="G41" s="4">
        <f t="shared" si="0"/>
        <v>0</v>
      </c>
      <c r="H41" s="4">
        <f>COUNTIF(ethnicities!C:C,countries!F41)</f>
        <v>1</v>
      </c>
      <c r="I41" s="4">
        <f t="shared" si="1"/>
        <v>1</v>
      </c>
      <c r="J41" s="4" t="s">
        <v>1405</v>
      </c>
      <c r="K41" s="4">
        <f t="shared" si="2"/>
        <v>0</v>
      </c>
      <c r="L41" s="4">
        <f>COUNTIF(male_names!E:E,countries!J41)</f>
        <v>1</v>
      </c>
      <c r="M41" s="4">
        <f t="shared" si="3"/>
        <v>1</v>
      </c>
    </row>
    <row r="42" spans="2:13" x14ac:dyDescent="0.3">
      <c r="B42" s="4">
        <v>41</v>
      </c>
      <c r="C42" s="4">
        <v>5</v>
      </c>
      <c r="D42" s="51" t="s">
        <v>1452</v>
      </c>
      <c r="E42" s="4" t="s">
        <v>602</v>
      </c>
      <c r="F42" s="4" t="s">
        <v>602</v>
      </c>
      <c r="G42" s="4">
        <f t="shared" si="0"/>
        <v>0</v>
      </c>
      <c r="H42" s="4">
        <f>COUNTIF(ethnicities!C:C,countries!F42)</f>
        <v>1</v>
      </c>
      <c r="I42" s="4">
        <f t="shared" si="1"/>
        <v>1</v>
      </c>
      <c r="J42" s="4" t="s">
        <v>602</v>
      </c>
      <c r="K42" s="4">
        <f t="shared" si="2"/>
        <v>0</v>
      </c>
      <c r="L42" s="4">
        <f>COUNTIF(male_names!E:E,countries!J42)</f>
        <v>1</v>
      </c>
      <c r="M42" s="4">
        <f t="shared" si="3"/>
        <v>1</v>
      </c>
    </row>
    <row r="43" spans="2:13" x14ac:dyDescent="0.3">
      <c r="B43" s="4">
        <v>42</v>
      </c>
      <c r="C43" s="4">
        <v>5</v>
      </c>
      <c r="D43" s="51" t="s">
        <v>1452</v>
      </c>
      <c r="E43" s="4" t="s">
        <v>1453</v>
      </c>
      <c r="F43" s="4" t="s">
        <v>702</v>
      </c>
      <c r="G43" s="4">
        <f t="shared" si="0"/>
        <v>0</v>
      </c>
      <c r="H43" s="4">
        <f>COUNTIF(ethnicities!C:C,countries!F43)</f>
        <v>1</v>
      </c>
      <c r="I43" s="4">
        <f t="shared" si="1"/>
        <v>1</v>
      </c>
      <c r="J43" s="4" t="s">
        <v>702</v>
      </c>
      <c r="K43" s="4">
        <f t="shared" si="2"/>
        <v>0</v>
      </c>
      <c r="L43" s="4">
        <f>COUNTIF(male_names!E:E,countries!J43)</f>
        <v>1</v>
      </c>
      <c r="M43" s="4">
        <f t="shared" si="3"/>
        <v>1</v>
      </c>
    </row>
    <row r="44" spans="2:13" x14ac:dyDescent="0.3">
      <c r="B44" s="4">
        <v>43</v>
      </c>
      <c r="C44" s="4">
        <v>5</v>
      </c>
      <c r="D44" s="51" t="s">
        <v>1452</v>
      </c>
      <c r="E44" s="4" t="s">
        <v>622</v>
      </c>
      <c r="F44" s="4" t="s">
        <v>622</v>
      </c>
      <c r="G44" s="4">
        <f t="shared" si="0"/>
        <v>0</v>
      </c>
      <c r="H44" s="4">
        <f>COUNTIF(ethnicities!C:C,countries!F44)</f>
        <v>1</v>
      </c>
      <c r="I44" s="4">
        <f t="shared" si="1"/>
        <v>1</v>
      </c>
      <c r="J44" s="4" t="s">
        <v>622</v>
      </c>
      <c r="K44" s="4">
        <f t="shared" si="2"/>
        <v>0</v>
      </c>
      <c r="L44" s="4">
        <f>COUNTIF(male_names!E:E,countries!J44)</f>
        <v>1</v>
      </c>
      <c r="M44" s="4">
        <f t="shared" si="3"/>
        <v>1</v>
      </c>
    </row>
    <row r="45" spans="2:13" x14ac:dyDescent="0.3">
      <c r="B45" s="4">
        <v>44</v>
      </c>
      <c r="C45" s="4">
        <v>5</v>
      </c>
      <c r="D45" s="51" t="s">
        <v>1452</v>
      </c>
      <c r="E45" s="4" t="s">
        <v>1454</v>
      </c>
      <c r="F45" s="4" t="s">
        <v>1454</v>
      </c>
      <c r="G45" s="4">
        <f t="shared" si="0"/>
        <v>0</v>
      </c>
      <c r="H45" s="4">
        <f>COUNTIF(ethnicities!C:C,countries!F45)</f>
        <v>1</v>
      </c>
      <c r="I45" s="4">
        <f t="shared" si="1"/>
        <v>1</v>
      </c>
      <c r="J45" s="4" t="s">
        <v>637</v>
      </c>
      <c r="K45" s="4">
        <f t="shared" si="2"/>
        <v>0</v>
      </c>
      <c r="L45" s="4">
        <f>COUNTIF(male_names!E:E,countries!J45)</f>
        <v>1</v>
      </c>
      <c r="M45" s="4">
        <f t="shared" si="3"/>
        <v>1</v>
      </c>
    </row>
    <row r="46" spans="2:13" x14ac:dyDescent="0.3">
      <c r="B46" s="4">
        <v>45</v>
      </c>
      <c r="C46" s="4">
        <v>5</v>
      </c>
      <c r="D46" s="51" t="s">
        <v>1452</v>
      </c>
      <c r="E46" s="4" t="s">
        <v>637</v>
      </c>
      <c r="F46" s="4" t="s">
        <v>637</v>
      </c>
      <c r="G46" s="4">
        <f t="shared" si="0"/>
        <v>0</v>
      </c>
      <c r="H46" s="4">
        <f>COUNTIF(ethnicities!C:C,countries!F46)</f>
        <v>1</v>
      </c>
      <c r="I46" s="4">
        <f t="shared" si="1"/>
        <v>1</v>
      </c>
      <c r="J46" s="4" t="s">
        <v>637</v>
      </c>
      <c r="K46" s="4">
        <f t="shared" si="2"/>
        <v>0</v>
      </c>
      <c r="L46" s="4">
        <f>COUNTIF(male_names!E:E,countries!J46)</f>
        <v>1</v>
      </c>
      <c r="M46" s="4">
        <f t="shared" si="3"/>
        <v>1</v>
      </c>
    </row>
    <row r="47" spans="2:13" x14ac:dyDescent="0.3">
      <c r="B47" s="4">
        <v>46</v>
      </c>
      <c r="C47" s="4">
        <v>5</v>
      </c>
      <c r="D47" s="51" t="s">
        <v>1452</v>
      </c>
      <c r="E47" s="4" t="s">
        <v>662</v>
      </c>
      <c r="F47" s="4" t="s">
        <v>662</v>
      </c>
      <c r="G47" s="4">
        <f t="shared" si="0"/>
        <v>0</v>
      </c>
      <c r="H47" s="4">
        <f>COUNTIF(ethnicities!C:C,countries!F47)</f>
        <v>1</v>
      </c>
      <c r="I47" s="4">
        <f t="shared" si="1"/>
        <v>1</v>
      </c>
      <c r="J47" s="4" t="s">
        <v>662</v>
      </c>
      <c r="K47" s="4">
        <f t="shared" si="2"/>
        <v>0</v>
      </c>
      <c r="L47" s="4">
        <f>COUNTIF(male_names!E:E,countries!J47)</f>
        <v>1</v>
      </c>
      <c r="M47" s="4">
        <f t="shared" si="3"/>
        <v>1</v>
      </c>
    </row>
    <row r="48" spans="2:13" x14ac:dyDescent="0.3">
      <c r="B48" s="4">
        <v>47</v>
      </c>
      <c r="C48" s="4">
        <v>5</v>
      </c>
      <c r="D48" s="51" t="s">
        <v>1452</v>
      </c>
      <c r="E48" s="4" t="s">
        <v>655</v>
      </c>
      <c r="F48" s="4" t="s">
        <v>655</v>
      </c>
      <c r="G48" s="4">
        <f t="shared" si="0"/>
        <v>0</v>
      </c>
      <c r="H48" s="4">
        <f>COUNTIF(ethnicities!C:C,countries!F48)</f>
        <v>1</v>
      </c>
      <c r="I48" s="4">
        <f t="shared" si="1"/>
        <v>1</v>
      </c>
      <c r="J48" s="4" t="s">
        <v>655</v>
      </c>
      <c r="K48" s="4">
        <f t="shared" si="2"/>
        <v>0</v>
      </c>
      <c r="L48" s="4">
        <f>COUNTIF(male_names!E:E,countries!J48)</f>
        <v>1</v>
      </c>
      <c r="M48" s="4">
        <f t="shared" si="3"/>
        <v>1</v>
      </c>
    </row>
    <row r="49" spans="2:13" x14ac:dyDescent="0.3">
      <c r="B49" s="4">
        <v>48</v>
      </c>
      <c r="C49" s="4">
        <v>5</v>
      </c>
      <c r="D49" s="51" t="s">
        <v>1452</v>
      </c>
      <c r="E49" s="4" t="s">
        <v>689</v>
      </c>
      <c r="F49" s="4" t="s">
        <v>689</v>
      </c>
      <c r="G49" s="4">
        <f t="shared" si="0"/>
        <v>0</v>
      </c>
      <c r="H49" s="4">
        <f>COUNTIF(ethnicities!C:C,countries!F49)</f>
        <v>1</v>
      </c>
      <c r="I49" s="4">
        <f t="shared" si="1"/>
        <v>1</v>
      </c>
      <c r="J49" s="4" t="s">
        <v>689</v>
      </c>
      <c r="K49" s="4">
        <f t="shared" si="2"/>
        <v>0</v>
      </c>
      <c r="L49" s="4">
        <f>COUNTIF(male_names!E:E,countries!J49)</f>
        <v>1</v>
      </c>
      <c r="M49" s="4">
        <f t="shared" si="3"/>
        <v>1</v>
      </c>
    </row>
    <row r="50" spans="2:13" x14ac:dyDescent="0.3">
      <c r="B50" s="4">
        <v>49</v>
      </c>
      <c r="C50" s="4">
        <v>5</v>
      </c>
      <c r="D50" s="51" t="s">
        <v>1452</v>
      </c>
      <c r="E50" s="4" t="s">
        <v>1417</v>
      </c>
      <c r="F50" s="4" t="s">
        <v>1417</v>
      </c>
      <c r="G50" s="4">
        <f t="shared" si="0"/>
        <v>0</v>
      </c>
      <c r="H50" s="4">
        <f>COUNTIF(ethnicities!C:C,countries!F50)</f>
        <v>1</v>
      </c>
      <c r="I50" s="4">
        <f t="shared" si="1"/>
        <v>1</v>
      </c>
      <c r="J50" s="4" t="s">
        <v>637</v>
      </c>
      <c r="K50" s="4">
        <f t="shared" si="2"/>
        <v>0</v>
      </c>
      <c r="L50" s="4">
        <f>COUNTIF(male_names!E:E,countries!J50)</f>
        <v>1</v>
      </c>
      <c r="M50" s="4">
        <f t="shared" si="3"/>
        <v>1</v>
      </c>
    </row>
    <row r="51" spans="2:13" x14ac:dyDescent="0.3">
      <c r="B51" s="4">
        <v>50</v>
      </c>
      <c r="C51" s="4">
        <v>5</v>
      </c>
      <c r="D51" s="51" t="s">
        <v>1452</v>
      </c>
      <c r="E51" s="4" t="s">
        <v>696</v>
      </c>
      <c r="F51" s="4" t="s">
        <v>696</v>
      </c>
      <c r="G51" s="4">
        <f t="shared" si="0"/>
        <v>0</v>
      </c>
      <c r="H51" s="4">
        <f>COUNTIF(ethnicities!C:C,countries!F51)</f>
        <v>1</v>
      </c>
      <c r="I51" s="4">
        <f t="shared" si="1"/>
        <v>1</v>
      </c>
      <c r="J51" s="4" t="s">
        <v>696</v>
      </c>
      <c r="K51" s="4">
        <f t="shared" si="2"/>
        <v>0</v>
      </c>
      <c r="L51" s="4">
        <f>COUNTIF(male_names!E:E,countries!J51)</f>
        <v>1</v>
      </c>
      <c r="M51" s="4">
        <f t="shared" si="3"/>
        <v>1</v>
      </c>
    </row>
    <row r="52" spans="2:13" x14ac:dyDescent="0.3">
      <c r="B52" s="4">
        <v>51</v>
      </c>
      <c r="C52" s="4">
        <v>5</v>
      </c>
      <c r="D52" s="51" t="s">
        <v>1452</v>
      </c>
      <c r="E52" s="4" t="s">
        <v>700</v>
      </c>
      <c r="F52" s="4" t="s">
        <v>700</v>
      </c>
      <c r="G52" s="4">
        <f t="shared" si="0"/>
        <v>0</v>
      </c>
      <c r="H52" s="4">
        <f>COUNTIF(ethnicities!C:C,countries!F52)</f>
        <v>1</v>
      </c>
      <c r="I52" s="4">
        <f t="shared" si="1"/>
        <v>1</v>
      </c>
      <c r="J52" s="4" t="s">
        <v>700</v>
      </c>
      <c r="K52" s="4">
        <f t="shared" si="2"/>
        <v>0</v>
      </c>
      <c r="L52" s="4">
        <f>COUNTIF(male_names!E:E,countries!J52)</f>
        <v>1</v>
      </c>
      <c r="M52" s="4">
        <f t="shared" si="3"/>
        <v>1</v>
      </c>
    </row>
    <row r="53" spans="2:13" x14ac:dyDescent="0.3">
      <c r="B53" s="4">
        <v>52</v>
      </c>
      <c r="C53" s="4">
        <v>5</v>
      </c>
      <c r="D53" s="51" t="s">
        <v>1452</v>
      </c>
      <c r="E53" s="4" t="s">
        <v>702</v>
      </c>
      <c r="F53" s="4" t="s">
        <v>702</v>
      </c>
      <c r="G53" s="4">
        <f t="shared" si="0"/>
        <v>0</v>
      </c>
      <c r="H53" s="4">
        <f>COUNTIF(ethnicities!C:C,countries!F53)</f>
        <v>1</v>
      </c>
      <c r="I53" s="4">
        <f t="shared" si="1"/>
        <v>1</v>
      </c>
      <c r="J53" s="4" t="s">
        <v>702</v>
      </c>
      <c r="K53" s="4">
        <f t="shared" si="2"/>
        <v>0</v>
      </c>
      <c r="L53" s="4">
        <f>COUNTIF(male_names!E:E,countries!J53)</f>
        <v>1</v>
      </c>
      <c r="M53" s="4">
        <f t="shared" si="3"/>
        <v>1</v>
      </c>
    </row>
    <row r="54" spans="2:13" x14ac:dyDescent="0.3">
      <c r="B54" s="4">
        <v>53</v>
      </c>
      <c r="C54" s="4">
        <v>5</v>
      </c>
      <c r="D54" s="51" t="s">
        <v>1452</v>
      </c>
      <c r="E54" s="4" t="s">
        <v>1455</v>
      </c>
      <c r="F54" s="4" t="s">
        <v>1455</v>
      </c>
      <c r="G54" s="4">
        <f t="shared" si="0"/>
        <v>0</v>
      </c>
      <c r="H54" s="4">
        <f>COUNTIF(ethnicities!C:C,countries!F54)</f>
        <v>1</v>
      </c>
      <c r="I54" s="4">
        <f t="shared" si="1"/>
        <v>1</v>
      </c>
      <c r="J54" s="4" t="s">
        <v>1455</v>
      </c>
      <c r="K54" s="4">
        <f t="shared" si="2"/>
        <v>0</v>
      </c>
      <c r="L54" s="4">
        <f>COUNTIF(male_names!E:E,countries!J54)</f>
        <v>1</v>
      </c>
      <c r="M54" s="4">
        <f t="shared" si="3"/>
        <v>1</v>
      </c>
    </row>
    <row r="55" spans="2:13" x14ac:dyDescent="0.3">
      <c r="B55" s="4">
        <v>54</v>
      </c>
      <c r="C55" s="4">
        <v>4</v>
      </c>
      <c r="D55" s="4" t="s">
        <v>555</v>
      </c>
      <c r="E55" s="4" t="s">
        <v>1456</v>
      </c>
      <c r="F55" s="4" t="s">
        <v>1558</v>
      </c>
      <c r="G55" s="4">
        <f t="shared" si="0"/>
        <v>1</v>
      </c>
      <c r="H55" s="4">
        <f>COUNTIF(ethnicities!C:C,countries!F55)</f>
        <v>0</v>
      </c>
      <c r="I55" s="4">
        <f t="shared" si="1"/>
        <v>1</v>
      </c>
      <c r="J55" s="4" t="s">
        <v>1558</v>
      </c>
      <c r="K55" s="4">
        <f t="shared" si="2"/>
        <v>1</v>
      </c>
      <c r="L55" s="4">
        <f>COUNTIF(male_names!E:E,countries!J55)</f>
        <v>0</v>
      </c>
      <c r="M55" s="4">
        <f t="shared" si="3"/>
        <v>1</v>
      </c>
    </row>
    <row r="56" spans="2:13" x14ac:dyDescent="0.3">
      <c r="B56" s="4">
        <v>55</v>
      </c>
      <c r="C56" s="4">
        <v>5</v>
      </c>
      <c r="D56" s="50" t="s">
        <v>1456</v>
      </c>
      <c r="E56" s="4" t="s">
        <v>577</v>
      </c>
      <c r="F56" s="4" t="s">
        <v>577</v>
      </c>
      <c r="G56" s="4">
        <f t="shared" si="0"/>
        <v>0</v>
      </c>
      <c r="H56" s="4">
        <f>COUNTIF(ethnicities!C:C,countries!F56)</f>
        <v>1</v>
      </c>
      <c r="I56" s="4">
        <f t="shared" si="1"/>
        <v>1</v>
      </c>
      <c r="J56" s="4" t="s">
        <v>577</v>
      </c>
      <c r="K56" s="4">
        <f t="shared" si="2"/>
        <v>0</v>
      </c>
      <c r="L56" s="4">
        <f>COUNTIF(male_names!E:E,countries!J56)</f>
        <v>1</v>
      </c>
      <c r="M56" s="4">
        <f t="shared" si="3"/>
        <v>1</v>
      </c>
    </row>
    <row r="57" spans="2:13" x14ac:dyDescent="0.3">
      <c r="B57" s="4">
        <v>56</v>
      </c>
      <c r="C57" s="4">
        <v>5</v>
      </c>
      <c r="D57" s="51" t="s">
        <v>1456</v>
      </c>
      <c r="E57" s="4" t="s">
        <v>585</v>
      </c>
      <c r="F57" s="4" t="s">
        <v>585</v>
      </c>
      <c r="G57" s="4">
        <f t="shared" si="0"/>
        <v>0</v>
      </c>
      <c r="H57" s="4">
        <f>COUNTIF(ethnicities!C:C,countries!F57)</f>
        <v>1</v>
      </c>
      <c r="I57" s="4">
        <f t="shared" si="1"/>
        <v>1</v>
      </c>
      <c r="J57" s="4" t="s">
        <v>585</v>
      </c>
      <c r="K57" s="4">
        <f t="shared" si="2"/>
        <v>0</v>
      </c>
      <c r="L57" s="4">
        <f>COUNTIF(male_names!E:E,countries!J57)</f>
        <v>1</v>
      </c>
      <c r="M57" s="4">
        <f t="shared" si="3"/>
        <v>1</v>
      </c>
    </row>
    <row r="58" spans="2:13" x14ac:dyDescent="0.3">
      <c r="B58" s="4">
        <v>57</v>
      </c>
      <c r="C58" s="4">
        <v>5</v>
      </c>
      <c r="D58" s="51" t="s">
        <v>1456</v>
      </c>
      <c r="E58" s="4" t="s">
        <v>616</v>
      </c>
      <c r="F58" s="4" t="s">
        <v>616</v>
      </c>
      <c r="G58" s="4">
        <f t="shared" si="0"/>
        <v>0</v>
      </c>
      <c r="H58" s="4">
        <f>COUNTIF(ethnicities!C:C,countries!F58)</f>
        <v>1</v>
      </c>
      <c r="I58" s="4">
        <f t="shared" si="1"/>
        <v>1</v>
      </c>
      <c r="J58" s="4" t="s">
        <v>616</v>
      </c>
      <c r="K58" s="4">
        <f t="shared" si="2"/>
        <v>0</v>
      </c>
      <c r="L58" s="4">
        <f>COUNTIF(male_names!E:E,countries!J58)</f>
        <v>1</v>
      </c>
      <c r="M58" s="4">
        <f t="shared" si="3"/>
        <v>1</v>
      </c>
    </row>
    <row r="59" spans="2:13" x14ac:dyDescent="0.3">
      <c r="B59" s="4">
        <v>58</v>
      </c>
      <c r="C59" s="4">
        <v>5</v>
      </c>
      <c r="D59" s="51" t="s">
        <v>1456</v>
      </c>
      <c r="E59" s="4" t="s">
        <v>620</v>
      </c>
      <c r="F59" s="4" t="s">
        <v>620</v>
      </c>
      <c r="G59" s="4">
        <f t="shared" si="0"/>
        <v>0</v>
      </c>
      <c r="H59" s="4">
        <f>COUNTIF(ethnicities!C:C,countries!F59)</f>
        <v>1</v>
      </c>
      <c r="I59" s="4">
        <f t="shared" si="1"/>
        <v>1</v>
      </c>
      <c r="J59" s="4" t="s">
        <v>620</v>
      </c>
      <c r="K59" s="4">
        <f t="shared" si="2"/>
        <v>0</v>
      </c>
      <c r="L59" s="4">
        <f>COUNTIF(male_names!E:E,countries!J59)</f>
        <v>1</v>
      </c>
      <c r="M59" s="4">
        <f t="shared" si="3"/>
        <v>1</v>
      </c>
    </row>
    <row r="60" spans="2:13" x14ac:dyDescent="0.3">
      <c r="B60" s="4">
        <v>59</v>
      </c>
      <c r="C60" s="4">
        <v>5</v>
      </c>
      <c r="D60" s="51" t="s">
        <v>1456</v>
      </c>
      <c r="E60" s="4" t="s">
        <v>652</v>
      </c>
      <c r="F60" s="4" t="s">
        <v>652</v>
      </c>
      <c r="G60" s="4">
        <f t="shared" si="0"/>
        <v>0</v>
      </c>
      <c r="H60" s="4">
        <f>COUNTIF(ethnicities!C:C,countries!F60)</f>
        <v>1</v>
      </c>
      <c r="I60" s="4">
        <f t="shared" si="1"/>
        <v>1</v>
      </c>
      <c r="J60" s="4" t="s">
        <v>652</v>
      </c>
      <c r="K60" s="4">
        <f t="shared" si="2"/>
        <v>0</v>
      </c>
      <c r="L60" s="4">
        <f>COUNTIF(male_names!E:E,countries!J60)</f>
        <v>1</v>
      </c>
      <c r="M60" s="4">
        <f t="shared" si="3"/>
        <v>1</v>
      </c>
    </row>
    <row r="61" spans="2:13" x14ac:dyDescent="0.3">
      <c r="B61" s="4">
        <v>60</v>
      </c>
      <c r="C61" s="4">
        <v>5</v>
      </c>
      <c r="D61" s="51" t="s">
        <v>1456</v>
      </c>
      <c r="E61" s="4" t="s">
        <v>654</v>
      </c>
      <c r="F61" s="4" t="s">
        <v>654</v>
      </c>
      <c r="G61" s="4">
        <f t="shared" si="0"/>
        <v>0</v>
      </c>
      <c r="H61" s="4">
        <f>COUNTIF(ethnicities!C:C,countries!F61)</f>
        <v>1</v>
      </c>
      <c r="I61" s="4">
        <f t="shared" si="1"/>
        <v>1</v>
      </c>
      <c r="J61" s="4" t="s">
        <v>654</v>
      </c>
      <c r="K61" s="4">
        <f t="shared" si="2"/>
        <v>0</v>
      </c>
      <c r="L61" s="4">
        <f>COUNTIF(male_names!E:E,countries!J61)</f>
        <v>1</v>
      </c>
      <c r="M61" s="4">
        <f t="shared" si="3"/>
        <v>1</v>
      </c>
    </row>
    <row r="62" spans="2:13" x14ac:dyDescent="0.3">
      <c r="B62" s="4">
        <v>61</v>
      </c>
      <c r="C62" s="4">
        <v>5</v>
      </c>
      <c r="D62" s="51" t="s">
        <v>1456</v>
      </c>
      <c r="E62" s="4" t="s">
        <v>668</v>
      </c>
      <c r="F62" s="4" t="s">
        <v>668</v>
      </c>
      <c r="G62" s="4">
        <f t="shared" si="0"/>
        <v>0</v>
      </c>
      <c r="H62" s="4">
        <f>COUNTIF(ethnicities!C:C,countries!F62)</f>
        <v>1</v>
      </c>
      <c r="I62" s="4">
        <f t="shared" si="1"/>
        <v>1</v>
      </c>
      <c r="J62" s="4" t="s">
        <v>668</v>
      </c>
      <c r="K62" s="4">
        <f t="shared" si="2"/>
        <v>0</v>
      </c>
      <c r="L62" s="4">
        <f>COUNTIF(male_names!E:E,countries!J62)</f>
        <v>1</v>
      </c>
      <c r="M62" s="4">
        <f t="shared" si="3"/>
        <v>1</v>
      </c>
    </row>
    <row r="63" spans="2:13" x14ac:dyDescent="0.3">
      <c r="B63" s="4">
        <v>62</v>
      </c>
      <c r="C63" s="4">
        <v>5</v>
      </c>
      <c r="D63" s="51" t="s">
        <v>1456</v>
      </c>
      <c r="E63" s="4" t="s">
        <v>676</v>
      </c>
      <c r="F63" s="4" t="s">
        <v>676</v>
      </c>
      <c r="G63" s="4">
        <f t="shared" si="0"/>
        <v>0</v>
      </c>
      <c r="H63" s="4">
        <f>COUNTIF(ethnicities!C:C,countries!F63)</f>
        <v>1</v>
      </c>
      <c r="I63" s="4">
        <f t="shared" si="1"/>
        <v>1</v>
      </c>
      <c r="J63" s="4" t="s">
        <v>676</v>
      </c>
      <c r="K63" s="4">
        <f t="shared" si="2"/>
        <v>0</v>
      </c>
      <c r="L63" s="4">
        <f>COUNTIF(male_names!E:E,countries!J63)</f>
        <v>1</v>
      </c>
      <c r="M63" s="4">
        <f t="shared" si="3"/>
        <v>1</v>
      </c>
    </row>
    <row r="64" spans="2:13" x14ac:dyDescent="0.3">
      <c r="B64" s="4">
        <v>63</v>
      </c>
      <c r="C64" s="4">
        <v>5</v>
      </c>
      <c r="D64" s="51" t="s">
        <v>1456</v>
      </c>
      <c r="E64" s="4" t="s">
        <v>707</v>
      </c>
      <c r="F64" s="4" t="s">
        <v>707</v>
      </c>
      <c r="G64" s="4">
        <f t="shared" si="0"/>
        <v>0</v>
      </c>
      <c r="H64" s="4">
        <f>COUNTIF(ethnicities!C:C,countries!F64)</f>
        <v>1</v>
      </c>
      <c r="I64" s="4">
        <f t="shared" si="1"/>
        <v>1</v>
      </c>
      <c r="J64" s="4" t="s">
        <v>707</v>
      </c>
      <c r="K64" s="4">
        <f t="shared" si="2"/>
        <v>0</v>
      </c>
      <c r="L64" s="4">
        <f>COUNTIF(male_names!E:E,countries!J64)</f>
        <v>1</v>
      </c>
      <c r="M64" s="4">
        <f t="shared" si="3"/>
        <v>1</v>
      </c>
    </row>
    <row r="65" spans="2:13" x14ac:dyDescent="0.3">
      <c r="B65" s="4">
        <v>64</v>
      </c>
      <c r="C65" s="4">
        <v>2</v>
      </c>
      <c r="D65" s="4" t="s">
        <v>1439</v>
      </c>
      <c r="E65" s="4" t="s">
        <v>1457</v>
      </c>
      <c r="F65" s="4" t="s">
        <v>1558</v>
      </c>
      <c r="G65" s="4">
        <f t="shared" si="0"/>
        <v>1</v>
      </c>
      <c r="H65" s="4">
        <f>COUNTIF(ethnicities!C:C,countries!F65)</f>
        <v>0</v>
      </c>
      <c r="I65" s="4">
        <f t="shared" si="1"/>
        <v>1</v>
      </c>
      <c r="J65" s="4" t="s">
        <v>1558</v>
      </c>
      <c r="K65" s="4">
        <f t="shared" si="2"/>
        <v>1</v>
      </c>
      <c r="L65" s="4">
        <f>COUNTIF(male_names!E:E,countries!J65)</f>
        <v>0</v>
      </c>
      <c r="M65" s="4">
        <f t="shared" si="3"/>
        <v>1</v>
      </c>
    </row>
    <row r="66" spans="2:13" x14ac:dyDescent="0.3">
      <c r="B66" s="4">
        <v>65</v>
      </c>
      <c r="C66" s="4">
        <v>3</v>
      </c>
      <c r="D66" s="4" t="s">
        <v>1457</v>
      </c>
      <c r="E66" s="4" t="s">
        <v>650</v>
      </c>
      <c r="F66" s="4" t="s">
        <v>1558</v>
      </c>
      <c r="G66" s="4">
        <f t="shared" si="0"/>
        <v>1</v>
      </c>
      <c r="H66" s="4">
        <f>COUNTIF(ethnicities!C:C,countries!F66)</f>
        <v>0</v>
      </c>
      <c r="I66" s="4">
        <f t="shared" si="1"/>
        <v>1</v>
      </c>
      <c r="J66" s="4" t="s">
        <v>1558</v>
      </c>
      <c r="K66" s="4">
        <f t="shared" si="2"/>
        <v>1</v>
      </c>
      <c r="L66" s="4">
        <f>COUNTIF(male_names!E:E,countries!J66)</f>
        <v>0</v>
      </c>
      <c r="M66" s="4">
        <f t="shared" si="3"/>
        <v>1</v>
      </c>
    </row>
    <row r="67" spans="2:13" x14ac:dyDescent="0.3">
      <c r="B67" s="4">
        <v>66</v>
      </c>
      <c r="C67" s="4">
        <v>5</v>
      </c>
      <c r="D67" s="50" t="s">
        <v>650</v>
      </c>
      <c r="E67" s="4" t="s">
        <v>1458</v>
      </c>
      <c r="F67" s="4" t="s">
        <v>1451</v>
      </c>
      <c r="G67" s="4">
        <f t="shared" ref="G67:G130" si="4">IF(F67="NULL",1,0)</f>
        <v>0</v>
      </c>
      <c r="H67" s="4">
        <f>COUNTIF(ethnicities!C:C,countries!F67)</f>
        <v>1</v>
      </c>
      <c r="I67" s="4">
        <f t="shared" ref="I67:I130" si="5">G67+H67</f>
        <v>1</v>
      </c>
      <c r="J67" s="4" t="s">
        <v>1451</v>
      </c>
      <c r="K67" s="4">
        <f t="shared" ref="K67:K130" si="6">IF(J67="NULL",1,0)</f>
        <v>0</v>
      </c>
      <c r="L67" s="4">
        <f>COUNTIF(male_names!E:E,countries!J67)</f>
        <v>1</v>
      </c>
      <c r="M67" s="4">
        <f t="shared" ref="M67:M130" si="7">K67+L67</f>
        <v>1</v>
      </c>
    </row>
    <row r="68" spans="2:13" x14ac:dyDescent="0.3">
      <c r="B68" s="4">
        <v>67</v>
      </c>
      <c r="C68" s="4">
        <v>5</v>
      </c>
      <c r="D68" s="51" t="s">
        <v>650</v>
      </c>
      <c r="E68" s="4" t="s">
        <v>1404</v>
      </c>
      <c r="F68" s="4" t="s">
        <v>1404</v>
      </c>
      <c r="G68" s="4">
        <f t="shared" si="4"/>
        <v>0</v>
      </c>
      <c r="H68" s="4">
        <f>COUNTIF(ethnicities!C:C,countries!F68)</f>
        <v>1</v>
      </c>
      <c r="I68" s="4">
        <f t="shared" si="5"/>
        <v>1</v>
      </c>
      <c r="J68" s="4" t="s">
        <v>1481</v>
      </c>
      <c r="K68" s="4">
        <f t="shared" si="6"/>
        <v>0</v>
      </c>
      <c r="L68" s="4">
        <f>COUNTIF(male_names!E:E,countries!J68)</f>
        <v>1</v>
      </c>
      <c r="M68" s="4">
        <f t="shared" si="7"/>
        <v>1</v>
      </c>
    </row>
    <row r="69" spans="2:13" x14ac:dyDescent="0.3">
      <c r="B69" s="4">
        <v>68</v>
      </c>
      <c r="C69" s="4">
        <v>5</v>
      </c>
      <c r="D69" s="51" t="s">
        <v>650</v>
      </c>
      <c r="E69" s="4" t="s">
        <v>1428</v>
      </c>
      <c r="F69" s="4" t="s">
        <v>1481</v>
      </c>
      <c r="G69" s="4">
        <f t="shared" si="4"/>
        <v>0</v>
      </c>
      <c r="H69" s="4">
        <f>COUNTIF(ethnicities!C:C,countries!F69)</f>
        <v>1</v>
      </c>
      <c r="I69" s="4">
        <f t="shared" si="5"/>
        <v>1</v>
      </c>
      <c r="J69" s="4" t="s">
        <v>1481</v>
      </c>
      <c r="K69" s="4">
        <f t="shared" si="6"/>
        <v>0</v>
      </c>
      <c r="L69" s="4">
        <f>COUNTIF(male_names!E:E,countries!J69)</f>
        <v>1</v>
      </c>
      <c r="M69" s="4">
        <f t="shared" si="7"/>
        <v>1</v>
      </c>
    </row>
    <row r="70" spans="2:13" x14ac:dyDescent="0.3">
      <c r="B70" s="4">
        <v>69</v>
      </c>
      <c r="C70" s="4">
        <v>5</v>
      </c>
      <c r="D70" s="51" t="s">
        <v>650</v>
      </c>
      <c r="E70" s="4" t="s">
        <v>580</v>
      </c>
      <c r="F70" s="4" t="s">
        <v>580</v>
      </c>
      <c r="G70" s="4">
        <f t="shared" si="4"/>
        <v>0</v>
      </c>
      <c r="H70" s="4">
        <f>COUNTIF(ethnicities!C:C,countries!F70)</f>
        <v>1</v>
      </c>
      <c r="I70" s="4">
        <f t="shared" si="5"/>
        <v>1</v>
      </c>
      <c r="J70" s="4" t="s">
        <v>1481</v>
      </c>
      <c r="K70" s="4">
        <f t="shared" si="6"/>
        <v>0</v>
      </c>
      <c r="L70" s="4">
        <f>COUNTIF(male_names!E:E,countries!J70)</f>
        <v>1</v>
      </c>
      <c r="M70" s="4">
        <f t="shared" si="7"/>
        <v>1</v>
      </c>
    </row>
    <row r="71" spans="2:13" x14ac:dyDescent="0.3">
      <c r="B71" s="4">
        <v>70</v>
      </c>
      <c r="C71" s="4">
        <v>5</v>
      </c>
      <c r="D71" s="51" t="s">
        <v>650</v>
      </c>
      <c r="E71" s="4" t="s">
        <v>583</v>
      </c>
      <c r="F71" s="4" t="s">
        <v>583</v>
      </c>
      <c r="G71" s="4">
        <f t="shared" si="4"/>
        <v>0</v>
      </c>
      <c r="H71" s="4">
        <f>COUNTIF(ethnicities!C:C,countries!F71)</f>
        <v>1</v>
      </c>
      <c r="I71" s="4">
        <f t="shared" si="5"/>
        <v>1</v>
      </c>
      <c r="J71" s="4" t="s">
        <v>1481</v>
      </c>
      <c r="K71" s="4">
        <f t="shared" si="6"/>
        <v>0</v>
      </c>
      <c r="L71" s="4">
        <f>COUNTIF(male_names!E:E,countries!J71)</f>
        <v>1</v>
      </c>
      <c r="M71" s="4">
        <f t="shared" si="7"/>
        <v>1</v>
      </c>
    </row>
    <row r="72" spans="2:13" x14ac:dyDescent="0.3">
      <c r="B72" s="4">
        <v>71</v>
      </c>
      <c r="C72" s="4">
        <v>5</v>
      </c>
      <c r="D72" s="51" t="s">
        <v>650</v>
      </c>
      <c r="E72" s="4" t="s">
        <v>1459</v>
      </c>
      <c r="F72" s="4" t="s">
        <v>1481</v>
      </c>
      <c r="G72" s="4">
        <f t="shared" si="4"/>
        <v>0</v>
      </c>
      <c r="H72" s="4">
        <f>COUNTIF(ethnicities!C:C,countries!F72)</f>
        <v>1</v>
      </c>
      <c r="I72" s="4">
        <f t="shared" si="5"/>
        <v>1</v>
      </c>
      <c r="J72" s="4" t="s">
        <v>1481</v>
      </c>
      <c r="K72" s="4">
        <f t="shared" si="6"/>
        <v>0</v>
      </c>
      <c r="L72" s="4">
        <f>COUNTIF(male_names!E:E,countries!J72)</f>
        <v>1</v>
      </c>
      <c r="M72" s="4">
        <f t="shared" si="7"/>
        <v>1</v>
      </c>
    </row>
    <row r="73" spans="2:13" x14ac:dyDescent="0.3">
      <c r="B73" s="4">
        <v>72</v>
      </c>
      <c r="C73" s="4">
        <v>5</v>
      </c>
      <c r="D73" s="51" t="s">
        <v>650</v>
      </c>
      <c r="E73" s="4" t="s">
        <v>1460</v>
      </c>
      <c r="F73" s="4" t="s">
        <v>1451</v>
      </c>
      <c r="G73" s="4">
        <f t="shared" si="4"/>
        <v>0</v>
      </c>
      <c r="H73" s="4">
        <f>COUNTIF(ethnicities!C:C,countries!F73)</f>
        <v>1</v>
      </c>
      <c r="I73" s="4">
        <f t="shared" si="5"/>
        <v>1</v>
      </c>
      <c r="J73" s="4" t="s">
        <v>1451</v>
      </c>
      <c r="K73" s="4">
        <f t="shared" si="6"/>
        <v>0</v>
      </c>
      <c r="L73" s="4">
        <f>COUNTIF(male_names!E:E,countries!J73)</f>
        <v>1</v>
      </c>
      <c r="M73" s="4">
        <f t="shared" si="7"/>
        <v>1</v>
      </c>
    </row>
    <row r="74" spans="2:13" x14ac:dyDescent="0.3">
      <c r="B74" s="4">
        <v>73</v>
      </c>
      <c r="C74" s="4">
        <v>5</v>
      </c>
      <c r="D74" s="51" t="s">
        <v>650</v>
      </c>
      <c r="E74" s="4" t="s">
        <v>1461</v>
      </c>
      <c r="F74" s="4" t="s">
        <v>1426</v>
      </c>
      <c r="G74" s="4">
        <f t="shared" si="4"/>
        <v>0</v>
      </c>
      <c r="H74" s="4">
        <f>COUNTIF(ethnicities!C:C,countries!F74)</f>
        <v>1</v>
      </c>
      <c r="I74" s="4">
        <f t="shared" si="5"/>
        <v>1</v>
      </c>
      <c r="J74" s="4" t="s">
        <v>1426</v>
      </c>
      <c r="K74" s="4">
        <f t="shared" si="6"/>
        <v>0</v>
      </c>
      <c r="L74" s="4">
        <f>COUNTIF(male_names!E:E,countries!J74)</f>
        <v>1</v>
      </c>
      <c r="M74" s="4">
        <f t="shared" si="7"/>
        <v>1</v>
      </c>
    </row>
    <row r="75" spans="2:13" x14ac:dyDescent="0.3">
      <c r="B75" s="4">
        <v>74</v>
      </c>
      <c r="C75" s="4">
        <v>5</v>
      </c>
      <c r="D75" s="51" t="s">
        <v>650</v>
      </c>
      <c r="E75" s="4" t="s">
        <v>603</v>
      </c>
      <c r="F75" s="4" t="s">
        <v>603</v>
      </c>
      <c r="G75" s="4">
        <f t="shared" si="4"/>
        <v>0</v>
      </c>
      <c r="H75" s="4">
        <f>COUNTIF(ethnicities!C:C,countries!F75)</f>
        <v>1</v>
      </c>
      <c r="I75" s="4">
        <f t="shared" si="5"/>
        <v>1</v>
      </c>
      <c r="J75" s="4" t="s">
        <v>1481</v>
      </c>
      <c r="K75" s="4">
        <f t="shared" si="6"/>
        <v>0</v>
      </c>
      <c r="L75" s="4">
        <f>COUNTIF(male_names!E:E,countries!J75)</f>
        <v>1</v>
      </c>
      <c r="M75" s="4">
        <f t="shared" si="7"/>
        <v>1</v>
      </c>
    </row>
    <row r="76" spans="2:13" x14ac:dyDescent="0.3">
      <c r="B76" s="4">
        <v>75</v>
      </c>
      <c r="C76" s="4">
        <v>5</v>
      </c>
      <c r="D76" s="51" t="s">
        <v>650</v>
      </c>
      <c r="E76" s="4" t="s">
        <v>1462</v>
      </c>
      <c r="F76" s="4" t="s">
        <v>1481</v>
      </c>
      <c r="G76" s="4">
        <f t="shared" si="4"/>
        <v>0</v>
      </c>
      <c r="H76" s="4">
        <f>COUNTIF(ethnicities!C:C,countries!F76)</f>
        <v>1</v>
      </c>
      <c r="I76" s="4">
        <f t="shared" si="5"/>
        <v>1</v>
      </c>
      <c r="J76" s="4" t="s">
        <v>1481</v>
      </c>
      <c r="K76" s="4">
        <f t="shared" si="6"/>
        <v>0</v>
      </c>
      <c r="L76" s="4">
        <f>COUNTIF(male_names!E:E,countries!J76)</f>
        <v>1</v>
      </c>
      <c r="M76" s="4">
        <f t="shared" si="7"/>
        <v>1</v>
      </c>
    </row>
    <row r="77" spans="2:13" x14ac:dyDescent="0.3">
      <c r="B77" s="4">
        <v>76</v>
      </c>
      <c r="C77" s="4">
        <v>5</v>
      </c>
      <c r="D77" s="51" t="s">
        <v>650</v>
      </c>
      <c r="E77" s="4" t="s">
        <v>607</v>
      </c>
      <c r="F77" s="4" t="s">
        <v>607</v>
      </c>
      <c r="G77" s="4">
        <f t="shared" si="4"/>
        <v>0</v>
      </c>
      <c r="H77" s="4">
        <f>COUNTIF(ethnicities!C:C,countries!F77)</f>
        <v>1</v>
      </c>
      <c r="I77" s="4">
        <f t="shared" si="5"/>
        <v>1</v>
      </c>
      <c r="J77" s="4" t="s">
        <v>1481</v>
      </c>
      <c r="K77" s="4">
        <f t="shared" si="6"/>
        <v>0</v>
      </c>
      <c r="L77" s="4">
        <f>COUNTIF(male_names!E:E,countries!J77)</f>
        <v>1</v>
      </c>
      <c r="M77" s="4">
        <f t="shared" si="7"/>
        <v>1</v>
      </c>
    </row>
    <row r="78" spans="2:13" x14ac:dyDescent="0.3">
      <c r="B78" s="4">
        <v>77</v>
      </c>
      <c r="C78" s="4">
        <v>5</v>
      </c>
      <c r="D78" s="51" t="s">
        <v>650</v>
      </c>
      <c r="E78" s="4" t="s">
        <v>1410</v>
      </c>
      <c r="F78" s="4" t="s">
        <v>1410</v>
      </c>
      <c r="G78" s="4">
        <f t="shared" si="4"/>
        <v>0</v>
      </c>
      <c r="H78" s="4">
        <f>COUNTIF(ethnicities!C:C,countries!F78)</f>
        <v>1</v>
      </c>
      <c r="I78" s="4">
        <f t="shared" si="5"/>
        <v>1</v>
      </c>
      <c r="J78" s="4" t="s">
        <v>1481</v>
      </c>
      <c r="K78" s="4">
        <f t="shared" si="6"/>
        <v>0</v>
      </c>
      <c r="L78" s="4">
        <f>COUNTIF(male_names!E:E,countries!J78)</f>
        <v>1</v>
      </c>
      <c r="M78" s="4">
        <f t="shared" si="7"/>
        <v>1</v>
      </c>
    </row>
    <row r="79" spans="2:13" x14ac:dyDescent="0.3">
      <c r="B79" s="4">
        <v>78</v>
      </c>
      <c r="C79" s="4">
        <v>5</v>
      </c>
      <c r="D79" s="51" t="s">
        <v>650</v>
      </c>
      <c r="E79" s="4" t="s">
        <v>623</v>
      </c>
      <c r="F79" s="4" t="s">
        <v>623</v>
      </c>
      <c r="G79" s="4">
        <f t="shared" si="4"/>
        <v>0</v>
      </c>
      <c r="H79" s="4">
        <f>COUNTIF(ethnicities!C:C,countries!F79)</f>
        <v>1</v>
      </c>
      <c r="I79" s="4">
        <f t="shared" si="5"/>
        <v>1</v>
      </c>
      <c r="J79" s="4" t="s">
        <v>1481</v>
      </c>
      <c r="K79" s="4">
        <f t="shared" si="6"/>
        <v>0</v>
      </c>
      <c r="L79" s="4">
        <f>COUNTIF(male_names!E:E,countries!J79)</f>
        <v>1</v>
      </c>
      <c r="M79" s="4">
        <f t="shared" si="7"/>
        <v>1</v>
      </c>
    </row>
    <row r="80" spans="2:13" x14ac:dyDescent="0.3">
      <c r="B80" s="4">
        <v>79</v>
      </c>
      <c r="C80" s="4">
        <v>5</v>
      </c>
      <c r="D80" s="51" t="s">
        <v>650</v>
      </c>
      <c r="E80" s="4" t="s">
        <v>1463</v>
      </c>
      <c r="F80" s="4" t="s">
        <v>616</v>
      </c>
      <c r="G80" s="4">
        <f t="shared" si="4"/>
        <v>0</v>
      </c>
      <c r="H80" s="4">
        <f>COUNTIF(ethnicities!C:C,countries!F80)</f>
        <v>1</v>
      </c>
      <c r="I80" s="4">
        <f t="shared" si="5"/>
        <v>1</v>
      </c>
      <c r="J80" s="4" t="s">
        <v>616</v>
      </c>
      <c r="K80" s="4">
        <f t="shared" si="6"/>
        <v>0</v>
      </c>
      <c r="L80" s="4">
        <f>COUNTIF(male_names!E:E,countries!J80)</f>
        <v>1</v>
      </c>
      <c r="M80" s="4">
        <f t="shared" si="7"/>
        <v>1</v>
      </c>
    </row>
    <row r="81" spans="2:13" x14ac:dyDescent="0.3">
      <c r="B81" s="4">
        <v>80</v>
      </c>
      <c r="C81" s="4">
        <v>5</v>
      </c>
      <c r="D81" s="51" t="s">
        <v>650</v>
      </c>
      <c r="E81" s="4" t="s">
        <v>627</v>
      </c>
      <c r="F81" s="4" t="s">
        <v>627</v>
      </c>
      <c r="G81" s="4">
        <f t="shared" si="4"/>
        <v>0</v>
      </c>
      <c r="H81" s="4">
        <f>COUNTIF(ethnicities!C:C,countries!F81)</f>
        <v>1</v>
      </c>
      <c r="I81" s="4">
        <f t="shared" si="5"/>
        <v>1</v>
      </c>
      <c r="J81" s="4" t="s">
        <v>627</v>
      </c>
      <c r="K81" s="4">
        <f t="shared" si="6"/>
        <v>0</v>
      </c>
      <c r="L81" s="4">
        <f>COUNTIF(male_names!E:E,countries!J81)</f>
        <v>1</v>
      </c>
      <c r="M81" s="4">
        <f t="shared" si="7"/>
        <v>1</v>
      </c>
    </row>
    <row r="82" spans="2:13" x14ac:dyDescent="0.3">
      <c r="B82" s="4">
        <v>81</v>
      </c>
      <c r="C82" s="4">
        <v>5</v>
      </c>
      <c r="D82" s="51" t="s">
        <v>650</v>
      </c>
      <c r="E82" s="4" t="s">
        <v>638</v>
      </c>
      <c r="F82" s="4" t="s">
        <v>638</v>
      </c>
      <c r="G82" s="4">
        <f t="shared" si="4"/>
        <v>0</v>
      </c>
      <c r="H82" s="4">
        <f>COUNTIF(ethnicities!C:C,countries!F82)</f>
        <v>1</v>
      </c>
      <c r="I82" s="4">
        <f t="shared" si="5"/>
        <v>1</v>
      </c>
      <c r="J82" s="4" t="s">
        <v>638</v>
      </c>
      <c r="K82" s="4">
        <f t="shared" si="6"/>
        <v>0</v>
      </c>
      <c r="L82" s="4">
        <f>COUNTIF(male_names!E:E,countries!J82)</f>
        <v>1</v>
      </c>
      <c r="M82" s="4">
        <f t="shared" si="7"/>
        <v>1</v>
      </c>
    </row>
    <row r="83" spans="2:13" x14ac:dyDescent="0.3">
      <c r="B83" s="4">
        <v>82</v>
      </c>
      <c r="C83" s="4">
        <v>5</v>
      </c>
      <c r="D83" s="51" t="s">
        <v>650</v>
      </c>
      <c r="E83" s="4" t="s">
        <v>1464</v>
      </c>
      <c r="F83" s="4" t="s">
        <v>616</v>
      </c>
      <c r="G83" s="4">
        <f t="shared" si="4"/>
        <v>0</v>
      </c>
      <c r="H83" s="4">
        <f>COUNTIF(ethnicities!C:C,countries!F83)</f>
        <v>1</v>
      </c>
      <c r="I83" s="4">
        <f t="shared" si="5"/>
        <v>1</v>
      </c>
      <c r="J83" s="4" t="s">
        <v>616</v>
      </c>
      <c r="K83" s="4">
        <f t="shared" si="6"/>
        <v>0</v>
      </c>
      <c r="L83" s="4">
        <f>COUNTIF(male_names!E:E,countries!J83)</f>
        <v>1</v>
      </c>
      <c r="M83" s="4">
        <f t="shared" si="7"/>
        <v>1</v>
      </c>
    </row>
    <row r="84" spans="2:13" x14ac:dyDescent="0.3">
      <c r="B84" s="4">
        <v>83</v>
      </c>
      <c r="C84" s="4">
        <v>5</v>
      </c>
      <c r="D84" s="51" t="s">
        <v>650</v>
      </c>
      <c r="E84" s="4" t="s">
        <v>1465</v>
      </c>
      <c r="F84" s="4" t="s">
        <v>1451</v>
      </c>
      <c r="G84" s="4">
        <f t="shared" si="4"/>
        <v>0</v>
      </c>
      <c r="H84" s="4">
        <f>COUNTIF(ethnicities!C:C,countries!F84)</f>
        <v>1</v>
      </c>
      <c r="I84" s="4">
        <f t="shared" si="5"/>
        <v>1</v>
      </c>
      <c r="J84" s="4" t="s">
        <v>1451</v>
      </c>
      <c r="K84" s="4">
        <f t="shared" si="6"/>
        <v>0</v>
      </c>
      <c r="L84" s="4">
        <f>COUNTIF(male_names!E:E,countries!J84)</f>
        <v>1</v>
      </c>
      <c r="M84" s="4">
        <f t="shared" si="7"/>
        <v>1</v>
      </c>
    </row>
    <row r="85" spans="2:13" x14ac:dyDescent="0.3">
      <c r="B85" s="4">
        <v>84</v>
      </c>
      <c r="C85" s="4">
        <v>5</v>
      </c>
      <c r="D85" s="51" t="s">
        <v>650</v>
      </c>
      <c r="E85" s="4" t="s">
        <v>1433</v>
      </c>
      <c r="F85" s="4" t="s">
        <v>1426</v>
      </c>
      <c r="G85" s="4">
        <f t="shared" si="4"/>
        <v>0</v>
      </c>
      <c r="H85" s="4">
        <f>COUNTIF(ethnicities!C:C,countries!F85)</f>
        <v>1</v>
      </c>
      <c r="I85" s="4">
        <f t="shared" si="5"/>
        <v>1</v>
      </c>
      <c r="J85" s="4" t="s">
        <v>1433</v>
      </c>
      <c r="K85" s="4">
        <f t="shared" si="6"/>
        <v>0</v>
      </c>
      <c r="L85" s="4">
        <f>COUNTIF(male_names!E:E,countries!J85)</f>
        <v>1</v>
      </c>
      <c r="M85" s="4">
        <f t="shared" si="7"/>
        <v>1</v>
      </c>
    </row>
    <row r="86" spans="2:13" x14ac:dyDescent="0.3">
      <c r="B86" s="4">
        <v>85</v>
      </c>
      <c r="C86" s="4">
        <v>5</v>
      </c>
      <c r="D86" s="51" t="s">
        <v>650</v>
      </c>
      <c r="E86" s="4" t="s">
        <v>1466</v>
      </c>
      <c r="F86" s="4" t="s">
        <v>616</v>
      </c>
      <c r="G86" s="4">
        <f t="shared" si="4"/>
        <v>0</v>
      </c>
      <c r="H86" s="4">
        <f>COUNTIF(ethnicities!C:C,countries!F86)</f>
        <v>1</v>
      </c>
      <c r="I86" s="4">
        <f t="shared" si="5"/>
        <v>1</v>
      </c>
      <c r="J86" s="4" t="s">
        <v>616</v>
      </c>
      <c r="K86" s="4">
        <f t="shared" si="6"/>
        <v>0</v>
      </c>
      <c r="L86" s="4">
        <f>COUNTIF(male_names!E:E,countries!J86)</f>
        <v>1</v>
      </c>
      <c r="M86" s="4">
        <f t="shared" si="7"/>
        <v>1</v>
      </c>
    </row>
    <row r="87" spans="2:13" x14ac:dyDescent="0.3">
      <c r="B87" s="4">
        <v>86</v>
      </c>
      <c r="C87" s="4">
        <v>5</v>
      </c>
      <c r="D87" s="51" t="s">
        <v>650</v>
      </c>
      <c r="E87" s="4" t="s">
        <v>1467</v>
      </c>
      <c r="F87" s="4" t="s">
        <v>1467</v>
      </c>
      <c r="G87" s="4">
        <f t="shared" si="4"/>
        <v>0</v>
      </c>
      <c r="H87" s="4">
        <f>COUNTIF(ethnicities!C:C,countries!F87)</f>
        <v>1</v>
      </c>
      <c r="I87" s="4">
        <f t="shared" si="5"/>
        <v>1</v>
      </c>
      <c r="J87" s="4" t="s">
        <v>1451</v>
      </c>
      <c r="K87" s="4">
        <f t="shared" si="6"/>
        <v>0</v>
      </c>
      <c r="L87" s="4">
        <f>COUNTIF(male_names!E:E,countries!J87)</f>
        <v>1</v>
      </c>
      <c r="M87" s="4">
        <f t="shared" si="7"/>
        <v>1</v>
      </c>
    </row>
    <row r="88" spans="2:13" x14ac:dyDescent="0.3">
      <c r="B88" s="4">
        <v>87</v>
      </c>
      <c r="C88" s="4">
        <v>5</v>
      </c>
      <c r="D88" s="51" t="s">
        <v>650</v>
      </c>
      <c r="E88" s="4" t="s">
        <v>1468</v>
      </c>
      <c r="F88" s="4" t="s">
        <v>1468</v>
      </c>
      <c r="G88" s="4">
        <f t="shared" si="4"/>
        <v>0</v>
      </c>
      <c r="H88" s="4">
        <f>COUNTIF(ethnicities!C:C,countries!F88)</f>
        <v>1</v>
      </c>
      <c r="I88" s="4">
        <f t="shared" si="5"/>
        <v>1</v>
      </c>
      <c r="J88" s="4" t="s">
        <v>1451</v>
      </c>
      <c r="K88" s="4">
        <f t="shared" si="6"/>
        <v>0</v>
      </c>
      <c r="L88" s="4">
        <f>COUNTIF(male_names!E:E,countries!J88)</f>
        <v>1</v>
      </c>
      <c r="M88" s="4">
        <f t="shared" si="7"/>
        <v>1</v>
      </c>
    </row>
    <row r="89" spans="2:13" x14ac:dyDescent="0.3">
      <c r="B89" s="4">
        <v>88</v>
      </c>
      <c r="C89" s="4">
        <v>5</v>
      </c>
      <c r="D89" s="51" t="s">
        <v>650</v>
      </c>
      <c r="E89" s="4" t="s">
        <v>1469</v>
      </c>
      <c r="F89" s="4" t="s">
        <v>616</v>
      </c>
      <c r="G89" s="4">
        <f t="shared" si="4"/>
        <v>0</v>
      </c>
      <c r="H89" s="4">
        <f>COUNTIF(ethnicities!C:C,countries!F89)</f>
        <v>1</v>
      </c>
      <c r="I89" s="4">
        <f t="shared" si="5"/>
        <v>1</v>
      </c>
      <c r="J89" s="4" t="s">
        <v>616</v>
      </c>
      <c r="K89" s="4">
        <f t="shared" si="6"/>
        <v>0</v>
      </c>
      <c r="L89" s="4">
        <f>COUNTIF(male_names!E:E,countries!J89)</f>
        <v>1</v>
      </c>
      <c r="M89" s="4">
        <f t="shared" si="7"/>
        <v>1</v>
      </c>
    </row>
    <row r="90" spans="2:13" x14ac:dyDescent="0.3">
      <c r="B90" s="4">
        <v>89</v>
      </c>
      <c r="C90" s="4">
        <v>5</v>
      </c>
      <c r="D90" s="51" t="s">
        <v>650</v>
      </c>
      <c r="E90" s="4" t="s">
        <v>1470</v>
      </c>
      <c r="F90" s="4" t="s">
        <v>1470</v>
      </c>
      <c r="G90" s="4">
        <f t="shared" si="4"/>
        <v>0</v>
      </c>
      <c r="H90" s="4">
        <f>COUNTIF(ethnicities!C:C,countries!F90)</f>
        <v>1</v>
      </c>
      <c r="I90" s="4">
        <f t="shared" si="5"/>
        <v>1</v>
      </c>
      <c r="J90" s="4" t="s">
        <v>1481</v>
      </c>
      <c r="K90" s="4">
        <f t="shared" si="6"/>
        <v>0</v>
      </c>
      <c r="L90" s="4">
        <f>COUNTIF(male_names!E:E,countries!J90)</f>
        <v>1</v>
      </c>
      <c r="M90" s="4">
        <f t="shared" si="7"/>
        <v>1</v>
      </c>
    </row>
    <row r="91" spans="2:13" x14ac:dyDescent="0.3">
      <c r="B91" s="4">
        <v>90</v>
      </c>
      <c r="C91" s="4">
        <v>5</v>
      </c>
      <c r="D91" s="51" t="s">
        <v>650</v>
      </c>
      <c r="E91" s="4" t="s">
        <v>1471</v>
      </c>
      <c r="F91" s="4" t="s">
        <v>1481</v>
      </c>
      <c r="G91" s="4">
        <f t="shared" si="4"/>
        <v>0</v>
      </c>
      <c r="H91" s="4">
        <f>COUNTIF(ethnicities!C:C,countries!F91)</f>
        <v>1</v>
      </c>
      <c r="I91" s="4">
        <f t="shared" si="5"/>
        <v>1</v>
      </c>
      <c r="J91" s="4" t="s">
        <v>1481</v>
      </c>
      <c r="K91" s="4">
        <f t="shared" si="6"/>
        <v>0</v>
      </c>
      <c r="L91" s="4">
        <f>COUNTIF(male_names!E:E,countries!J91)</f>
        <v>1</v>
      </c>
      <c r="M91" s="4">
        <f t="shared" si="7"/>
        <v>1</v>
      </c>
    </row>
    <row r="92" spans="2:13" x14ac:dyDescent="0.3">
      <c r="B92" s="4">
        <v>91</v>
      </c>
      <c r="C92" s="4">
        <v>5</v>
      </c>
      <c r="D92" s="51" t="s">
        <v>650</v>
      </c>
      <c r="E92" s="4" t="s">
        <v>1424</v>
      </c>
      <c r="F92" s="4" t="s">
        <v>1424</v>
      </c>
      <c r="G92" s="4">
        <f t="shared" si="4"/>
        <v>0</v>
      </c>
      <c r="H92" s="4">
        <f>COUNTIF(ethnicities!C:C,countries!F92)</f>
        <v>1</v>
      </c>
      <c r="I92" s="4">
        <f t="shared" si="5"/>
        <v>1</v>
      </c>
      <c r="J92" s="4" t="s">
        <v>1481</v>
      </c>
      <c r="K92" s="4">
        <f t="shared" si="6"/>
        <v>0</v>
      </c>
      <c r="L92" s="4">
        <f>COUNTIF(male_names!E:E,countries!J92)</f>
        <v>1</v>
      </c>
      <c r="M92" s="4">
        <f t="shared" si="7"/>
        <v>1</v>
      </c>
    </row>
    <row r="93" spans="2:13" x14ac:dyDescent="0.3">
      <c r="B93" s="4">
        <v>92</v>
      </c>
      <c r="C93" s="4">
        <v>5</v>
      </c>
      <c r="D93" s="51" t="s">
        <v>650</v>
      </c>
      <c r="E93" s="4" t="s">
        <v>1472</v>
      </c>
      <c r="F93" s="4" t="s">
        <v>1451</v>
      </c>
      <c r="G93" s="4">
        <f t="shared" si="4"/>
        <v>0</v>
      </c>
      <c r="H93" s="4">
        <f>COUNTIF(ethnicities!C:C,countries!F93)</f>
        <v>1</v>
      </c>
      <c r="I93" s="4">
        <f t="shared" si="5"/>
        <v>1</v>
      </c>
      <c r="J93" s="4" t="s">
        <v>1451</v>
      </c>
      <c r="K93" s="4">
        <f t="shared" si="6"/>
        <v>0</v>
      </c>
      <c r="L93" s="4">
        <f>COUNTIF(male_names!E:E,countries!J93)</f>
        <v>1</v>
      </c>
      <c r="M93" s="4">
        <f t="shared" si="7"/>
        <v>1</v>
      </c>
    </row>
    <row r="94" spans="2:13" x14ac:dyDescent="0.3">
      <c r="B94" s="4">
        <v>93</v>
      </c>
      <c r="C94" s="4">
        <v>5</v>
      </c>
      <c r="D94" s="51" t="s">
        <v>650</v>
      </c>
      <c r="E94" s="4" t="s">
        <v>1473</v>
      </c>
      <c r="F94" s="4" t="s">
        <v>1426</v>
      </c>
      <c r="G94" s="4">
        <f t="shared" si="4"/>
        <v>0</v>
      </c>
      <c r="H94" s="4">
        <f>COUNTIF(ethnicities!C:C,countries!F94)</f>
        <v>1</v>
      </c>
      <c r="I94" s="4">
        <f t="shared" si="5"/>
        <v>1</v>
      </c>
      <c r="J94" s="4" t="s">
        <v>1426</v>
      </c>
      <c r="K94" s="4">
        <f t="shared" si="6"/>
        <v>0</v>
      </c>
      <c r="L94" s="4">
        <f>COUNTIF(male_names!E:E,countries!J94)</f>
        <v>1</v>
      </c>
      <c r="M94" s="4">
        <f t="shared" si="7"/>
        <v>1</v>
      </c>
    </row>
    <row r="95" spans="2:13" x14ac:dyDescent="0.3">
      <c r="B95" s="4">
        <v>94</v>
      </c>
      <c r="C95" s="4">
        <v>3</v>
      </c>
      <c r="D95" s="4" t="s">
        <v>1457</v>
      </c>
      <c r="E95" s="4" t="s">
        <v>1474</v>
      </c>
      <c r="F95" s="4" t="s">
        <v>1558</v>
      </c>
      <c r="G95" s="4">
        <f t="shared" si="4"/>
        <v>1</v>
      </c>
      <c r="H95" s="4">
        <f>COUNTIF(ethnicities!C:C,countries!F95)</f>
        <v>0</v>
      </c>
      <c r="I95" s="4">
        <f t="shared" si="5"/>
        <v>1</v>
      </c>
      <c r="J95" s="4" t="s">
        <v>1558</v>
      </c>
      <c r="K95" s="4">
        <f t="shared" si="6"/>
        <v>1</v>
      </c>
      <c r="L95" s="4">
        <f>COUNTIF(male_names!E:E,countries!J95)</f>
        <v>0</v>
      </c>
      <c r="M95" s="4">
        <f t="shared" si="7"/>
        <v>1</v>
      </c>
    </row>
    <row r="96" spans="2:13" x14ac:dyDescent="0.3">
      <c r="B96" s="4">
        <v>95</v>
      </c>
      <c r="C96" s="4">
        <v>5</v>
      </c>
      <c r="D96" s="50" t="s">
        <v>1474</v>
      </c>
      <c r="E96" s="4" t="s">
        <v>586</v>
      </c>
      <c r="F96" s="4" t="s">
        <v>586</v>
      </c>
      <c r="G96" s="4">
        <f t="shared" si="4"/>
        <v>0</v>
      </c>
      <c r="H96" s="4">
        <f>COUNTIF(ethnicities!C:C,countries!F96)</f>
        <v>1</v>
      </c>
      <c r="I96" s="4">
        <f t="shared" si="5"/>
        <v>1</v>
      </c>
      <c r="J96" s="4" t="s">
        <v>1481</v>
      </c>
      <c r="K96" s="4">
        <f t="shared" si="6"/>
        <v>0</v>
      </c>
      <c r="L96" s="4">
        <f>COUNTIF(male_names!E:E,countries!J96)</f>
        <v>1</v>
      </c>
      <c r="M96" s="4">
        <f t="shared" si="7"/>
        <v>1</v>
      </c>
    </row>
    <row r="97" spans="2:13" x14ac:dyDescent="0.3">
      <c r="B97" s="4">
        <v>96</v>
      </c>
      <c r="C97" s="4">
        <v>5</v>
      </c>
      <c r="D97" s="51" t="s">
        <v>1474</v>
      </c>
      <c r="E97" s="4" t="s">
        <v>1408</v>
      </c>
      <c r="F97" s="4" t="s">
        <v>1408</v>
      </c>
      <c r="G97" s="4">
        <f t="shared" si="4"/>
        <v>0</v>
      </c>
      <c r="H97" s="4">
        <f>COUNTIF(ethnicities!C:C,countries!F97)</f>
        <v>1</v>
      </c>
      <c r="I97" s="4">
        <f t="shared" si="5"/>
        <v>1</v>
      </c>
      <c r="J97" s="4" t="s">
        <v>1481</v>
      </c>
      <c r="K97" s="4">
        <f t="shared" si="6"/>
        <v>0</v>
      </c>
      <c r="L97" s="4">
        <f>COUNTIF(male_names!E:E,countries!J97)</f>
        <v>1</v>
      </c>
      <c r="M97" s="4">
        <f t="shared" si="7"/>
        <v>1</v>
      </c>
    </row>
    <row r="98" spans="2:13" x14ac:dyDescent="0.3">
      <c r="B98" s="4">
        <v>97</v>
      </c>
      <c r="C98" s="4">
        <v>5</v>
      </c>
      <c r="D98" s="51" t="s">
        <v>1474</v>
      </c>
      <c r="E98" s="4" t="s">
        <v>1430</v>
      </c>
      <c r="F98" s="4" t="s">
        <v>1451</v>
      </c>
      <c r="G98" s="4">
        <f t="shared" si="4"/>
        <v>0</v>
      </c>
      <c r="H98" s="4">
        <f>COUNTIF(ethnicities!C:C,countries!F98)</f>
        <v>1</v>
      </c>
      <c r="I98" s="4">
        <f t="shared" si="5"/>
        <v>1</v>
      </c>
      <c r="J98" s="4" t="s">
        <v>1430</v>
      </c>
      <c r="K98" s="4">
        <f t="shared" si="6"/>
        <v>0</v>
      </c>
      <c r="L98" s="4">
        <f>COUNTIF(male_names!E:E,countries!J98)</f>
        <v>1</v>
      </c>
      <c r="M98" s="4">
        <f t="shared" si="7"/>
        <v>1</v>
      </c>
    </row>
    <row r="99" spans="2:13" x14ac:dyDescent="0.3">
      <c r="B99" s="4">
        <v>98</v>
      </c>
      <c r="C99" s="4">
        <v>5</v>
      </c>
      <c r="D99" s="51" t="s">
        <v>1474</v>
      </c>
      <c r="E99" s="4" t="s">
        <v>1475</v>
      </c>
      <c r="F99" s="4" t="s">
        <v>1451</v>
      </c>
      <c r="G99" s="4">
        <f t="shared" si="4"/>
        <v>0</v>
      </c>
      <c r="H99" s="4">
        <f>COUNTIF(ethnicities!C:C,countries!F99)</f>
        <v>1</v>
      </c>
      <c r="I99" s="4">
        <f t="shared" si="5"/>
        <v>1</v>
      </c>
      <c r="J99" s="4" t="s">
        <v>1451</v>
      </c>
      <c r="K99" s="4">
        <f t="shared" si="6"/>
        <v>0</v>
      </c>
      <c r="L99" s="4">
        <f>COUNTIF(male_names!E:E,countries!J99)</f>
        <v>1</v>
      </c>
      <c r="M99" s="4">
        <f t="shared" si="7"/>
        <v>1</v>
      </c>
    </row>
    <row r="100" spans="2:13" x14ac:dyDescent="0.3">
      <c r="B100" s="4">
        <v>99</v>
      </c>
      <c r="C100" s="4">
        <v>5</v>
      </c>
      <c r="D100" s="51" t="s">
        <v>1474</v>
      </c>
      <c r="E100" s="4" t="s">
        <v>1411</v>
      </c>
      <c r="F100" s="4" t="s">
        <v>1411</v>
      </c>
      <c r="G100" s="4">
        <f t="shared" si="4"/>
        <v>0</v>
      </c>
      <c r="H100" s="4">
        <f>COUNTIF(ethnicities!C:C,countries!F100)</f>
        <v>1</v>
      </c>
      <c r="I100" s="4">
        <f t="shared" si="5"/>
        <v>1</v>
      </c>
      <c r="J100" s="4" t="s">
        <v>665</v>
      </c>
      <c r="K100" s="4">
        <f t="shared" si="6"/>
        <v>0</v>
      </c>
      <c r="L100" s="4">
        <f>COUNTIF(male_names!E:E,countries!J100)</f>
        <v>1</v>
      </c>
      <c r="M100" s="4">
        <f t="shared" si="7"/>
        <v>1</v>
      </c>
    </row>
    <row r="101" spans="2:13" x14ac:dyDescent="0.3">
      <c r="B101" s="4">
        <v>100</v>
      </c>
      <c r="C101" s="4">
        <v>5</v>
      </c>
      <c r="D101" s="51" t="s">
        <v>1474</v>
      </c>
      <c r="E101" s="4" t="s">
        <v>624</v>
      </c>
      <c r="F101" s="4" t="s">
        <v>624</v>
      </c>
      <c r="G101" s="4">
        <f t="shared" si="4"/>
        <v>0</v>
      </c>
      <c r="H101" s="4">
        <f>COUNTIF(ethnicities!C:C,countries!F101)</f>
        <v>1</v>
      </c>
      <c r="I101" s="4">
        <f t="shared" si="5"/>
        <v>1</v>
      </c>
      <c r="J101" s="4" t="s">
        <v>665</v>
      </c>
      <c r="K101" s="4">
        <f t="shared" si="6"/>
        <v>0</v>
      </c>
      <c r="L101" s="4">
        <f>COUNTIF(male_names!E:E,countries!J101)</f>
        <v>1</v>
      </c>
      <c r="M101" s="4">
        <f t="shared" si="7"/>
        <v>1</v>
      </c>
    </row>
    <row r="102" spans="2:13" x14ac:dyDescent="0.3">
      <c r="B102" s="4">
        <v>101</v>
      </c>
      <c r="C102" s="4">
        <v>5</v>
      </c>
      <c r="D102" s="51" t="s">
        <v>1474</v>
      </c>
      <c r="E102" s="4" t="s">
        <v>628</v>
      </c>
      <c r="F102" s="4" t="s">
        <v>628</v>
      </c>
      <c r="G102" s="4">
        <f t="shared" si="4"/>
        <v>0</v>
      </c>
      <c r="H102" s="4">
        <f>COUNTIF(ethnicities!C:C,countries!F102)</f>
        <v>1</v>
      </c>
      <c r="I102" s="4">
        <f t="shared" si="5"/>
        <v>1</v>
      </c>
      <c r="J102" s="4" t="s">
        <v>665</v>
      </c>
      <c r="K102" s="4">
        <f t="shared" si="6"/>
        <v>0</v>
      </c>
      <c r="L102" s="4">
        <f>COUNTIF(male_names!E:E,countries!J102)</f>
        <v>1</v>
      </c>
      <c r="M102" s="4">
        <f t="shared" si="7"/>
        <v>1</v>
      </c>
    </row>
    <row r="103" spans="2:13" x14ac:dyDescent="0.3">
      <c r="B103" s="4">
        <v>102</v>
      </c>
      <c r="C103" s="4">
        <v>5</v>
      </c>
      <c r="D103" s="51" t="s">
        <v>1474</v>
      </c>
      <c r="E103" s="4" t="s">
        <v>665</v>
      </c>
      <c r="F103" s="4" t="s">
        <v>665</v>
      </c>
      <c r="G103" s="4">
        <f t="shared" si="4"/>
        <v>0</v>
      </c>
      <c r="H103" s="4">
        <f>COUNTIF(ethnicities!C:C,countries!F103)</f>
        <v>1</v>
      </c>
      <c r="I103" s="4">
        <f t="shared" si="5"/>
        <v>1</v>
      </c>
      <c r="J103" s="4" t="s">
        <v>665</v>
      </c>
      <c r="K103" s="4">
        <f t="shared" si="6"/>
        <v>0</v>
      </c>
      <c r="L103" s="4">
        <f>COUNTIF(male_names!E:E,countries!J103)</f>
        <v>1</v>
      </c>
      <c r="M103" s="4">
        <f t="shared" si="7"/>
        <v>1</v>
      </c>
    </row>
    <row r="104" spans="2:13" x14ac:dyDescent="0.3">
      <c r="B104" s="4">
        <v>103</v>
      </c>
      <c r="C104" s="4">
        <v>5</v>
      </c>
      <c r="D104" s="51" t="s">
        <v>1474</v>
      </c>
      <c r="E104" s="4" t="s">
        <v>677</v>
      </c>
      <c r="F104" s="4" t="s">
        <v>677</v>
      </c>
      <c r="G104" s="4">
        <f t="shared" si="4"/>
        <v>0</v>
      </c>
      <c r="H104" s="4">
        <f>COUNTIF(ethnicities!C:C,countries!F104)</f>
        <v>1</v>
      </c>
      <c r="I104" s="4">
        <f t="shared" si="5"/>
        <v>1</v>
      </c>
      <c r="J104" s="4" t="s">
        <v>665</v>
      </c>
      <c r="K104" s="4">
        <f t="shared" si="6"/>
        <v>0</v>
      </c>
      <c r="L104" s="4">
        <f>COUNTIF(male_names!E:E,countries!J104)</f>
        <v>1</v>
      </c>
      <c r="M104" s="4">
        <f t="shared" si="7"/>
        <v>1</v>
      </c>
    </row>
    <row r="105" spans="2:13" x14ac:dyDescent="0.3">
      <c r="B105" s="4">
        <v>104</v>
      </c>
      <c r="C105" s="4">
        <v>5</v>
      </c>
      <c r="D105" s="51" t="s">
        <v>1474</v>
      </c>
      <c r="E105" s="4" t="s">
        <v>684</v>
      </c>
      <c r="F105" s="4" t="s">
        <v>684</v>
      </c>
      <c r="G105" s="4">
        <f t="shared" si="4"/>
        <v>0</v>
      </c>
      <c r="H105" s="4">
        <f>COUNTIF(ethnicities!C:C,countries!F105)</f>
        <v>1</v>
      </c>
      <c r="I105" s="4">
        <f t="shared" si="5"/>
        <v>1</v>
      </c>
      <c r="J105" s="4" t="s">
        <v>665</v>
      </c>
      <c r="K105" s="4">
        <f t="shared" si="6"/>
        <v>0</v>
      </c>
      <c r="L105" s="4">
        <f>COUNTIF(male_names!E:E,countries!J105)</f>
        <v>1</v>
      </c>
      <c r="M105" s="4">
        <f t="shared" si="7"/>
        <v>1</v>
      </c>
    </row>
    <row r="106" spans="2:13" x14ac:dyDescent="0.3">
      <c r="B106" s="4">
        <v>105</v>
      </c>
      <c r="C106" s="4">
        <v>3</v>
      </c>
      <c r="D106" s="4" t="s">
        <v>1457</v>
      </c>
      <c r="E106" s="4" t="s">
        <v>1476</v>
      </c>
      <c r="F106" s="4" t="s">
        <v>1558</v>
      </c>
      <c r="G106" s="4">
        <f t="shared" si="4"/>
        <v>1</v>
      </c>
      <c r="H106" s="4">
        <f>COUNTIF(ethnicities!C:C,countries!F106)</f>
        <v>0</v>
      </c>
      <c r="I106" s="4">
        <f t="shared" si="5"/>
        <v>1</v>
      </c>
      <c r="J106" s="4" t="s">
        <v>1558</v>
      </c>
      <c r="K106" s="4">
        <f t="shared" si="6"/>
        <v>1</v>
      </c>
      <c r="L106" s="4">
        <f>COUNTIF(male_names!E:E,countries!J106)</f>
        <v>0</v>
      </c>
      <c r="M106" s="4">
        <f t="shared" si="7"/>
        <v>1</v>
      </c>
    </row>
    <row r="107" spans="2:13" x14ac:dyDescent="0.3">
      <c r="B107" s="4">
        <v>106</v>
      </c>
      <c r="C107" s="4">
        <v>5</v>
      </c>
      <c r="D107" s="50" t="s">
        <v>1476</v>
      </c>
      <c r="E107" s="4" t="s">
        <v>574</v>
      </c>
      <c r="F107" s="4" t="s">
        <v>574</v>
      </c>
      <c r="G107" s="4">
        <f t="shared" si="4"/>
        <v>0</v>
      </c>
      <c r="H107" s="4">
        <f>COUNTIF(ethnicities!C:C,countries!F107)</f>
        <v>1</v>
      </c>
      <c r="I107" s="4">
        <f t="shared" si="5"/>
        <v>1</v>
      </c>
      <c r="J107" s="4" t="s">
        <v>574</v>
      </c>
      <c r="K107" s="4">
        <f t="shared" si="6"/>
        <v>0</v>
      </c>
      <c r="L107" s="4">
        <f>COUNTIF(male_names!E:E,countries!J107)</f>
        <v>1</v>
      </c>
      <c r="M107" s="4">
        <f t="shared" si="7"/>
        <v>1</v>
      </c>
    </row>
    <row r="108" spans="2:13" x14ac:dyDescent="0.3">
      <c r="B108" s="4">
        <v>107</v>
      </c>
      <c r="C108" s="4">
        <v>5</v>
      </c>
      <c r="D108" s="51" t="s">
        <v>1476</v>
      </c>
      <c r="E108" s="4" t="s">
        <v>1477</v>
      </c>
      <c r="F108" s="4" t="s">
        <v>1477</v>
      </c>
      <c r="G108" s="4">
        <f t="shared" si="4"/>
        <v>0</v>
      </c>
      <c r="H108" s="4">
        <f>COUNTIF(ethnicities!C:C,countries!F108)</f>
        <v>1</v>
      </c>
      <c r="I108" s="4">
        <f t="shared" si="5"/>
        <v>1</v>
      </c>
      <c r="J108" s="4" t="s">
        <v>597</v>
      </c>
      <c r="K108" s="4">
        <f t="shared" si="6"/>
        <v>0</v>
      </c>
      <c r="L108" s="4">
        <f>COUNTIF(male_names!E:E,countries!J108)</f>
        <v>1</v>
      </c>
      <c r="M108" s="4">
        <f t="shared" si="7"/>
        <v>1</v>
      </c>
    </row>
    <row r="109" spans="2:13" x14ac:dyDescent="0.3">
      <c r="B109" s="4">
        <v>108</v>
      </c>
      <c r="C109" s="4">
        <v>5</v>
      </c>
      <c r="D109" s="51" t="s">
        <v>1476</v>
      </c>
      <c r="E109" s="4" t="s">
        <v>590</v>
      </c>
      <c r="F109" s="4" t="s">
        <v>590</v>
      </c>
      <c r="G109" s="4">
        <f t="shared" si="4"/>
        <v>0</v>
      </c>
      <c r="H109" s="4">
        <f>COUNTIF(ethnicities!C:C,countries!F109)</f>
        <v>1</v>
      </c>
      <c r="I109" s="4">
        <f t="shared" si="5"/>
        <v>1</v>
      </c>
      <c r="J109" s="4" t="s">
        <v>590</v>
      </c>
      <c r="K109" s="4">
        <f t="shared" si="6"/>
        <v>0</v>
      </c>
      <c r="L109" s="4">
        <f>COUNTIF(male_names!E:E,countries!J109)</f>
        <v>1</v>
      </c>
      <c r="M109" s="4">
        <f t="shared" si="7"/>
        <v>1</v>
      </c>
    </row>
    <row r="110" spans="2:13" x14ac:dyDescent="0.3">
      <c r="B110" s="4">
        <v>109</v>
      </c>
      <c r="C110" s="4">
        <v>5</v>
      </c>
      <c r="D110" s="51" t="s">
        <v>1476</v>
      </c>
      <c r="E110" s="4" t="s">
        <v>597</v>
      </c>
      <c r="F110" s="4" t="s">
        <v>597</v>
      </c>
      <c r="G110" s="4">
        <f t="shared" si="4"/>
        <v>0</v>
      </c>
      <c r="H110" s="4">
        <f>COUNTIF(ethnicities!C:C,countries!F110)</f>
        <v>1</v>
      </c>
      <c r="I110" s="4">
        <f t="shared" si="5"/>
        <v>1</v>
      </c>
      <c r="J110" s="4" t="s">
        <v>597</v>
      </c>
      <c r="K110" s="4">
        <f t="shared" si="6"/>
        <v>0</v>
      </c>
      <c r="L110" s="4">
        <f>COUNTIF(male_names!E:E,countries!J110)</f>
        <v>1</v>
      </c>
      <c r="M110" s="4">
        <f t="shared" si="7"/>
        <v>1</v>
      </c>
    </row>
    <row r="111" spans="2:13" x14ac:dyDescent="0.3">
      <c r="B111" s="4">
        <v>110</v>
      </c>
      <c r="C111" s="4">
        <v>5</v>
      </c>
      <c r="D111" s="51" t="s">
        <v>1476</v>
      </c>
      <c r="E111" s="4" t="s">
        <v>599</v>
      </c>
      <c r="F111" s="4" t="s">
        <v>599</v>
      </c>
      <c r="G111" s="4">
        <f t="shared" si="4"/>
        <v>0</v>
      </c>
      <c r="H111" s="4">
        <f>COUNTIF(ethnicities!C:C,countries!F111)</f>
        <v>1</v>
      </c>
      <c r="I111" s="4">
        <f t="shared" si="5"/>
        <v>1</v>
      </c>
      <c r="J111" s="4" t="s">
        <v>599</v>
      </c>
      <c r="K111" s="4">
        <f t="shared" si="6"/>
        <v>0</v>
      </c>
      <c r="L111" s="4">
        <f>COUNTIF(male_names!E:E,countries!J111)</f>
        <v>1</v>
      </c>
      <c r="M111" s="4">
        <f t="shared" si="7"/>
        <v>1</v>
      </c>
    </row>
    <row r="112" spans="2:13" x14ac:dyDescent="0.3">
      <c r="B112" s="4">
        <v>111</v>
      </c>
      <c r="C112" s="4">
        <v>5</v>
      </c>
      <c r="D112" s="51" t="s">
        <v>1476</v>
      </c>
      <c r="E112" s="4" t="s">
        <v>608</v>
      </c>
      <c r="F112" s="4" t="s">
        <v>608</v>
      </c>
      <c r="G112" s="4">
        <f t="shared" si="4"/>
        <v>0</v>
      </c>
      <c r="H112" s="4">
        <f>COUNTIF(ethnicities!C:C,countries!F112)</f>
        <v>1</v>
      </c>
      <c r="I112" s="4">
        <f t="shared" si="5"/>
        <v>1</v>
      </c>
      <c r="J112" s="4" t="s">
        <v>599</v>
      </c>
      <c r="K112" s="4">
        <f t="shared" si="6"/>
        <v>0</v>
      </c>
      <c r="L112" s="4">
        <f>COUNTIF(male_names!E:E,countries!J112)</f>
        <v>1</v>
      </c>
      <c r="M112" s="4">
        <f t="shared" si="7"/>
        <v>1</v>
      </c>
    </row>
    <row r="113" spans="2:13" x14ac:dyDescent="0.3">
      <c r="B113" s="4">
        <v>112</v>
      </c>
      <c r="C113" s="4">
        <v>5</v>
      </c>
      <c r="D113" s="51" t="s">
        <v>1476</v>
      </c>
      <c r="E113" s="4" t="s">
        <v>1478</v>
      </c>
      <c r="F113" s="4" t="s">
        <v>1451</v>
      </c>
      <c r="G113" s="4">
        <f t="shared" si="4"/>
        <v>0</v>
      </c>
      <c r="H113" s="4">
        <f>COUNTIF(ethnicities!C:C,countries!F113)</f>
        <v>1</v>
      </c>
      <c r="I113" s="4">
        <f t="shared" si="5"/>
        <v>1</v>
      </c>
      <c r="J113" s="4" t="s">
        <v>1451</v>
      </c>
      <c r="K113" s="4">
        <f t="shared" si="6"/>
        <v>0</v>
      </c>
      <c r="L113" s="4">
        <f>COUNTIF(male_names!E:E,countries!J113)</f>
        <v>1</v>
      </c>
      <c r="M113" s="4">
        <f t="shared" si="7"/>
        <v>1</v>
      </c>
    </row>
    <row r="114" spans="2:13" x14ac:dyDescent="0.3">
      <c r="B114" s="4">
        <v>113</v>
      </c>
      <c r="C114" s="4">
        <v>5</v>
      </c>
      <c r="D114" s="51" t="s">
        <v>1476</v>
      </c>
      <c r="E114" s="4" t="s">
        <v>1479</v>
      </c>
      <c r="F114" s="4" t="s">
        <v>626</v>
      </c>
      <c r="G114" s="4">
        <f t="shared" si="4"/>
        <v>0</v>
      </c>
      <c r="H114" s="4">
        <f>COUNTIF(ethnicities!C:C,countries!F114)</f>
        <v>1</v>
      </c>
      <c r="I114" s="4">
        <f t="shared" si="5"/>
        <v>1</v>
      </c>
      <c r="J114" s="4" t="s">
        <v>1481</v>
      </c>
      <c r="K114" s="4">
        <f t="shared" si="6"/>
        <v>0</v>
      </c>
      <c r="L114" s="4">
        <f>COUNTIF(male_names!E:E,countries!J114)</f>
        <v>1</v>
      </c>
      <c r="M114" s="4">
        <f t="shared" si="7"/>
        <v>1</v>
      </c>
    </row>
    <row r="115" spans="2:13" x14ac:dyDescent="0.3">
      <c r="B115" s="4">
        <v>114</v>
      </c>
      <c r="C115" s="4">
        <v>5</v>
      </c>
      <c r="D115" s="51" t="s">
        <v>1476</v>
      </c>
      <c r="E115" s="4" t="s">
        <v>626</v>
      </c>
      <c r="F115" s="4" t="s">
        <v>626</v>
      </c>
      <c r="G115" s="4">
        <f t="shared" si="4"/>
        <v>0</v>
      </c>
      <c r="H115" s="4">
        <f>COUNTIF(ethnicities!C:C,countries!F115)</f>
        <v>1</v>
      </c>
      <c r="I115" s="4">
        <f t="shared" si="5"/>
        <v>1</v>
      </c>
      <c r="J115" s="4" t="s">
        <v>1481</v>
      </c>
      <c r="K115" s="4">
        <f t="shared" si="6"/>
        <v>0</v>
      </c>
      <c r="L115" s="4">
        <f>COUNTIF(male_names!E:E,countries!J115)</f>
        <v>1</v>
      </c>
      <c r="M115" s="4">
        <f t="shared" si="7"/>
        <v>1</v>
      </c>
    </row>
    <row r="116" spans="2:13" x14ac:dyDescent="0.3">
      <c r="B116" s="4">
        <v>115</v>
      </c>
      <c r="C116" s="4">
        <v>5</v>
      </c>
      <c r="D116" s="51" t="s">
        <v>1476</v>
      </c>
      <c r="E116" s="4" t="s">
        <v>685</v>
      </c>
      <c r="F116" s="4" t="s">
        <v>685</v>
      </c>
      <c r="G116" s="4">
        <f t="shared" si="4"/>
        <v>0</v>
      </c>
      <c r="H116" s="4">
        <f>COUNTIF(ethnicities!C:C,countries!F116)</f>
        <v>1</v>
      </c>
      <c r="I116" s="4">
        <f t="shared" si="5"/>
        <v>1</v>
      </c>
      <c r="J116" s="4" t="s">
        <v>685</v>
      </c>
      <c r="K116" s="4">
        <f t="shared" si="6"/>
        <v>0</v>
      </c>
      <c r="L116" s="4">
        <f>COUNTIF(male_names!E:E,countries!J116)</f>
        <v>1</v>
      </c>
      <c r="M116" s="4">
        <f t="shared" si="7"/>
        <v>1</v>
      </c>
    </row>
    <row r="117" spans="2:13" x14ac:dyDescent="0.3">
      <c r="B117" s="4">
        <v>116</v>
      </c>
      <c r="C117" s="4">
        <v>5</v>
      </c>
      <c r="D117" s="51" t="s">
        <v>1476</v>
      </c>
      <c r="E117" s="4" t="s">
        <v>686</v>
      </c>
      <c r="F117" s="4" t="s">
        <v>686</v>
      </c>
      <c r="G117" s="4">
        <f t="shared" si="4"/>
        <v>0</v>
      </c>
      <c r="H117" s="4">
        <f>COUNTIF(ethnicities!C:C,countries!F117)</f>
        <v>1</v>
      </c>
      <c r="I117" s="4">
        <f t="shared" si="5"/>
        <v>1</v>
      </c>
      <c r="J117" s="4" t="s">
        <v>686</v>
      </c>
      <c r="K117" s="4">
        <f t="shared" si="6"/>
        <v>0</v>
      </c>
      <c r="L117" s="4">
        <f>COUNTIF(male_names!E:E,countries!J117)</f>
        <v>1</v>
      </c>
      <c r="M117" s="4">
        <f t="shared" si="7"/>
        <v>1</v>
      </c>
    </row>
    <row r="118" spans="2:13" x14ac:dyDescent="0.3">
      <c r="B118" s="4">
        <v>117</v>
      </c>
      <c r="C118" s="4">
        <v>5</v>
      </c>
      <c r="D118" s="51" t="s">
        <v>1476</v>
      </c>
      <c r="E118" s="4" t="s">
        <v>1480</v>
      </c>
      <c r="F118" s="4" t="s">
        <v>1451</v>
      </c>
      <c r="G118" s="4">
        <f t="shared" si="4"/>
        <v>0</v>
      </c>
      <c r="H118" s="4">
        <f>COUNTIF(ethnicities!C:C,countries!F118)</f>
        <v>1</v>
      </c>
      <c r="I118" s="4">
        <f t="shared" si="5"/>
        <v>1</v>
      </c>
      <c r="J118" s="4" t="s">
        <v>1451</v>
      </c>
      <c r="K118" s="4">
        <f t="shared" si="6"/>
        <v>0</v>
      </c>
      <c r="L118" s="4">
        <f>COUNTIF(male_names!E:E,countries!J118)</f>
        <v>1</v>
      </c>
      <c r="M118" s="4">
        <f t="shared" si="7"/>
        <v>1</v>
      </c>
    </row>
    <row r="119" spans="2:13" x14ac:dyDescent="0.3">
      <c r="B119" s="4">
        <v>118</v>
      </c>
      <c r="C119" s="4">
        <v>5</v>
      </c>
      <c r="D119" s="51" t="s">
        <v>1476</v>
      </c>
      <c r="E119" s="4" t="s">
        <v>704</v>
      </c>
      <c r="F119" s="4" t="s">
        <v>704</v>
      </c>
      <c r="G119" s="4">
        <f t="shared" si="4"/>
        <v>0</v>
      </c>
      <c r="H119" s="4">
        <f>COUNTIF(ethnicities!C:C,countries!F119)</f>
        <v>1</v>
      </c>
      <c r="I119" s="4">
        <f t="shared" si="5"/>
        <v>1</v>
      </c>
      <c r="J119" s="4" t="s">
        <v>1481</v>
      </c>
      <c r="K119" s="4">
        <f t="shared" si="6"/>
        <v>0</v>
      </c>
      <c r="L119" s="4">
        <f>COUNTIF(male_names!E:E,countries!J119)</f>
        <v>1</v>
      </c>
      <c r="M119" s="4">
        <f t="shared" si="7"/>
        <v>1</v>
      </c>
    </row>
    <row r="120" spans="2:13" x14ac:dyDescent="0.3">
      <c r="B120" s="4">
        <v>119</v>
      </c>
      <c r="C120" s="4">
        <v>5</v>
      </c>
      <c r="D120" s="51" t="s">
        <v>1476</v>
      </c>
      <c r="E120" s="4" t="s">
        <v>718</v>
      </c>
      <c r="F120" s="4" t="s">
        <v>718</v>
      </c>
      <c r="G120" s="4">
        <f t="shared" si="4"/>
        <v>0</v>
      </c>
      <c r="H120" s="4">
        <f>COUNTIF(ethnicities!C:C,countries!F120)</f>
        <v>1</v>
      </c>
      <c r="I120" s="4">
        <f t="shared" si="5"/>
        <v>1</v>
      </c>
      <c r="J120" s="4" t="s">
        <v>718</v>
      </c>
      <c r="K120" s="4">
        <f t="shared" si="6"/>
        <v>0</v>
      </c>
      <c r="L120" s="4">
        <f>COUNTIF(male_names!E:E,countries!J120)</f>
        <v>1</v>
      </c>
      <c r="M120" s="4">
        <f t="shared" si="7"/>
        <v>1</v>
      </c>
    </row>
    <row r="121" spans="2:13" x14ac:dyDescent="0.3">
      <c r="B121" s="4">
        <v>120</v>
      </c>
      <c r="C121" s="4">
        <v>5</v>
      </c>
      <c r="D121" s="51" t="s">
        <v>1476</v>
      </c>
      <c r="E121" s="4" t="s">
        <v>1481</v>
      </c>
      <c r="F121" s="4" t="s">
        <v>1481</v>
      </c>
      <c r="G121" s="4">
        <f t="shared" si="4"/>
        <v>0</v>
      </c>
      <c r="H121" s="4">
        <f>COUNTIF(ethnicities!C:C,countries!F121)</f>
        <v>1</v>
      </c>
      <c r="I121" s="4">
        <f t="shared" si="5"/>
        <v>1</v>
      </c>
      <c r="J121" s="4" t="s">
        <v>1481</v>
      </c>
      <c r="K121" s="4">
        <f t="shared" si="6"/>
        <v>0</v>
      </c>
      <c r="L121" s="4">
        <f>COUNTIF(male_names!E:E,countries!J121)</f>
        <v>1</v>
      </c>
      <c r="M121" s="4">
        <f t="shared" si="7"/>
        <v>1</v>
      </c>
    </row>
    <row r="122" spans="2:13" x14ac:dyDescent="0.3">
      <c r="B122" s="4">
        <v>121</v>
      </c>
      <c r="C122" s="4">
        <v>2</v>
      </c>
      <c r="D122" s="4" t="s">
        <v>1439</v>
      </c>
      <c r="E122" s="4" t="s">
        <v>1482</v>
      </c>
      <c r="F122" s="4" t="s">
        <v>1558</v>
      </c>
      <c r="G122" s="4">
        <f t="shared" si="4"/>
        <v>1</v>
      </c>
      <c r="H122" s="4">
        <f>COUNTIF(ethnicities!C:C,countries!F122)</f>
        <v>0</v>
      </c>
      <c r="I122" s="4">
        <f t="shared" si="5"/>
        <v>1</v>
      </c>
      <c r="J122" s="4" t="s">
        <v>1558</v>
      </c>
      <c r="K122" s="4">
        <f t="shared" si="6"/>
        <v>1</v>
      </c>
      <c r="L122" s="4">
        <f>COUNTIF(male_names!E:E,countries!J122)</f>
        <v>0</v>
      </c>
      <c r="M122" s="4">
        <f t="shared" si="7"/>
        <v>1</v>
      </c>
    </row>
    <row r="123" spans="2:13" x14ac:dyDescent="0.3">
      <c r="B123" s="4">
        <v>122</v>
      </c>
      <c r="C123" s="4">
        <v>3</v>
      </c>
      <c r="D123" s="4" t="s">
        <v>1482</v>
      </c>
      <c r="E123" s="4" t="s">
        <v>1483</v>
      </c>
      <c r="F123" s="4" t="s">
        <v>1558</v>
      </c>
      <c r="G123" s="4">
        <f t="shared" si="4"/>
        <v>1</v>
      </c>
      <c r="H123" s="4">
        <f>COUNTIF(ethnicities!C:C,countries!F123)</f>
        <v>0</v>
      </c>
      <c r="I123" s="4">
        <f t="shared" si="5"/>
        <v>1</v>
      </c>
      <c r="J123" s="4" t="s">
        <v>1558</v>
      </c>
      <c r="K123" s="4">
        <f t="shared" si="6"/>
        <v>1</v>
      </c>
      <c r="L123" s="4">
        <f>COUNTIF(male_names!E:E,countries!J123)</f>
        <v>0</v>
      </c>
      <c r="M123" s="4">
        <f t="shared" si="7"/>
        <v>1</v>
      </c>
    </row>
    <row r="124" spans="2:13" x14ac:dyDescent="0.3">
      <c r="B124" s="4">
        <v>123</v>
      </c>
      <c r="C124" s="4">
        <v>5</v>
      </c>
      <c r="D124" s="50" t="s">
        <v>1483</v>
      </c>
      <c r="E124" s="4" t="s">
        <v>641</v>
      </c>
      <c r="F124" s="4" t="s">
        <v>641</v>
      </c>
      <c r="G124" s="4">
        <f t="shared" si="4"/>
        <v>0</v>
      </c>
      <c r="H124" s="4">
        <f>COUNTIF(ethnicities!C:C,countries!F124)</f>
        <v>1</v>
      </c>
      <c r="I124" s="4">
        <f t="shared" si="5"/>
        <v>1</v>
      </c>
      <c r="J124" s="4" t="s">
        <v>641</v>
      </c>
      <c r="K124" s="4">
        <f t="shared" si="6"/>
        <v>0</v>
      </c>
      <c r="L124" s="4">
        <f>COUNTIF(male_names!E:E,countries!J124)</f>
        <v>1</v>
      </c>
      <c r="M124" s="4">
        <f t="shared" si="7"/>
        <v>1</v>
      </c>
    </row>
    <row r="125" spans="2:13" x14ac:dyDescent="0.3">
      <c r="B125" s="4">
        <v>124</v>
      </c>
      <c r="C125" s="4">
        <v>5</v>
      </c>
      <c r="D125" s="51" t="s">
        <v>1483</v>
      </c>
      <c r="E125" s="4" t="s">
        <v>645</v>
      </c>
      <c r="F125" s="4" t="s">
        <v>645</v>
      </c>
      <c r="G125" s="4">
        <f t="shared" si="4"/>
        <v>0</v>
      </c>
      <c r="H125" s="4">
        <f>COUNTIF(ethnicities!C:C,countries!F125)</f>
        <v>1</v>
      </c>
      <c r="I125" s="4">
        <f t="shared" si="5"/>
        <v>1</v>
      </c>
      <c r="J125" s="4" t="s">
        <v>641</v>
      </c>
      <c r="K125" s="4">
        <f t="shared" si="6"/>
        <v>0</v>
      </c>
      <c r="L125" s="4">
        <f>COUNTIF(male_names!E:E,countries!J125)</f>
        <v>1</v>
      </c>
      <c r="M125" s="4">
        <f t="shared" si="7"/>
        <v>1</v>
      </c>
    </row>
    <row r="126" spans="2:13" x14ac:dyDescent="0.3">
      <c r="B126" s="4">
        <v>125</v>
      </c>
      <c r="C126" s="4">
        <v>5</v>
      </c>
      <c r="D126" s="51" t="s">
        <v>1483</v>
      </c>
      <c r="E126" s="4" t="s">
        <v>709</v>
      </c>
      <c r="F126" s="4" t="s">
        <v>709</v>
      </c>
      <c r="G126" s="4">
        <f t="shared" si="4"/>
        <v>0</v>
      </c>
      <c r="H126" s="4">
        <f>COUNTIF(ethnicities!C:C,countries!F126)</f>
        <v>1</v>
      </c>
      <c r="I126" s="4">
        <f t="shared" si="5"/>
        <v>1</v>
      </c>
      <c r="J126" s="4" t="s">
        <v>709</v>
      </c>
      <c r="K126" s="4">
        <f t="shared" si="6"/>
        <v>0</v>
      </c>
      <c r="L126" s="4">
        <f>COUNTIF(male_names!E:E,countries!J126)</f>
        <v>1</v>
      </c>
      <c r="M126" s="4">
        <f t="shared" si="7"/>
        <v>1</v>
      </c>
    </row>
    <row r="127" spans="2:13" x14ac:dyDescent="0.3">
      <c r="B127" s="4">
        <v>126</v>
      </c>
      <c r="C127" s="4">
        <v>5</v>
      </c>
      <c r="D127" s="51" t="s">
        <v>1483</v>
      </c>
      <c r="E127" s="4" t="s">
        <v>714</v>
      </c>
      <c r="F127" s="4" t="s">
        <v>714</v>
      </c>
      <c r="G127" s="4">
        <f t="shared" si="4"/>
        <v>0</v>
      </c>
      <c r="H127" s="4">
        <f>COUNTIF(ethnicities!C:C,countries!F127)</f>
        <v>1</v>
      </c>
      <c r="I127" s="4">
        <f t="shared" si="5"/>
        <v>1</v>
      </c>
      <c r="J127" s="4" t="s">
        <v>709</v>
      </c>
      <c r="K127" s="4">
        <f t="shared" si="6"/>
        <v>0</v>
      </c>
      <c r="L127" s="4">
        <f>COUNTIF(male_names!E:E,countries!J127)</f>
        <v>1</v>
      </c>
      <c r="M127" s="4">
        <f t="shared" si="7"/>
        <v>1</v>
      </c>
    </row>
    <row r="128" spans="2:13" x14ac:dyDescent="0.3">
      <c r="B128" s="4">
        <v>127</v>
      </c>
      <c r="C128" s="4">
        <v>5</v>
      </c>
      <c r="D128" s="51" t="s">
        <v>1483</v>
      </c>
      <c r="E128" s="4" t="s">
        <v>719</v>
      </c>
      <c r="F128" s="4" t="s">
        <v>719</v>
      </c>
      <c r="G128" s="4">
        <f t="shared" si="4"/>
        <v>0</v>
      </c>
      <c r="H128" s="4">
        <f>COUNTIF(ethnicities!C:C,countries!F128)</f>
        <v>1</v>
      </c>
      <c r="I128" s="4">
        <f t="shared" si="5"/>
        <v>1</v>
      </c>
      <c r="J128" s="4" t="s">
        <v>709</v>
      </c>
      <c r="K128" s="4">
        <f t="shared" si="6"/>
        <v>0</v>
      </c>
      <c r="L128" s="4">
        <f>COUNTIF(male_names!E:E,countries!J128)</f>
        <v>1</v>
      </c>
      <c r="M128" s="4">
        <f t="shared" si="7"/>
        <v>1</v>
      </c>
    </row>
    <row r="129" spans="2:13" x14ac:dyDescent="0.3">
      <c r="B129" s="4">
        <v>128</v>
      </c>
      <c r="C129" s="4">
        <v>3</v>
      </c>
      <c r="D129" s="4" t="s">
        <v>1482</v>
      </c>
      <c r="E129" s="4" t="s">
        <v>1484</v>
      </c>
      <c r="F129" s="4" t="s">
        <v>1558</v>
      </c>
      <c r="G129" s="4">
        <f t="shared" si="4"/>
        <v>1</v>
      </c>
      <c r="H129" s="4">
        <f>COUNTIF(ethnicities!C:C,countries!F129)</f>
        <v>0</v>
      </c>
      <c r="I129" s="4">
        <f t="shared" si="5"/>
        <v>1</v>
      </c>
      <c r="J129" s="4" t="s">
        <v>1558</v>
      </c>
      <c r="K129" s="4">
        <f t="shared" si="6"/>
        <v>1</v>
      </c>
      <c r="L129" s="4">
        <f>COUNTIF(male_names!E:E,countries!J129)</f>
        <v>0</v>
      </c>
      <c r="M129" s="4">
        <f t="shared" si="7"/>
        <v>1</v>
      </c>
    </row>
    <row r="130" spans="2:13" x14ac:dyDescent="0.3">
      <c r="B130" s="4">
        <v>129</v>
      </c>
      <c r="C130" s="4">
        <v>5</v>
      </c>
      <c r="D130" s="50" t="s">
        <v>1484</v>
      </c>
      <c r="E130" s="4" t="s">
        <v>569</v>
      </c>
      <c r="F130" s="4" t="s">
        <v>569</v>
      </c>
      <c r="G130" s="4">
        <f t="shared" si="4"/>
        <v>0</v>
      </c>
      <c r="H130" s="4">
        <f>COUNTIF(ethnicities!C:C,countries!F130)</f>
        <v>1</v>
      </c>
      <c r="I130" s="4">
        <f t="shared" si="5"/>
        <v>1</v>
      </c>
      <c r="J130" s="4" t="s">
        <v>1419</v>
      </c>
      <c r="K130" s="4">
        <f t="shared" si="6"/>
        <v>0</v>
      </c>
      <c r="L130" s="4">
        <f>COUNTIF(male_names!E:E,countries!J130)</f>
        <v>1</v>
      </c>
      <c r="M130" s="4">
        <f t="shared" si="7"/>
        <v>1</v>
      </c>
    </row>
    <row r="131" spans="2:13" x14ac:dyDescent="0.3">
      <c r="B131" s="4">
        <v>130</v>
      </c>
      <c r="C131" s="4">
        <v>5</v>
      </c>
      <c r="D131" s="51" t="s">
        <v>1484</v>
      </c>
      <c r="E131" s="4" t="s">
        <v>582</v>
      </c>
      <c r="F131" s="4" t="s">
        <v>582</v>
      </c>
      <c r="G131" s="4">
        <f t="shared" ref="G131:G194" si="8">IF(F131="NULL",1,0)</f>
        <v>0</v>
      </c>
      <c r="H131" s="4">
        <f>COUNTIF(ethnicities!C:C,countries!F131)</f>
        <v>1</v>
      </c>
      <c r="I131" s="4">
        <f t="shared" ref="I131:I194" si="9">G131+H131</f>
        <v>1</v>
      </c>
      <c r="J131" s="4" t="s">
        <v>631</v>
      </c>
      <c r="K131" s="4">
        <f t="shared" ref="K131:K194" si="10">IF(J131="NULL",1,0)</f>
        <v>0</v>
      </c>
      <c r="L131" s="4">
        <f>COUNTIF(male_names!E:E,countries!J131)</f>
        <v>1</v>
      </c>
      <c r="M131" s="4">
        <f t="shared" ref="M131:M194" si="11">K131+L131</f>
        <v>1</v>
      </c>
    </row>
    <row r="132" spans="2:13" x14ac:dyDescent="0.3">
      <c r="B132" s="4">
        <v>131</v>
      </c>
      <c r="C132" s="4">
        <v>5</v>
      </c>
      <c r="D132" s="51" t="s">
        <v>1484</v>
      </c>
      <c r="E132" s="4" t="s">
        <v>588</v>
      </c>
      <c r="F132" s="4" t="s">
        <v>588</v>
      </c>
      <c r="G132" s="4">
        <f t="shared" si="8"/>
        <v>0</v>
      </c>
      <c r="H132" s="4">
        <f>COUNTIF(ethnicities!C:C,countries!F132)</f>
        <v>1</v>
      </c>
      <c r="I132" s="4">
        <f t="shared" si="9"/>
        <v>1</v>
      </c>
      <c r="J132" s="4" t="s">
        <v>631</v>
      </c>
      <c r="K132" s="4">
        <f t="shared" si="10"/>
        <v>0</v>
      </c>
      <c r="L132" s="4">
        <f>COUNTIF(male_names!E:E,countries!J132)</f>
        <v>1</v>
      </c>
      <c r="M132" s="4">
        <f t="shared" si="11"/>
        <v>1</v>
      </c>
    </row>
    <row r="133" spans="2:13" x14ac:dyDescent="0.3">
      <c r="B133" s="4">
        <v>132</v>
      </c>
      <c r="C133" s="4">
        <v>5</v>
      </c>
      <c r="D133" s="51" t="s">
        <v>1484</v>
      </c>
      <c r="E133" s="4" t="s">
        <v>631</v>
      </c>
      <c r="F133" s="4" t="s">
        <v>631</v>
      </c>
      <c r="G133" s="4">
        <f t="shared" si="8"/>
        <v>0</v>
      </c>
      <c r="H133" s="4">
        <f>COUNTIF(ethnicities!C:C,countries!F133)</f>
        <v>1</v>
      </c>
      <c r="I133" s="4">
        <f t="shared" si="9"/>
        <v>1</v>
      </c>
      <c r="J133" s="4" t="s">
        <v>631</v>
      </c>
      <c r="K133" s="4">
        <f t="shared" si="10"/>
        <v>0</v>
      </c>
      <c r="L133" s="4">
        <f>COUNTIF(male_names!E:E,countries!J133)</f>
        <v>1</v>
      </c>
      <c r="M133" s="4">
        <f t="shared" si="11"/>
        <v>1</v>
      </c>
    </row>
    <row r="134" spans="2:13" x14ac:dyDescent="0.3">
      <c r="B134" s="4">
        <v>133</v>
      </c>
      <c r="C134" s="4">
        <v>5</v>
      </c>
      <c r="D134" s="51" t="s">
        <v>1484</v>
      </c>
      <c r="E134" s="4" t="s">
        <v>1485</v>
      </c>
      <c r="F134" s="4" t="s">
        <v>1485</v>
      </c>
      <c r="G134" s="4">
        <f t="shared" si="8"/>
        <v>0</v>
      </c>
      <c r="H134" s="4">
        <f>COUNTIF(ethnicities!C:C,countries!F134)</f>
        <v>1</v>
      </c>
      <c r="I134" s="4">
        <f t="shared" si="9"/>
        <v>1</v>
      </c>
      <c r="J134" s="4" t="s">
        <v>1485</v>
      </c>
      <c r="K134" s="4">
        <f t="shared" si="10"/>
        <v>0</v>
      </c>
      <c r="L134" s="4">
        <f>COUNTIF(male_names!E:E,countries!J134)</f>
        <v>1</v>
      </c>
      <c r="M134" s="4">
        <f t="shared" si="11"/>
        <v>1</v>
      </c>
    </row>
    <row r="135" spans="2:13" x14ac:dyDescent="0.3">
      <c r="B135" s="4">
        <v>134</v>
      </c>
      <c r="C135" s="4">
        <v>5</v>
      </c>
      <c r="D135" s="51" t="s">
        <v>1484</v>
      </c>
      <c r="E135" s="4" t="s">
        <v>660</v>
      </c>
      <c r="F135" s="4" t="s">
        <v>660</v>
      </c>
      <c r="G135" s="4">
        <f t="shared" si="8"/>
        <v>0</v>
      </c>
      <c r="H135" s="4">
        <f>COUNTIF(ethnicities!C:C,countries!F135)</f>
        <v>1</v>
      </c>
      <c r="I135" s="4">
        <f t="shared" si="9"/>
        <v>1</v>
      </c>
      <c r="J135" s="4" t="s">
        <v>631</v>
      </c>
      <c r="K135" s="4">
        <f t="shared" si="10"/>
        <v>0</v>
      </c>
      <c r="L135" s="4">
        <f>COUNTIF(male_names!E:E,countries!J135)</f>
        <v>1</v>
      </c>
      <c r="M135" s="4">
        <f t="shared" si="11"/>
        <v>1</v>
      </c>
    </row>
    <row r="136" spans="2:13" x14ac:dyDescent="0.3">
      <c r="B136" s="4">
        <v>135</v>
      </c>
      <c r="C136" s="4">
        <v>5</v>
      </c>
      <c r="D136" s="51" t="s">
        <v>1484</v>
      </c>
      <c r="E136" s="4" t="s">
        <v>675</v>
      </c>
      <c r="F136" s="4" t="s">
        <v>675</v>
      </c>
      <c r="G136" s="4">
        <f t="shared" si="8"/>
        <v>0</v>
      </c>
      <c r="H136" s="4">
        <f>COUNTIF(ethnicities!C:C,countries!F136)</f>
        <v>1</v>
      </c>
      <c r="I136" s="4">
        <f t="shared" si="9"/>
        <v>1</v>
      </c>
      <c r="J136" s="4" t="s">
        <v>675</v>
      </c>
      <c r="K136" s="4">
        <f t="shared" si="10"/>
        <v>0</v>
      </c>
      <c r="L136" s="4">
        <f>COUNTIF(male_names!E:E,countries!J136)</f>
        <v>1</v>
      </c>
      <c r="M136" s="4">
        <f t="shared" si="11"/>
        <v>1</v>
      </c>
    </row>
    <row r="137" spans="2:13" x14ac:dyDescent="0.3">
      <c r="B137" s="4">
        <v>136</v>
      </c>
      <c r="C137" s="4">
        <v>5</v>
      </c>
      <c r="D137" s="51" t="s">
        <v>1484</v>
      </c>
      <c r="E137" s="4" t="s">
        <v>682</v>
      </c>
      <c r="F137" s="4" t="s">
        <v>682</v>
      </c>
      <c r="G137" s="4">
        <f t="shared" si="8"/>
        <v>0</v>
      </c>
      <c r="H137" s="4">
        <f>COUNTIF(ethnicities!C:C,countries!F137)</f>
        <v>1</v>
      </c>
      <c r="I137" s="4">
        <f t="shared" si="9"/>
        <v>1</v>
      </c>
      <c r="J137" s="4" t="s">
        <v>682</v>
      </c>
      <c r="K137" s="4">
        <f t="shared" si="10"/>
        <v>0</v>
      </c>
      <c r="L137" s="4">
        <f>COUNTIF(male_names!E:E,countries!J137)</f>
        <v>1</v>
      </c>
      <c r="M137" s="4">
        <f t="shared" si="11"/>
        <v>1</v>
      </c>
    </row>
    <row r="138" spans="2:13" x14ac:dyDescent="0.3">
      <c r="B138" s="4">
        <v>137</v>
      </c>
      <c r="C138" s="4">
        <v>5</v>
      </c>
      <c r="D138" s="51" t="s">
        <v>1484</v>
      </c>
      <c r="E138" s="4" t="s">
        <v>1423</v>
      </c>
      <c r="F138" s="4" t="s">
        <v>1423</v>
      </c>
      <c r="G138" s="4">
        <f t="shared" si="8"/>
        <v>0</v>
      </c>
      <c r="H138" s="4">
        <f>COUNTIF(ethnicities!C:C,countries!F138)</f>
        <v>1</v>
      </c>
      <c r="I138" s="4">
        <f t="shared" si="9"/>
        <v>1</v>
      </c>
      <c r="J138" s="4" t="s">
        <v>631</v>
      </c>
      <c r="K138" s="4">
        <f t="shared" si="10"/>
        <v>0</v>
      </c>
      <c r="L138" s="4">
        <f>COUNTIF(male_names!E:E,countries!J138)</f>
        <v>1</v>
      </c>
      <c r="M138" s="4">
        <f t="shared" si="11"/>
        <v>1</v>
      </c>
    </row>
    <row r="139" spans="2:13" x14ac:dyDescent="0.3">
      <c r="B139" s="4">
        <v>138</v>
      </c>
      <c r="C139" s="4">
        <v>2</v>
      </c>
      <c r="D139" s="4" t="s">
        <v>1439</v>
      </c>
      <c r="E139" s="4" t="s">
        <v>1486</v>
      </c>
      <c r="F139" s="4" t="s">
        <v>1558</v>
      </c>
      <c r="G139" s="4">
        <f t="shared" si="8"/>
        <v>1</v>
      </c>
      <c r="H139" s="4">
        <f>COUNTIF(ethnicities!C:C,countries!F139)</f>
        <v>0</v>
      </c>
      <c r="I139" s="4">
        <f t="shared" si="9"/>
        <v>1</v>
      </c>
      <c r="J139" s="4" t="s">
        <v>1558</v>
      </c>
      <c r="K139" s="4">
        <f t="shared" si="10"/>
        <v>1</v>
      </c>
      <c r="L139" s="4">
        <f>COUNTIF(male_names!E:E,countries!J139)</f>
        <v>0</v>
      </c>
      <c r="M139" s="4">
        <f t="shared" si="11"/>
        <v>1</v>
      </c>
    </row>
    <row r="140" spans="2:13" x14ac:dyDescent="0.3">
      <c r="B140" s="4">
        <v>139</v>
      </c>
      <c r="C140" s="4">
        <v>3</v>
      </c>
      <c r="D140" s="4" t="s">
        <v>1486</v>
      </c>
      <c r="E140" s="4" t="s">
        <v>1487</v>
      </c>
      <c r="F140" s="4" t="s">
        <v>1558</v>
      </c>
      <c r="G140" s="4">
        <f t="shared" si="8"/>
        <v>1</v>
      </c>
      <c r="H140" s="4">
        <f>COUNTIF(ethnicities!C:C,countries!F140)</f>
        <v>0</v>
      </c>
      <c r="I140" s="4">
        <f t="shared" si="9"/>
        <v>1</v>
      </c>
      <c r="J140" s="4" t="s">
        <v>1558</v>
      </c>
      <c r="K140" s="4">
        <f t="shared" si="10"/>
        <v>1</v>
      </c>
      <c r="L140" s="4">
        <f>COUNTIF(male_names!E:E,countries!J140)</f>
        <v>0</v>
      </c>
      <c r="M140" s="4">
        <f t="shared" si="11"/>
        <v>1</v>
      </c>
    </row>
    <row r="141" spans="2:13" x14ac:dyDescent="0.3">
      <c r="B141" s="4">
        <v>140</v>
      </c>
      <c r="C141" s="4">
        <v>5</v>
      </c>
      <c r="D141" s="50" t="s">
        <v>1487</v>
      </c>
      <c r="E141" s="4" t="s">
        <v>598</v>
      </c>
      <c r="F141" s="4" t="s">
        <v>598</v>
      </c>
      <c r="G141" s="4">
        <f t="shared" si="8"/>
        <v>0</v>
      </c>
      <c r="H141" s="4">
        <f>COUNTIF(ethnicities!C:C,countries!F141)</f>
        <v>1</v>
      </c>
      <c r="I141" s="4">
        <f t="shared" si="9"/>
        <v>1</v>
      </c>
      <c r="J141" s="4" t="s">
        <v>598</v>
      </c>
      <c r="K141" s="4">
        <f t="shared" si="10"/>
        <v>0</v>
      </c>
      <c r="L141" s="4">
        <f>COUNTIF(male_names!E:E,countries!J141)</f>
        <v>1</v>
      </c>
      <c r="M141" s="4">
        <f t="shared" si="11"/>
        <v>1</v>
      </c>
    </row>
    <row r="142" spans="2:13" x14ac:dyDescent="0.3">
      <c r="B142" s="4">
        <v>141</v>
      </c>
      <c r="C142" s="4">
        <v>5</v>
      </c>
      <c r="D142" s="51" t="s">
        <v>1487</v>
      </c>
      <c r="E142" s="4" t="s">
        <v>1488</v>
      </c>
      <c r="F142" s="4" t="s">
        <v>598</v>
      </c>
      <c r="G142" s="4">
        <f t="shared" si="8"/>
        <v>0</v>
      </c>
      <c r="H142" s="4">
        <f>COUNTIF(ethnicities!C:C,countries!F142)</f>
        <v>1</v>
      </c>
      <c r="I142" s="4">
        <f t="shared" si="9"/>
        <v>1</v>
      </c>
      <c r="J142" s="4" t="s">
        <v>598</v>
      </c>
      <c r="K142" s="4">
        <f t="shared" si="10"/>
        <v>0</v>
      </c>
      <c r="L142" s="4">
        <f>COUNTIF(male_names!E:E,countries!J142)</f>
        <v>1</v>
      </c>
      <c r="M142" s="4">
        <f t="shared" si="11"/>
        <v>1</v>
      </c>
    </row>
    <row r="143" spans="2:13" x14ac:dyDescent="0.3">
      <c r="B143" s="4">
        <v>142</v>
      </c>
      <c r="C143" s="4">
        <v>5</v>
      </c>
      <c r="D143" s="51" t="s">
        <v>1487</v>
      </c>
      <c r="E143" s="4" t="s">
        <v>1489</v>
      </c>
      <c r="F143" s="4" t="s">
        <v>598</v>
      </c>
      <c r="G143" s="4">
        <f t="shared" si="8"/>
        <v>0</v>
      </c>
      <c r="H143" s="4">
        <f>COUNTIF(ethnicities!C:C,countries!F143)</f>
        <v>1</v>
      </c>
      <c r="I143" s="4">
        <f t="shared" si="9"/>
        <v>1</v>
      </c>
      <c r="J143" s="4" t="s">
        <v>598</v>
      </c>
      <c r="K143" s="4">
        <f t="shared" si="10"/>
        <v>0</v>
      </c>
      <c r="L143" s="4">
        <f>COUNTIF(male_names!E:E,countries!J143)</f>
        <v>1</v>
      </c>
      <c r="M143" s="4">
        <f t="shared" si="11"/>
        <v>1</v>
      </c>
    </row>
    <row r="144" spans="2:13" x14ac:dyDescent="0.3">
      <c r="B144" s="4">
        <v>143</v>
      </c>
      <c r="C144" s="4">
        <v>5</v>
      </c>
      <c r="D144" s="51" t="s">
        <v>1487</v>
      </c>
      <c r="E144" s="4" t="s">
        <v>1490</v>
      </c>
      <c r="F144" s="4" t="s">
        <v>1490</v>
      </c>
      <c r="G144" s="4">
        <f t="shared" si="8"/>
        <v>0</v>
      </c>
      <c r="H144" s="4">
        <f>COUNTIF(ethnicities!C:C,countries!F144)</f>
        <v>1</v>
      </c>
      <c r="I144" s="4">
        <f t="shared" si="9"/>
        <v>1</v>
      </c>
      <c r="J144" s="4" t="s">
        <v>1491</v>
      </c>
      <c r="K144" s="4">
        <f t="shared" si="10"/>
        <v>0</v>
      </c>
      <c r="L144" s="4">
        <f>COUNTIF(male_names!E:E,countries!J144)</f>
        <v>1</v>
      </c>
      <c r="M144" s="4">
        <f t="shared" si="11"/>
        <v>1</v>
      </c>
    </row>
    <row r="145" spans="2:13" x14ac:dyDescent="0.3">
      <c r="B145" s="4">
        <v>144</v>
      </c>
      <c r="C145" s="4">
        <v>5</v>
      </c>
      <c r="D145" s="51" t="s">
        <v>1487</v>
      </c>
      <c r="E145" s="4" t="s">
        <v>639</v>
      </c>
      <c r="F145" s="4" t="s">
        <v>639</v>
      </c>
      <c r="G145" s="4">
        <f t="shared" si="8"/>
        <v>0</v>
      </c>
      <c r="H145" s="4">
        <f>COUNTIF(ethnicities!C:C,countries!F145)</f>
        <v>1</v>
      </c>
      <c r="I145" s="4">
        <f t="shared" si="9"/>
        <v>1</v>
      </c>
      <c r="J145" s="4" t="s">
        <v>639</v>
      </c>
      <c r="K145" s="4">
        <f t="shared" si="10"/>
        <v>0</v>
      </c>
      <c r="L145" s="4">
        <f>COUNTIF(male_names!E:E,countries!J145)</f>
        <v>1</v>
      </c>
      <c r="M145" s="4">
        <f t="shared" si="11"/>
        <v>1</v>
      </c>
    </row>
    <row r="146" spans="2:13" x14ac:dyDescent="0.3">
      <c r="B146" s="4">
        <v>145</v>
      </c>
      <c r="C146" s="4">
        <v>5</v>
      </c>
      <c r="D146" s="51" t="s">
        <v>1487</v>
      </c>
      <c r="E146" s="4" t="s">
        <v>669</v>
      </c>
      <c r="F146" s="4" t="s">
        <v>669</v>
      </c>
      <c r="G146" s="4">
        <f t="shared" si="8"/>
        <v>0</v>
      </c>
      <c r="H146" s="4">
        <f>COUNTIF(ethnicities!C:C,countries!F146)</f>
        <v>1</v>
      </c>
      <c r="I146" s="4">
        <f t="shared" si="9"/>
        <v>1</v>
      </c>
      <c r="J146" s="4" t="s">
        <v>669</v>
      </c>
      <c r="K146" s="4">
        <f t="shared" si="10"/>
        <v>0</v>
      </c>
      <c r="L146" s="4">
        <f>COUNTIF(male_names!E:E,countries!J146)</f>
        <v>1</v>
      </c>
      <c r="M146" s="4">
        <f t="shared" si="11"/>
        <v>1</v>
      </c>
    </row>
    <row r="147" spans="2:13" x14ac:dyDescent="0.3">
      <c r="B147" s="4">
        <v>146</v>
      </c>
      <c r="C147" s="4">
        <v>5</v>
      </c>
      <c r="D147" s="51" t="s">
        <v>1487</v>
      </c>
      <c r="E147" s="4" t="s">
        <v>1491</v>
      </c>
      <c r="F147" s="4" t="s">
        <v>1491</v>
      </c>
      <c r="G147" s="4">
        <f t="shared" si="8"/>
        <v>0</v>
      </c>
      <c r="H147" s="4">
        <f>COUNTIF(ethnicities!C:C,countries!F147)</f>
        <v>1</v>
      </c>
      <c r="I147" s="4">
        <f t="shared" si="9"/>
        <v>1</v>
      </c>
      <c r="J147" s="4" t="s">
        <v>1491</v>
      </c>
      <c r="K147" s="4">
        <f t="shared" si="10"/>
        <v>0</v>
      </c>
      <c r="L147" s="4">
        <f>COUNTIF(male_names!E:E,countries!J147)</f>
        <v>1</v>
      </c>
      <c r="M147" s="4">
        <f t="shared" si="11"/>
        <v>1</v>
      </c>
    </row>
    <row r="148" spans="2:13" x14ac:dyDescent="0.3">
      <c r="B148" s="4">
        <v>147</v>
      </c>
      <c r="C148" s="4">
        <v>3</v>
      </c>
      <c r="D148" s="4" t="s">
        <v>1486</v>
      </c>
      <c r="E148" s="4" t="s">
        <v>1492</v>
      </c>
      <c r="F148" s="4" t="s">
        <v>1558</v>
      </c>
      <c r="G148" s="4">
        <f t="shared" si="8"/>
        <v>1</v>
      </c>
      <c r="H148" s="4">
        <f>COUNTIF(ethnicities!C:C,countries!F148)</f>
        <v>0</v>
      </c>
      <c r="I148" s="4">
        <f t="shared" si="9"/>
        <v>1</v>
      </c>
      <c r="J148" s="4" t="s">
        <v>1558</v>
      </c>
      <c r="K148" s="4">
        <f t="shared" si="10"/>
        <v>1</v>
      </c>
      <c r="L148" s="4">
        <f>COUNTIF(male_names!E:E,countries!J148)</f>
        <v>0</v>
      </c>
      <c r="M148" s="4">
        <f t="shared" si="11"/>
        <v>1</v>
      </c>
    </row>
    <row r="149" spans="2:13" x14ac:dyDescent="0.3">
      <c r="B149" s="4">
        <v>148</v>
      </c>
      <c r="C149" s="4">
        <v>5</v>
      </c>
      <c r="D149" s="50" t="s">
        <v>1492</v>
      </c>
      <c r="E149" s="4" t="s">
        <v>1493</v>
      </c>
      <c r="F149" s="4" t="s">
        <v>1493</v>
      </c>
      <c r="G149" s="4">
        <f t="shared" si="8"/>
        <v>0</v>
      </c>
      <c r="H149" s="4">
        <f>COUNTIF(ethnicities!C:C,countries!F149)</f>
        <v>1</v>
      </c>
      <c r="I149" s="4">
        <f t="shared" si="9"/>
        <v>1</v>
      </c>
      <c r="J149" s="4" t="s">
        <v>1419</v>
      </c>
      <c r="K149" s="4">
        <f t="shared" si="10"/>
        <v>0</v>
      </c>
      <c r="L149" s="4">
        <f>COUNTIF(male_names!E:E,countries!J149)</f>
        <v>1</v>
      </c>
      <c r="M149" s="4">
        <f t="shared" si="11"/>
        <v>1</v>
      </c>
    </row>
    <row r="150" spans="2:13" x14ac:dyDescent="0.3">
      <c r="B150" s="4">
        <v>149</v>
      </c>
      <c r="C150" s="4">
        <v>5</v>
      </c>
      <c r="D150" s="51" t="s">
        <v>1492</v>
      </c>
      <c r="E150" s="4" t="s">
        <v>593</v>
      </c>
      <c r="F150" s="4" t="s">
        <v>593</v>
      </c>
      <c r="G150" s="4">
        <f t="shared" si="8"/>
        <v>0</v>
      </c>
      <c r="H150" s="4">
        <f>COUNTIF(ethnicities!C:C,countries!F150)</f>
        <v>1</v>
      </c>
      <c r="I150" s="4">
        <f t="shared" si="9"/>
        <v>1</v>
      </c>
      <c r="J150" s="4" t="s">
        <v>659</v>
      </c>
      <c r="K150" s="4">
        <f t="shared" si="10"/>
        <v>0</v>
      </c>
      <c r="L150" s="4">
        <f>COUNTIF(male_names!E:E,countries!J150)</f>
        <v>1</v>
      </c>
      <c r="M150" s="4">
        <f t="shared" si="11"/>
        <v>1</v>
      </c>
    </row>
    <row r="151" spans="2:13" x14ac:dyDescent="0.3">
      <c r="B151" s="4">
        <v>150</v>
      </c>
      <c r="C151" s="4">
        <v>5</v>
      </c>
      <c r="D151" s="51" t="s">
        <v>1492</v>
      </c>
      <c r="E151" s="4" t="s">
        <v>632</v>
      </c>
      <c r="F151" s="4" t="s">
        <v>632</v>
      </c>
      <c r="G151" s="4">
        <f t="shared" si="8"/>
        <v>0</v>
      </c>
      <c r="H151" s="4">
        <f>COUNTIF(ethnicities!C:C,countries!F151)</f>
        <v>1</v>
      </c>
      <c r="I151" s="4">
        <f t="shared" si="9"/>
        <v>1</v>
      </c>
      <c r="J151" s="4" t="s">
        <v>659</v>
      </c>
      <c r="K151" s="4">
        <f t="shared" si="10"/>
        <v>0</v>
      </c>
      <c r="L151" s="4">
        <f>COUNTIF(male_names!E:E,countries!J151)</f>
        <v>1</v>
      </c>
      <c r="M151" s="4">
        <f t="shared" si="11"/>
        <v>1</v>
      </c>
    </row>
    <row r="152" spans="2:13" x14ac:dyDescent="0.3">
      <c r="B152" s="4">
        <v>151</v>
      </c>
      <c r="C152" s="4">
        <v>5</v>
      </c>
      <c r="D152" s="51" t="s">
        <v>1492</v>
      </c>
      <c r="E152" s="4" t="s">
        <v>1494</v>
      </c>
      <c r="F152" s="4" t="s">
        <v>1494</v>
      </c>
      <c r="G152" s="4">
        <f t="shared" si="8"/>
        <v>0</v>
      </c>
      <c r="H152" s="4">
        <f>COUNTIF(ethnicities!C:C,countries!F152)</f>
        <v>1</v>
      </c>
      <c r="I152" s="4">
        <f t="shared" si="9"/>
        <v>1</v>
      </c>
      <c r="J152" s="4" t="s">
        <v>659</v>
      </c>
      <c r="K152" s="4">
        <f t="shared" si="10"/>
        <v>0</v>
      </c>
      <c r="L152" s="4">
        <f>COUNTIF(male_names!E:E,countries!J152)</f>
        <v>1</v>
      </c>
      <c r="M152" s="4">
        <f t="shared" si="11"/>
        <v>1</v>
      </c>
    </row>
    <row r="153" spans="2:13" x14ac:dyDescent="0.3">
      <c r="B153" s="4">
        <v>152</v>
      </c>
      <c r="C153" s="4">
        <v>5</v>
      </c>
      <c r="D153" s="51" t="s">
        <v>1492</v>
      </c>
      <c r="E153" s="4" t="s">
        <v>659</v>
      </c>
      <c r="F153" s="4" t="s">
        <v>659</v>
      </c>
      <c r="G153" s="4">
        <f t="shared" si="8"/>
        <v>0</v>
      </c>
      <c r="H153" s="4">
        <f>COUNTIF(ethnicities!C:C,countries!F153)</f>
        <v>1</v>
      </c>
      <c r="I153" s="4">
        <f t="shared" si="9"/>
        <v>1</v>
      </c>
      <c r="J153" s="4" t="s">
        <v>659</v>
      </c>
      <c r="K153" s="4">
        <f t="shared" si="10"/>
        <v>0</v>
      </c>
      <c r="L153" s="4">
        <f>COUNTIF(male_names!E:E,countries!J153)</f>
        <v>1</v>
      </c>
      <c r="M153" s="4">
        <f t="shared" si="11"/>
        <v>1</v>
      </c>
    </row>
    <row r="154" spans="2:13" x14ac:dyDescent="0.3">
      <c r="B154" s="4">
        <v>153</v>
      </c>
      <c r="C154" s="4">
        <v>5</v>
      </c>
      <c r="D154" s="51" t="s">
        <v>1492</v>
      </c>
      <c r="E154" s="4" t="s">
        <v>672</v>
      </c>
      <c r="F154" s="4" t="s">
        <v>672</v>
      </c>
      <c r="G154" s="4">
        <f t="shared" si="8"/>
        <v>0</v>
      </c>
      <c r="H154" s="4">
        <f>COUNTIF(ethnicities!C:C,countries!F154)</f>
        <v>1</v>
      </c>
      <c r="I154" s="4">
        <f t="shared" si="9"/>
        <v>1</v>
      </c>
      <c r="J154" s="4" t="s">
        <v>1419</v>
      </c>
      <c r="K154" s="4">
        <f t="shared" si="10"/>
        <v>0</v>
      </c>
      <c r="L154" s="4">
        <f>COUNTIF(male_names!E:E,countries!J154)</f>
        <v>1</v>
      </c>
      <c r="M154" s="4">
        <f t="shared" si="11"/>
        <v>1</v>
      </c>
    </row>
    <row r="155" spans="2:13" x14ac:dyDescent="0.3">
      <c r="B155" s="4">
        <v>154</v>
      </c>
      <c r="C155" s="4">
        <v>5</v>
      </c>
      <c r="D155" s="51" t="s">
        <v>1492</v>
      </c>
      <c r="E155" s="4" t="s">
        <v>687</v>
      </c>
      <c r="F155" s="4" t="s">
        <v>687</v>
      </c>
      <c r="G155" s="4">
        <f t="shared" si="8"/>
        <v>0</v>
      </c>
      <c r="H155" s="4">
        <f>COUNTIF(ethnicities!C:C,countries!F155)</f>
        <v>1</v>
      </c>
      <c r="I155" s="4">
        <f t="shared" si="9"/>
        <v>1</v>
      </c>
      <c r="J155" s="4" t="s">
        <v>687</v>
      </c>
      <c r="K155" s="4">
        <f t="shared" si="10"/>
        <v>0</v>
      </c>
      <c r="L155" s="4">
        <f>COUNTIF(male_names!E:E,countries!J155)</f>
        <v>1</v>
      </c>
      <c r="M155" s="4">
        <f t="shared" si="11"/>
        <v>1</v>
      </c>
    </row>
    <row r="156" spans="2:13" x14ac:dyDescent="0.3">
      <c r="B156" s="4">
        <v>155</v>
      </c>
      <c r="C156" s="4">
        <v>5</v>
      </c>
      <c r="D156" s="51" t="s">
        <v>1492</v>
      </c>
      <c r="E156" s="4" t="s">
        <v>698</v>
      </c>
      <c r="F156" s="4" t="s">
        <v>698</v>
      </c>
      <c r="G156" s="4">
        <f t="shared" si="8"/>
        <v>0</v>
      </c>
      <c r="H156" s="4">
        <f>COUNTIF(ethnicities!C:C,countries!F156)</f>
        <v>1</v>
      </c>
      <c r="I156" s="4">
        <f t="shared" si="9"/>
        <v>1</v>
      </c>
      <c r="J156" s="4" t="s">
        <v>659</v>
      </c>
      <c r="K156" s="4">
        <f t="shared" si="10"/>
        <v>0</v>
      </c>
      <c r="L156" s="4">
        <f>COUNTIF(male_names!E:E,countries!J156)</f>
        <v>1</v>
      </c>
      <c r="M156" s="4">
        <f t="shared" si="11"/>
        <v>1</v>
      </c>
    </row>
    <row r="157" spans="2:13" x14ac:dyDescent="0.3">
      <c r="B157" s="4">
        <v>156</v>
      </c>
      <c r="C157" s="4">
        <v>5</v>
      </c>
      <c r="D157" s="51" t="s">
        <v>1492</v>
      </c>
      <c r="E157" s="4" t="s">
        <v>710</v>
      </c>
      <c r="F157" s="4" t="s">
        <v>710</v>
      </c>
      <c r="G157" s="4">
        <f t="shared" si="8"/>
        <v>0</v>
      </c>
      <c r="H157" s="4">
        <f>COUNTIF(ethnicities!C:C,countries!F157)</f>
        <v>1</v>
      </c>
      <c r="I157" s="4">
        <f t="shared" si="9"/>
        <v>1</v>
      </c>
      <c r="J157" s="4" t="s">
        <v>710</v>
      </c>
      <c r="K157" s="4">
        <f t="shared" si="10"/>
        <v>0</v>
      </c>
      <c r="L157" s="4">
        <f>COUNTIF(male_names!E:E,countries!J157)</f>
        <v>1</v>
      </c>
      <c r="M157" s="4">
        <f t="shared" si="11"/>
        <v>1</v>
      </c>
    </row>
    <row r="158" spans="2:13" x14ac:dyDescent="0.3">
      <c r="B158" s="4">
        <v>157</v>
      </c>
      <c r="C158" s="4">
        <v>5</v>
      </c>
      <c r="D158" s="51" t="s">
        <v>1492</v>
      </c>
      <c r="E158" s="4" t="s">
        <v>1495</v>
      </c>
      <c r="F158" s="4" t="s">
        <v>1495</v>
      </c>
      <c r="G158" s="4">
        <f t="shared" si="8"/>
        <v>0</v>
      </c>
      <c r="H158" s="4">
        <f>COUNTIF(ethnicities!C:C,countries!F158)</f>
        <v>1</v>
      </c>
      <c r="I158" s="4">
        <f t="shared" si="9"/>
        <v>1</v>
      </c>
      <c r="J158" s="4" t="s">
        <v>659</v>
      </c>
      <c r="K158" s="4">
        <f t="shared" si="10"/>
        <v>0</v>
      </c>
      <c r="L158" s="4">
        <f>COUNTIF(male_names!E:E,countries!J158)</f>
        <v>1</v>
      </c>
      <c r="M158" s="4">
        <f t="shared" si="11"/>
        <v>1</v>
      </c>
    </row>
    <row r="159" spans="2:13" x14ac:dyDescent="0.3">
      <c r="B159" s="4">
        <v>158</v>
      </c>
      <c r="C159" s="4">
        <v>5</v>
      </c>
      <c r="D159" s="51" t="s">
        <v>1492</v>
      </c>
      <c r="E159" s="4" t="s">
        <v>1496</v>
      </c>
      <c r="F159" s="4" t="s">
        <v>1496</v>
      </c>
      <c r="G159" s="4">
        <f t="shared" si="8"/>
        <v>0</v>
      </c>
      <c r="H159" s="4">
        <f>COUNTIF(ethnicities!C:C,countries!F159)</f>
        <v>1</v>
      </c>
      <c r="I159" s="4">
        <f t="shared" si="9"/>
        <v>1</v>
      </c>
      <c r="J159" s="4" t="s">
        <v>598</v>
      </c>
      <c r="K159" s="4">
        <f t="shared" si="10"/>
        <v>0</v>
      </c>
      <c r="L159" s="4">
        <f>COUNTIF(male_names!E:E,countries!J159)</f>
        <v>1</v>
      </c>
      <c r="M159" s="4">
        <f t="shared" si="11"/>
        <v>1</v>
      </c>
    </row>
    <row r="160" spans="2:13" x14ac:dyDescent="0.3">
      <c r="B160" s="4">
        <v>159</v>
      </c>
      <c r="C160" s="4">
        <v>2</v>
      </c>
      <c r="D160" s="4" t="s">
        <v>1439</v>
      </c>
      <c r="E160" s="4" t="s">
        <v>1497</v>
      </c>
      <c r="F160" s="4" t="s">
        <v>1558</v>
      </c>
      <c r="G160" s="4">
        <f t="shared" si="8"/>
        <v>1</v>
      </c>
      <c r="H160" s="4">
        <f>COUNTIF(ethnicities!C:C,countries!F160)</f>
        <v>0</v>
      </c>
      <c r="I160" s="4">
        <f t="shared" si="9"/>
        <v>1</v>
      </c>
      <c r="J160" s="4" t="s">
        <v>1558</v>
      </c>
      <c r="K160" s="4">
        <f t="shared" si="10"/>
        <v>1</v>
      </c>
      <c r="L160" s="4">
        <f>COUNTIF(male_names!E:E,countries!J160)</f>
        <v>0</v>
      </c>
      <c r="M160" s="4">
        <f t="shared" si="11"/>
        <v>1</v>
      </c>
    </row>
    <row r="161" spans="2:13" x14ac:dyDescent="0.3">
      <c r="B161" s="4">
        <v>160</v>
      </c>
      <c r="C161" s="4">
        <v>3</v>
      </c>
      <c r="D161" s="4" t="s">
        <v>1497</v>
      </c>
      <c r="E161" s="4" t="s">
        <v>1498</v>
      </c>
      <c r="F161" s="4" t="s">
        <v>1558</v>
      </c>
      <c r="G161" s="4">
        <f t="shared" si="8"/>
        <v>1</v>
      </c>
      <c r="H161" s="4">
        <f>COUNTIF(ethnicities!C:C,countries!F161)</f>
        <v>0</v>
      </c>
      <c r="I161" s="4">
        <f t="shared" si="9"/>
        <v>1</v>
      </c>
      <c r="J161" s="4" t="s">
        <v>1558</v>
      </c>
      <c r="K161" s="4">
        <f t="shared" si="10"/>
        <v>1</v>
      </c>
      <c r="L161" s="4">
        <f>COUNTIF(male_names!E:E,countries!J161)</f>
        <v>0</v>
      </c>
      <c r="M161" s="4">
        <f t="shared" si="11"/>
        <v>1</v>
      </c>
    </row>
    <row r="162" spans="2:13" x14ac:dyDescent="0.3">
      <c r="B162" s="4">
        <v>161</v>
      </c>
      <c r="C162" s="4">
        <v>5</v>
      </c>
      <c r="D162" s="50" t="s">
        <v>1498</v>
      </c>
      <c r="E162" s="4" t="s">
        <v>575</v>
      </c>
      <c r="F162" s="4" t="s">
        <v>575</v>
      </c>
      <c r="G162" s="4">
        <f t="shared" si="8"/>
        <v>0</v>
      </c>
      <c r="H162" s="4">
        <f>COUNTIF(ethnicities!C:C,countries!F162)</f>
        <v>1</v>
      </c>
      <c r="I162" s="4">
        <f t="shared" si="9"/>
        <v>1</v>
      </c>
      <c r="J162" s="4" t="s">
        <v>575</v>
      </c>
      <c r="K162" s="4">
        <f t="shared" si="10"/>
        <v>0</v>
      </c>
      <c r="L162" s="4">
        <f>COUNTIF(male_names!E:E,countries!J162)</f>
        <v>1</v>
      </c>
      <c r="M162" s="4">
        <f t="shared" si="11"/>
        <v>1</v>
      </c>
    </row>
    <row r="163" spans="2:13" x14ac:dyDescent="0.3">
      <c r="B163" s="4">
        <v>162</v>
      </c>
      <c r="C163" s="4">
        <v>5</v>
      </c>
      <c r="D163" s="51" t="s">
        <v>1498</v>
      </c>
      <c r="E163" s="4" t="s">
        <v>578</v>
      </c>
      <c r="F163" s="4" t="s">
        <v>578</v>
      </c>
      <c r="G163" s="4">
        <f t="shared" si="8"/>
        <v>0</v>
      </c>
      <c r="H163" s="4">
        <f>COUNTIF(ethnicities!C:C,countries!F163)</f>
        <v>1</v>
      </c>
      <c r="I163" s="4">
        <f t="shared" si="9"/>
        <v>1</v>
      </c>
      <c r="J163" s="4" t="s">
        <v>578</v>
      </c>
      <c r="K163" s="4">
        <f t="shared" si="10"/>
        <v>0</v>
      </c>
      <c r="L163" s="4">
        <f>COUNTIF(male_names!E:E,countries!J163)</f>
        <v>1</v>
      </c>
      <c r="M163" s="4">
        <f t="shared" si="11"/>
        <v>1</v>
      </c>
    </row>
    <row r="164" spans="2:13" x14ac:dyDescent="0.3">
      <c r="B164" s="4">
        <v>163</v>
      </c>
      <c r="C164" s="4">
        <v>5</v>
      </c>
      <c r="D164" s="51" t="s">
        <v>1498</v>
      </c>
      <c r="E164" s="4" t="s">
        <v>581</v>
      </c>
      <c r="F164" s="4" t="s">
        <v>581</v>
      </c>
      <c r="G164" s="4">
        <f t="shared" si="8"/>
        <v>0</v>
      </c>
      <c r="H164" s="4">
        <f>COUNTIF(ethnicities!C:C,countries!F164)</f>
        <v>1</v>
      </c>
      <c r="I164" s="4">
        <f t="shared" si="9"/>
        <v>1</v>
      </c>
      <c r="J164" s="4" t="s">
        <v>1419</v>
      </c>
      <c r="K164" s="4">
        <f t="shared" si="10"/>
        <v>0</v>
      </c>
      <c r="L164" s="4">
        <f>COUNTIF(male_names!E:E,countries!J164)</f>
        <v>1</v>
      </c>
      <c r="M164" s="4">
        <f t="shared" si="11"/>
        <v>1</v>
      </c>
    </row>
    <row r="165" spans="2:13" x14ac:dyDescent="0.3">
      <c r="B165" s="4">
        <v>164</v>
      </c>
      <c r="C165" s="4">
        <v>5</v>
      </c>
      <c r="D165" s="51" t="s">
        <v>1498</v>
      </c>
      <c r="E165" s="4" t="s">
        <v>604</v>
      </c>
      <c r="F165" s="4" t="s">
        <v>604</v>
      </c>
      <c r="G165" s="4">
        <f t="shared" si="8"/>
        <v>0</v>
      </c>
      <c r="H165" s="4">
        <f>COUNTIF(ethnicities!C:C,countries!F165)</f>
        <v>1</v>
      </c>
      <c r="I165" s="4">
        <f t="shared" si="9"/>
        <v>1</v>
      </c>
      <c r="J165" s="4" t="s">
        <v>604</v>
      </c>
      <c r="K165" s="4">
        <f t="shared" si="10"/>
        <v>0</v>
      </c>
      <c r="L165" s="4">
        <f>COUNTIF(male_names!E:E,countries!J165)</f>
        <v>1</v>
      </c>
      <c r="M165" s="4">
        <f t="shared" si="11"/>
        <v>1</v>
      </c>
    </row>
    <row r="166" spans="2:13" x14ac:dyDescent="0.3">
      <c r="B166" s="4">
        <v>165</v>
      </c>
      <c r="C166" s="4">
        <v>5</v>
      </c>
      <c r="D166" s="51" t="s">
        <v>1498</v>
      </c>
      <c r="E166" s="4" t="s">
        <v>619</v>
      </c>
      <c r="F166" s="4" t="s">
        <v>619</v>
      </c>
      <c r="G166" s="4">
        <f t="shared" si="8"/>
        <v>0</v>
      </c>
      <c r="H166" s="4">
        <f>COUNTIF(ethnicities!C:C,countries!F166)</f>
        <v>1</v>
      </c>
      <c r="I166" s="4">
        <f t="shared" si="9"/>
        <v>1</v>
      </c>
      <c r="J166" s="4" t="s">
        <v>619</v>
      </c>
      <c r="K166" s="4">
        <f t="shared" si="10"/>
        <v>0</v>
      </c>
      <c r="L166" s="4">
        <f>COUNTIF(male_names!E:E,countries!J166)</f>
        <v>1</v>
      </c>
      <c r="M166" s="4">
        <f t="shared" si="11"/>
        <v>1</v>
      </c>
    </row>
    <row r="167" spans="2:13" x14ac:dyDescent="0.3">
      <c r="B167" s="4">
        <v>166</v>
      </c>
      <c r="C167" s="4">
        <v>5</v>
      </c>
      <c r="D167" s="51" t="s">
        <v>1498</v>
      </c>
      <c r="E167" s="4" t="s">
        <v>634</v>
      </c>
      <c r="F167" s="4" t="s">
        <v>634</v>
      </c>
      <c r="G167" s="4">
        <f t="shared" si="8"/>
        <v>0</v>
      </c>
      <c r="H167" s="4">
        <f>COUNTIF(ethnicities!C:C,countries!F167)</f>
        <v>1</v>
      </c>
      <c r="I167" s="4">
        <f t="shared" si="9"/>
        <v>1</v>
      </c>
      <c r="J167" s="4" t="s">
        <v>634</v>
      </c>
      <c r="K167" s="4">
        <f t="shared" si="10"/>
        <v>0</v>
      </c>
      <c r="L167" s="4">
        <f>COUNTIF(male_names!E:E,countries!J167)</f>
        <v>1</v>
      </c>
      <c r="M167" s="4">
        <f t="shared" si="11"/>
        <v>1</v>
      </c>
    </row>
    <row r="168" spans="2:13" x14ac:dyDescent="0.3">
      <c r="B168" s="4">
        <v>167</v>
      </c>
      <c r="C168" s="4">
        <v>5</v>
      </c>
      <c r="D168" s="51" t="s">
        <v>1498</v>
      </c>
      <c r="E168" s="4" t="s">
        <v>636</v>
      </c>
      <c r="F168" s="4" t="s">
        <v>636</v>
      </c>
      <c r="G168" s="4">
        <f t="shared" si="8"/>
        <v>0</v>
      </c>
      <c r="H168" s="4">
        <f>COUNTIF(ethnicities!C:C,countries!F168)</f>
        <v>1</v>
      </c>
      <c r="I168" s="4">
        <f t="shared" si="9"/>
        <v>1</v>
      </c>
      <c r="J168" s="4" t="s">
        <v>636</v>
      </c>
      <c r="K168" s="4">
        <f t="shared" si="10"/>
        <v>0</v>
      </c>
      <c r="L168" s="4">
        <f>COUNTIF(male_names!E:E,countries!J168)</f>
        <v>1</v>
      </c>
      <c r="M168" s="4">
        <f t="shared" si="11"/>
        <v>1</v>
      </c>
    </row>
    <row r="169" spans="2:13" x14ac:dyDescent="0.3">
      <c r="B169" s="4">
        <v>168</v>
      </c>
      <c r="C169" s="4">
        <v>5</v>
      </c>
      <c r="D169" s="51" t="s">
        <v>1498</v>
      </c>
      <c r="E169" s="4" t="s">
        <v>640</v>
      </c>
      <c r="F169" s="4" t="s">
        <v>640</v>
      </c>
      <c r="G169" s="4">
        <f t="shared" si="8"/>
        <v>0</v>
      </c>
      <c r="H169" s="4">
        <f>COUNTIF(ethnicities!C:C,countries!F169)</f>
        <v>1</v>
      </c>
      <c r="I169" s="4">
        <f t="shared" si="9"/>
        <v>1</v>
      </c>
      <c r="J169" s="4" t="s">
        <v>640</v>
      </c>
      <c r="K169" s="4">
        <f t="shared" si="10"/>
        <v>0</v>
      </c>
      <c r="L169" s="4">
        <f>COUNTIF(male_names!E:E,countries!J169)</f>
        <v>1</v>
      </c>
      <c r="M169" s="4">
        <f t="shared" si="11"/>
        <v>1</v>
      </c>
    </row>
    <row r="170" spans="2:13" x14ac:dyDescent="0.3">
      <c r="B170" s="4">
        <v>169</v>
      </c>
      <c r="C170" s="4">
        <v>5</v>
      </c>
      <c r="D170" s="51" t="s">
        <v>1498</v>
      </c>
      <c r="E170" s="4" t="s">
        <v>644</v>
      </c>
      <c r="F170" s="4" t="s">
        <v>644</v>
      </c>
      <c r="G170" s="4">
        <f t="shared" si="8"/>
        <v>0</v>
      </c>
      <c r="H170" s="4">
        <f>COUNTIF(ethnicities!C:C,countries!F170)</f>
        <v>1</v>
      </c>
      <c r="I170" s="4">
        <f t="shared" si="9"/>
        <v>1</v>
      </c>
      <c r="J170" s="4" t="s">
        <v>644</v>
      </c>
      <c r="K170" s="4">
        <f t="shared" si="10"/>
        <v>0</v>
      </c>
      <c r="L170" s="4">
        <f>COUNTIF(male_names!E:E,countries!J170)</f>
        <v>1</v>
      </c>
      <c r="M170" s="4">
        <f t="shared" si="11"/>
        <v>1</v>
      </c>
    </row>
    <row r="171" spans="2:13" x14ac:dyDescent="0.3">
      <c r="B171" s="4">
        <v>170</v>
      </c>
      <c r="C171" s="4">
        <v>5</v>
      </c>
      <c r="D171" s="51" t="s">
        <v>1498</v>
      </c>
      <c r="E171" s="4" t="s">
        <v>647</v>
      </c>
      <c r="F171" s="4" t="s">
        <v>647</v>
      </c>
      <c r="G171" s="4">
        <f t="shared" si="8"/>
        <v>0</v>
      </c>
      <c r="H171" s="4">
        <f>COUNTIF(ethnicities!C:C,countries!F171)</f>
        <v>1</v>
      </c>
      <c r="I171" s="4">
        <f t="shared" si="9"/>
        <v>1</v>
      </c>
      <c r="J171" s="4" t="s">
        <v>647</v>
      </c>
      <c r="K171" s="4">
        <f t="shared" si="10"/>
        <v>0</v>
      </c>
      <c r="L171" s="4">
        <f>COUNTIF(male_names!E:E,countries!J171)</f>
        <v>1</v>
      </c>
      <c r="M171" s="4">
        <f t="shared" si="11"/>
        <v>1</v>
      </c>
    </row>
    <row r="172" spans="2:13" x14ac:dyDescent="0.3">
      <c r="B172" s="4">
        <v>171</v>
      </c>
      <c r="C172" s="4">
        <v>5</v>
      </c>
      <c r="D172" s="51" t="s">
        <v>1498</v>
      </c>
      <c r="E172" s="4" t="s">
        <v>681</v>
      </c>
      <c r="F172" s="4" t="s">
        <v>681</v>
      </c>
      <c r="G172" s="4">
        <f t="shared" si="8"/>
        <v>0</v>
      </c>
      <c r="H172" s="4">
        <f>COUNTIF(ethnicities!C:C,countries!F172)</f>
        <v>1</v>
      </c>
      <c r="I172" s="4">
        <f t="shared" si="9"/>
        <v>1</v>
      </c>
      <c r="J172" s="4" t="s">
        <v>1419</v>
      </c>
      <c r="K172" s="4">
        <f t="shared" si="10"/>
        <v>0</v>
      </c>
      <c r="L172" s="4">
        <f>COUNTIF(male_names!E:E,countries!J172)</f>
        <v>1</v>
      </c>
      <c r="M172" s="4">
        <f t="shared" si="11"/>
        <v>1</v>
      </c>
    </row>
    <row r="173" spans="2:13" x14ac:dyDescent="0.3">
      <c r="B173" s="4">
        <v>172</v>
      </c>
      <c r="C173" s="4">
        <v>5</v>
      </c>
      <c r="D173" s="51" t="s">
        <v>1498</v>
      </c>
      <c r="E173" s="4" t="s">
        <v>690</v>
      </c>
      <c r="F173" s="4" t="s">
        <v>690</v>
      </c>
      <c r="G173" s="4">
        <f t="shared" si="8"/>
        <v>0</v>
      </c>
      <c r="H173" s="4">
        <f>COUNTIF(ethnicities!C:C,countries!F173)</f>
        <v>1</v>
      </c>
      <c r="I173" s="4">
        <f t="shared" si="9"/>
        <v>1</v>
      </c>
      <c r="J173" s="4" t="s">
        <v>1419</v>
      </c>
      <c r="K173" s="4">
        <f t="shared" si="10"/>
        <v>0</v>
      </c>
      <c r="L173" s="4">
        <f>COUNTIF(male_names!E:E,countries!J173)</f>
        <v>1</v>
      </c>
      <c r="M173" s="4">
        <f t="shared" si="11"/>
        <v>1</v>
      </c>
    </row>
    <row r="174" spans="2:13" x14ac:dyDescent="0.3">
      <c r="B174" s="4">
        <v>173</v>
      </c>
      <c r="C174" s="4">
        <v>5</v>
      </c>
      <c r="D174" s="51" t="s">
        <v>1498</v>
      </c>
      <c r="E174" s="4" t="s">
        <v>1419</v>
      </c>
      <c r="F174" s="4" t="s">
        <v>1419</v>
      </c>
      <c r="G174" s="4">
        <f t="shared" si="8"/>
        <v>0</v>
      </c>
      <c r="H174" s="4">
        <f>COUNTIF(ethnicities!C:C,countries!F174)</f>
        <v>1</v>
      </c>
      <c r="I174" s="4">
        <f t="shared" si="9"/>
        <v>1</v>
      </c>
      <c r="J174" s="4" t="s">
        <v>1419</v>
      </c>
      <c r="K174" s="4">
        <f t="shared" si="10"/>
        <v>0</v>
      </c>
      <c r="L174" s="4">
        <f>COUNTIF(male_names!E:E,countries!J174)</f>
        <v>1</v>
      </c>
      <c r="M174" s="4">
        <f t="shared" si="11"/>
        <v>1</v>
      </c>
    </row>
    <row r="175" spans="2:13" x14ac:dyDescent="0.3">
      <c r="B175" s="4">
        <v>174</v>
      </c>
      <c r="C175" s="4">
        <v>5</v>
      </c>
      <c r="D175" s="51" t="s">
        <v>1498</v>
      </c>
      <c r="E175" s="4" t="s">
        <v>1499</v>
      </c>
      <c r="F175" s="4" t="s">
        <v>1419</v>
      </c>
      <c r="G175" s="4">
        <f t="shared" si="8"/>
        <v>0</v>
      </c>
      <c r="H175" s="4">
        <f>COUNTIF(ethnicities!C:C,countries!F175)</f>
        <v>1</v>
      </c>
      <c r="I175" s="4">
        <f t="shared" si="9"/>
        <v>1</v>
      </c>
      <c r="J175" s="4" t="s">
        <v>1419</v>
      </c>
      <c r="K175" s="4">
        <f t="shared" si="10"/>
        <v>0</v>
      </c>
      <c r="L175" s="4">
        <f>COUNTIF(male_names!E:E,countries!J175)</f>
        <v>1</v>
      </c>
      <c r="M175" s="4">
        <f t="shared" si="11"/>
        <v>1</v>
      </c>
    </row>
    <row r="176" spans="2:13" x14ac:dyDescent="0.3">
      <c r="B176" s="4">
        <v>175</v>
      </c>
      <c r="C176" s="4">
        <v>5</v>
      </c>
      <c r="D176" s="51" t="s">
        <v>1498</v>
      </c>
      <c r="E176" s="4" t="s">
        <v>1500</v>
      </c>
      <c r="F176" s="4" t="s">
        <v>1500</v>
      </c>
      <c r="G176" s="4">
        <f t="shared" si="8"/>
        <v>0</v>
      </c>
      <c r="H176" s="4">
        <f>COUNTIF(ethnicities!C:C,countries!F176)</f>
        <v>1</v>
      </c>
      <c r="I176" s="4">
        <f t="shared" si="9"/>
        <v>1</v>
      </c>
      <c r="J176" s="4" t="s">
        <v>713</v>
      </c>
      <c r="K176" s="4">
        <f t="shared" si="10"/>
        <v>0</v>
      </c>
      <c r="L176" s="4">
        <f>COUNTIF(male_names!E:E,countries!J176)</f>
        <v>1</v>
      </c>
      <c r="M176" s="4">
        <f t="shared" si="11"/>
        <v>1</v>
      </c>
    </row>
    <row r="177" spans="2:13" x14ac:dyDescent="0.3">
      <c r="B177" s="4">
        <v>176</v>
      </c>
      <c r="C177" s="4">
        <v>5</v>
      </c>
      <c r="D177" s="51" t="s">
        <v>1498</v>
      </c>
      <c r="E177" s="4" t="s">
        <v>713</v>
      </c>
      <c r="F177" s="4" t="s">
        <v>713</v>
      </c>
      <c r="G177" s="4">
        <f t="shared" si="8"/>
        <v>0</v>
      </c>
      <c r="H177" s="4">
        <f>COUNTIF(ethnicities!C:C,countries!F177)</f>
        <v>1</v>
      </c>
      <c r="I177" s="4">
        <f t="shared" si="9"/>
        <v>1</v>
      </c>
      <c r="J177" s="4" t="s">
        <v>713</v>
      </c>
      <c r="K177" s="4">
        <f t="shared" si="10"/>
        <v>0</v>
      </c>
      <c r="L177" s="4">
        <f>COUNTIF(male_names!E:E,countries!J177)</f>
        <v>1</v>
      </c>
      <c r="M177" s="4">
        <f t="shared" si="11"/>
        <v>1</v>
      </c>
    </row>
    <row r="178" spans="2:13" x14ac:dyDescent="0.3">
      <c r="B178" s="4">
        <v>177</v>
      </c>
      <c r="C178" s="4">
        <v>5</v>
      </c>
      <c r="D178" s="51" t="s">
        <v>1498</v>
      </c>
      <c r="E178" s="4" t="s">
        <v>1425</v>
      </c>
      <c r="F178" s="4" t="s">
        <v>1425</v>
      </c>
      <c r="G178" s="4">
        <f t="shared" si="8"/>
        <v>0</v>
      </c>
      <c r="H178" s="4">
        <f>COUNTIF(ethnicities!C:C,countries!F178)</f>
        <v>1</v>
      </c>
      <c r="I178" s="4">
        <f t="shared" si="9"/>
        <v>1</v>
      </c>
      <c r="J178" s="4" t="s">
        <v>1425</v>
      </c>
      <c r="K178" s="4">
        <f t="shared" si="10"/>
        <v>0</v>
      </c>
      <c r="L178" s="4">
        <f>COUNTIF(male_names!E:E,countries!J178)</f>
        <v>1</v>
      </c>
      <c r="M178" s="4">
        <f t="shared" si="11"/>
        <v>1</v>
      </c>
    </row>
    <row r="179" spans="2:13" x14ac:dyDescent="0.3">
      <c r="B179" s="4">
        <v>178</v>
      </c>
      <c r="C179" s="4">
        <v>5</v>
      </c>
      <c r="D179" s="51" t="s">
        <v>1498</v>
      </c>
      <c r="E179" s="4" t="s">
        <v>722</v>
      </c>
      <c r="F179" s="4" t="s">
        <v>722</v>
      </c>
      <c r="G179" s="4">
        <f t="shared" si="8"/>
        <v>0</v>
      </c>
      <c r="H179" s="4">
        <f>COUNTIF(ethnicities!C:C,countries!F179)</f>
        <v>1</v>
      </c>
      <c r="I179" s="4">
        <f t="shared" si="9"/>
        <v>1</v>
      </c>
      <c r="J179" s="4" t="s">
        <v>1419</v>
      </c>
      <c r="K179" s="4">
        <f t="shared" si="10"/>
        <v>0</v>
      </c>
      <c r="L179" s="4">
        <f>COUNTIF(male_names!E:E,countries!J179)</f>
        <v>1</v>
      </c>
      <c r="M179" s="4">
        <f t="shared" si="11"/>
        <v>1</v>
      </c>
    </row>
    <row r="180" spans="2:13" x14ac:dyDescent="0.3">
      <c r="B180" s="4">
        <v>179</v>
      </c>
      <c r="C180" s="4">
        <v>3</v>
      </c>
      <c r="D180" s="4" t="s">
        <v>1497</v>
      </c>
      <c r="E180" s="4" t="s">
        <v>1501</v>
      </c>
      <c r="F180" s="4" t="s">
        <v>1558</v>
      </c>
      <c r="G180" s="4">
        <f t="shared" si="8"/>
        <v>1</v>
      </c>
      <c r="H180" s="4">
        <f>COUNTIF(ethnicities!C:C,countries!F180)</f>
        <v>0</v>
      </c>
      <c r="I180" s="4">
        <f t="shared" si="9"/>
        <v>1</v>
      </c>
      <c r="J180" s="4" t="s">
        <v>1558</v>
      </c>
      <c r="K180" s="4">
        <f t="shared" si="10"/>
        <v>1</v>
      </c>
      <c r="L180" s="4">
        <f>COUNTIF(male_names!E:E,countries!J180)</f>
        <v>0</v>
      </c>
      <c r="M180" s="4">
        <f t="shared" si="11"/>
        <v>1</v>
      </c>
    </row>
    <row r="181" spans="2:13" x14ac:dyDescent="0.3">
      <c r="B181" s="4">
        <v>180</v>
      </c>
      <c r="C181" s="4">
        <v>5</v>
      </c>
      <c r="D181" s="50" t="s">
        <v>1501</v>
      </c>
      <c r="E181" s="4" t="s">
        <v>571</v>
      </c>
      <c r="F181" s="4" t="s">
        <v>571</v>
      </c>
      <c r="G181" s="4">
        <f t="shared" si="8"/>
        <v>0</v>
      </c>
      <c r="H181" s="4">
        <f>COUNTIF(ethnicities!C:C,countries!F181)</f>
        <v>1</v>
      </c>
      <c r="I181" s="4">
        <f t="shared" si="9"/>
        <v>1</v>
      </c>
      <c r="J181" s="4" t="s">
        <v>571</v>
      </c>
      <c r="K181" s="4">
        <f t="shared" si="10"/>
        <v>0</v>
      </c>
      <c r="L181" s="4">
        <f>COUNTIF(male_names!E:E,countries!J181)</f>
        <v>1</v>
      </c>
      <c r="M181" s="4">
        <f t="shared" si="11"/>
        <v>1</v>
      </c>
    </row>
    <row r="182" spans="2:13" x14ac:dyDescent="0.3">
      <c r="B182" s="4">
        <v>181</v>
      </c>
      <c r="C182" s="4">
        <v>5</v>
      </c>
      <c r="D182" s="51" t="s">
        <v>1501</v>
      </c>
      <c r="E182" s="4" t="s">
        <v>609</v>
      </c>
      <c r="F182" s="4" t="s">
        <v>609</v>
      </c>
      <c r="G182" s="4">
        <f t="shared" si="8"/>
        <v>0</v>
      </c>
      <c r="H182" s="4">
        <f>COUNTIF(ethnicities!C:C,countries!F182)</f>
        <v>1</v>
      </c>
      <c r="I182" s="4">
        <f t="shared" si="9"/>
        <v>1</v>
      </c>
      <c r="J182" s="4" t="s">
        <v>609</v>
      </c>
      <c r="K182" s="4">
        <f t="shared" si="10"/>
        <v>0</v>
      </c>
      <c r="L182" s="4">
        <f>COUNTIF(male_names!E:E,countries!J182)</f>
        <v>1</v>
      </c>
      <c r="M182" s="4">
        <f t="shared" si="11"/>
        <v>1</v>
      </c>
    </row>
    <row r="183" spans="2:13" x14ac:dyDescent="0.3">
      <c r="B183" s="4">
        <v>182</v>
      </c>
      <c r="C183" s="4">
        <v>5</v>
      </c>
      <c r="D183" s="51" t="s">
        <v>1501</v>
      </c>
      <c r="E183" s="4" t="s">
        <v>651</v>
      </c>
      <c r="F183" s="4" t="s">
        <v>651</v>
      </c>
      <c r="G183" s="4">
        <f t="shared" si="8"/>
        <v>0</v>
      </c>
      <c r="H183" s="4">
        <f>COUNTIF(ethnicities!C:C,countries!F183)</f>
        <v>1</v>
      </c>
      <c r="I183" s="4">
        <f t="shared" si="9"/>
        <v>1</v>
      </c>
      <c r="J183" s="4" t="s">
        <v>651</v>
      </c>
      <c r="K183" s="4">
        <f t="shared" si="10"/>
        <v>0</v>
      </c>
      <c r="L183" s="4">
        <f>COUNTIF(male_names!E:E,countries!J183)</f>
        <v>1</v>
      </c>
      <c r="M183" s="4">
        <f t="shared" si="11"/>
        <v>1</v>
      </c>
    </row>
    <row r="184" spans="2:13" x14ac:dyDescent="0.3">
      <c r="B184" s="4">
        <v>183</v>
      </c>
      <c r="C184" s="4">
        <v>5</v>
      </c>
      <c r="D184" s="51" t="s">
        <v>1501</v>
      </c>
      <c r="E184" s="4" t="s">
        <v>670</v>
      </c>
      <c r="F184" s="4" t="s">
        <v>670</v>
      </c>
      <c r="G184" s="4">
        <f t="shared" si="8"/>
        <v>0</v>
      </c>
      <c r="H184" s="4">
        <f>COUNTIF(ethnicities!C:C,countries!F184)</f>
        <v>1</v>
      </c>
      <c r="I184" s="4">
        <f t="shared" si="9"/>
        <v>1</v>
      </c>
      <c r="J184" s="4" t="s">
        <v>670</v>
      </c>
      <c r="K184" s="4">
        <f t="shared" si="10"/>
        <v>0</v>
      </c>
      <c r="L184" s="4">
        <f>COUNTIF(male_names!E:E,countries!J184)</f>
        <v>1</v>
      </c>
      <c r="M184" s="4">
        <f t="shared" si="11"/>
        <v>1</v>
      </c>
    </row>
    <row r="185" spans="2:13" x14ac:dyDescent="0.3">
      <c r="B185" s="4">
        <v>184</v>
      </c>
      <c r="C185" s="4">
        <v>5</v>
      </c>
      <c r="D185" s="51" t="s">
        <v>1501</v>
      </c>
      <c r="E185" s="4" t="s">
        <v>703</v>
      </c>
      <c r="F185" s="4" t="s">
        <v>703</v>
      </c>
      <c r="G185" s="4">
        <f t="shared" si="8"/>
        <v>0</v>
      </c>
      <c r="H185" s="4">
        <f>COUNTIF(ethnicities!C:C,countries!F185)</f>
        <v>1</v>
      </c>
      <c r="I185" s="4">
        <f t="shared" si="9"/>
        <v>1</v>
      </c>
      <c r="J185" s="4" t="s">
        <v>609</v>
      </c>
      <c r="K185" s="4">
        <f t="shared" si="10"/>
        <v>0</v>
      </c>
      <c r="L185" s="4">
        <f>COUNTIF(male_names!E:E,countries!J185)</f>
        <v>1</v>
      </c>
      <c r="M185" s="4">
        <f t="shared" si="11"/>
        <v>1</v>
      </c>
    </row>
    <row r="186" spans="2:13" x14ac:dyDescent="0.3">
      <c r="B186" s="4">
        <v>185</v>
      </c>
      <c r="C186" s="4">
        <v>5</v>
      </c>
      <c r="D186" s="51" t="s">
        <v>1501</v>
      </c>
      <c r="E186" s="4" t="s">
        <v>712</v>
      </c>
      <c r="F186" s="4" t="s">
        <v>712</v>
      </c>
      <c r="G186" s="4">
        <f t="shared" si="8"/>
        <v>0</v>
      </c>
      <c r="H186" s="4">
        <f>COUNTIF(ethnicities!C:C,countries!F186)</f>
        <v>1</v>
      </c>
      <c r="I186" s="4">
        <f t="shared" si="9"/>
        <v>1</v>
      </c>
      <c r="J186" s="4" t="s">
        <v>712</v>
      </c>
      <c r="K186" s="4">
        <f t="shared" si="10"/>
        <v>0</v>
      </c>
      <c r="L186" s="4">
        <f>COUNTIF(male_names!E:E,countries!J186)</f>
        <v>1</v>
      </c>
      <c r="M186" s="4">
        <f t="shared" si="11"/>
        <v>1</v>
      </c>
    </row>
    <row r="187" spans="2:13" x14ac:dyDescent="0.3">
      <c r="B187" s="4">
        <v>186</v>
      </c>
      <c r="C187" s="4">
        <v>5</v>
      </c>
      <c r="D187" s="51" t="s">
        <v>1501</v>
      </c>
      <c r="E187" s="4" t="s">
        <v>1427</v>
      </c>
      <c r="F187" s="4" t="s">
        <v>1427</v>
      </c>
      <c r="G187" s="4">
        <f t="shared" si="8"/>
        <v>0</v>
      </c>
      <c r="H187" s="4">
        <f>COUNTIF(ethnicities!C:C,countries!F187)</f>
        <v>1</v>
      </c>
      <c r="I187" s="4">
        <f t="shared" si="9"/>
        <v>1</v>
      </c>
      <c r="J187" s="4" t="s">
        <v>712</v>
      </c>
      <c r="K187" s="4">
        <f t="shared" si="10"/>
        <v>0</v>
      </c>
      <c r="L187" s="4">
        <f>COUNTIF(male_names!E:E,countries!J187)</f>
        <v>1</v>
      </c>
      <c r="M187" s="4">
        <f t="shared" si="11"/>
        <v>1</v>
      </c>
    </row>
    <row r="188" spans="2:13" x14ac:dyDescent="0.3">
      <c r="B188" s="4">
        <v>187</v>
      </c>
      <c r="C188" s="4">
        <v>2</v>
      </c>
      <c r="D188" s="4" t="s">
        <v>1439</v>
      </c>
      <c r="E188" s="4" t="s">
        <v>1502</v>
      </c>
      <c r="F188" s="4" t="s">
        <v>1558</v>
      </c>
      <c r="G188" s="4">
        <f t="shared" si="8"/>
        <v>1</v>
      </c>
      <c r="H188" s="4">
        <f>COUNTIF(ethnicities!C:C,countries!F188)</f>
        <v>0</v>
      </c>
      <c r="I188" s="4">
        <f t="shared" si="9"/>
        <v>1</v>
      </c>
      <c r="J188" s="4" t="s">
        <v>1558</v>
      </c>
      <c r="K188" s="4">
        <f t="shared" si="10"/>
        <v>1</v>
      </c>
      <c r="L188" s="4">
        <f>COUNTIF(male_names!E:E,countries!J188)</f>
        <v>0</v>
      </c>
      <c r="M188" s="4">
        <f t="shared" si="11"/>
        <v>1</v>
      </c>
    </row>
    <row r="189" spans="2:13" x14ac:dyDescent="0.3">
      <c r="B189" s="4">
        <v>188</v>
      </c>
      <c r="C189" s="4">
        <v>3</v>
      </c>
      <c r="D189" s="4" t="s">
        <v>1502</v>
      </c>
      <c r="E189" s="4" t="s">
        <v>1503</v>
      </c>
      <c r="F189" s="4" t="s">
        <v>1558</v>
      </c>
      <c r="G189" s="4">
        <f t="shared" si="8"/>
        <v>1</v>
      </c>
      <c r="H189" s="4">
        <f>COUNTIF(ethnicities!C:C,countries!F189)</f>
        <v>0</v>
      </c>
      <c r="I189" s="4">
        <f t="shared" si="9"/>
        <v>1</v>
      </c>
      <c r="J189" s="4" t="s">
        <v>1558</v>
      </c>
      <c r="K189" s="4">
        <f t="shared" si="10"/>
        <v>1</v>
      </c>
      <c r="L189" s="4">
        <f>COUNTIF(male_names!E:E,countries!J189)</f>
        <v>0</v>
      </c>
      <c r="M189" s="4">
        <f t="shared" si="11"/>
        <v>1</v>
      </c>
    </row>
    <row r="190" spans="2:13" x14ac:dyDescent="0.3">
      <c r="B190" s="4">
        <v>189</v>
      </c>
      <c r="C190" s="4">
        <v>5</v>
      </c>
      <c r="D190" s="50" t="s">
        <v>1503</v>
      </c>
      <c r="E190" s="4" t="s">
        <v>1504</v>
      </c>
      <c r="F190" s="4" t="s">
        <v>1423</v>
      </c>
      <c r="G190" s="4">
        <f t="shared" si="8"/>
        <v>0</v>
      </c>
      <c r="H190" s="4">
        <f>COUNTIF(ethnicities!C:C,countries!F190)</f>
        <v>1</v>
      </c>
      <c r="I190" s="4">
        <f t="shared" si="9"/>
        <v>1</v>
      </c>
      <c r="J190" s="4" t="s">
        <v>631</v>
      </c>
      <c r="K190" s="4">
        <f t="shared" si="10"/>
        <v>0</v>
      </c>
      <c r="L190" s="4">
        <f>COUNTIF(male_names!E:E,countries!J190)</f>
        <v>1</v>
      </c>
      <c r="M190" s="4">
        <f t="shared" si="11"/>
        <v>1</v>
      </c>
    </row>
    <row r="191" spans="2:13" x14ac:dyDescent="0.3">
      <c r="B191" s="4">
        <v>190</v>
      </c>
      <c r="C191" s="4">
        <v>5</v>
      </c>
      <c r="D191" s="51" t="s">
        <v>1503</v>
      </c>
      <c r="E191" s="4" t="s">
        <v>592</v>
      </c>
      <c r="F191" s="4" t="s">
        <v>592</v>
      </c>
      <c r="G191" s="4">
        <f t="shared" si="8"/>
        <v>0</v>
      </c>
      <c r="H191" s="4">
        <f>COUNTIF(ethnicities!C:C,countries!F191)</f>
        <v>1</v>
      </c>
      <c r="I191" s="4">
        <f t="shared" si="9"/>
        <v>1</v>
      </c>
      <c r="J191" s="4" t="s">
        <v>1412</v>
      </c>
      <c r="K191" s="4">
        <f t="shared" si="10"/>
        <v>0</v>
      </c>
      <c r="L191" s="4">
        <f>COUNTIF(male_names!E:E,countries!J191)</f>
        <v>1</v>
      </c>
      <c r="M191" s="4">
        <f t="shared" si="11"/>
        <v>1</v>
      </c>
    </row>
    <row r="192" spans="2:13" x14ac:dyDescent="0.3">
      <c r="B192" s="4">
        <v>191</v>
      </c>
      <c r="C192" s="4">
        <v>5</v>
      </c>
      <c r="D192" s="51" t="s">
        <v>1503</v>
      </c>
      <c r="E192" s="4" t="s">
        <v>600</v>
      </c>
      <c r="F192" s="4" t="s">
        <v>600</v>
      </c>
      <c r="G192" s="4">
        <f t="shared" si="8"/>
        <v>0</v>
      </c>
      <c r="H192" s="4">
        <f>COUNTIF(ethnicities!C:C,countries!F192)</f>
        <v>1</v>
      </c>
      <c r="I192" s="4">
        <f t="shared" si="9"/>
        <v>1</v>
      </c>
      <c r="J192" s="4" t="s">
        <v>1412</v>
      </c>
      <c r="K192" s="4">
        <f t="shared" si="10"/>
        <v>0</v>
      </c>
      <c r="L192" s="4">
        <f>COUNTIF(male_names!E:E,countries!J192)</f>
        <v>1</v>
      </c>
      <c r="M192" s="4">
        <f t="shared" si="11"/>
        <v>1</v>
      </c>
    </row>
    <row r="193" spans="2:13" x14ac:dyDescent="0.3">
      <c r="B193" s="4">
        <v>192</v>
      </c>
      <c r="C193" s="4">
        <v>5</v>
      </c>
      <c r="D193" s="51" t="s">
        <v>1503</v>
      </c>
      <c r="E193" s="4" t="s">
        <v>606</v>
      </c>
      <c r="F193" s="4" t="s">
        <v>606</v>
      </c>
      <c r="G193" s="4">
        <f t="shared" si="8"/>
        <v>0</v>
      </c>
      <c r="H193" s="4">
        <f>COUNTIF(ethnicities!C:C,countries!F193)</f>
        <v>1</v>
      </c>
      <c r="I193" s="4">
        <f t="shared" si="9"/>
        <v>1</v>
      </c>
      <c r="J193" s="4" t="s">
        <v>1412</v>
      </c>
      <c r="K193" s="4">
        <f t="shared" si="10"/>
        <v>0</v>
      </c>
      <c r="L193" s="4">
        <f>COUNTIF(male_names!E:E,countries!J193)</f>
        <v>1</v>
      </c>
      <c r="M193" s="4">
        <f t="shared" si="11"/>
        <v>1</v>
      </c>
    </row>
    <row r="194" spans="2:13" x14ac:dyDescent="0.3">
      <c r="B194" s="4">
        <v>193</v>
      </c>
      <c r="C194" s="4">
        <v>5</v>
      </c>
      <c r="D194" s="51" t="s">
        <v>1503</v>
      </c>
      <c r="E194" s="4" t="s">
        <v>611</v>
      </c>
      <c r="F194" s="4" t="s">
        <v>611</v>
      </c>
      <c r="G194" s="4">
        <f t="shared" si="8"/>
        <v>0</v>
      </c>
      <c r="H194" s="4">
        <f>COUNTIF(ethnicities!C:C,countries!F194)</f>
        <v>1</v>
      </c>
      <c r="I194" s="4">
        <f t="shared" si="9"/>
        <v>1</v>
      </c>
      <c r="J194" s="4" t="s">
        <v>1412</v>
      </c>
      <c r="K194" s="4">
        <f t="shared" si="10"/>
        <v>0</v>
      </c>
      <c r="L194" s="4">
        <f>COUNTIF(male_names!E:E,countries!J194)</f>
        <v>1</v>
      </c>
      <c r="M194" s="4">
        <f t="shared" si="11"/>
        <v>1</v>
      </c>
    </row>
    <row r="195" spans="2:13" x14ac:dyDescent="0.3">
      <c r="B195" s="4">
        <v>194</v>
      </c>
      <c r="C195" s="4">
        <v>5</v>
      </c>
      <c r="D195" s="51" t="s">
        <v>1503</v>
      </c>
      <c r="E195" s="4" t="s">
        <v>613</v>
      </c>
      <c r="F195" s="4" t="s">
        <v>613</v>
      </c>
      <c r="G195" s="4">
        <f t="shared" ref="G195:G258" si="12">IF(F195="NULL",1,0)</f>
        <v>0</v>
      </c>
      <c r="H195" s="4">
        <f>COUNTIF(ethnicities!C:C,countries!F195)</f>
        <v>1</v>
      </c>
      <c r="I195" s="4">
        <f t="shared" ref="I195:I258" si="13">G195+H195</f>
        <v>1</v>
      </c>
      <c r="J195" s="4" t="s">
        <v>1412</v>
      </c>
      <c r="K195" s="4">
        <f t="shared" ref="K195:K258" si="14">IF(J195="NULL",1,0)</f>
        <v>0</v>
      </c>
      <c r="L195" s="4">
        <f>COUNTIF(male_names!E:E,countries!J195)</f>
        <v>1</v>
      </c>
      <c r="M195" s="4">
        <f t="shared" ref="M195:M258" si="15">K195+L195</f>
        <v>1</v>
      </c>
    </row>
    <row r="196" spans="2:13" x14ac:dyDescent="0.3">
      <c r="B196" s="4">
        <v>195</v>
      </c>
      <c r="C196" s="4">
        <v>5</v>
      </c>
      <c r="D196" s="51" t="s">
        <v>1503</v>
      </c>
      <c r="E196" s="4" t="s">
        <v>1505</v>
      </c>
      <c r="F196" s="4" t="s">
        <v>616</v>
      </c>
      <c r="G196" s="4">
        <f t="shared" si="12"/>
        <v>0</v>
      </c>
      <c r="H196" s="4">
        <f>COUNTIF(ethnicities!C:C,countries!F196)</f>
        <v>1</v>
      </c>
      <c r="I196" s="4">
        <f t="shared" si="13"/>
        <v>1</v>
      </c>
      <c r="J196" s="4" t="s">
        <v>616</v>
      </c>
      <c r="K196" s="4">
        <f t="shared" si="14"/>
        <v>0</v>
      </c>
      <c r="L196" s="4">
        <f>COUNTIF(male_names!E:E,countries!J196)</f>
        <v>1</v>
      </c>
      <c r="M196" s="4">
        <f t="shared" si="15"/>
        <v>1</v>
      </c>
    </row>
    <row r="197" spans="2:13" x14ac:dyDescent="0.3">
      <c r="B197" s="4">
        <v>196</v>
      </c>
      <c r="C197" s="4">
        <v>5</v>
      </c>
      <c r="D197" s="51" t="s">
        <v>1503</v>
      </c>
      <c r="E197" s="4" t="s">
        <v>642</v>
      </c>
      <c r="F197" s="4" t="s">
        <v>642</v>
      </c>
      <c r="G197" s="4">
        <f t="shared" si="12"/>
        <v>0</v>
      </c>
      <c r="H197" s="4">
        <f>COUNTIF(ethnicities!C:C,countries!F197)</f>
        <v>1</v>
      </c>
      <c r="I197" s="4">
        <f t="shared" si="13"/>
        <v>1</v>
      </c>
      <c r="J197" s="4" t="s">
        <v>1412</v>
      </c>
      <c r="K197" s="4">
        <f t="shared" si="14"/>
        <v>0</v>
      </c>
      <c r="L197" s="4">
        <f>COUNTIF(male_names!E:E,countries!J197)</f>
        <v>1</v>
      </c>
      <c r="M197" s="4">
        <f t="shared" si="15"/>
        <v>1</v>
      </c>
    </row>
    <row r="198" spans="2:13" x14ac:dyDescent="0.3">
      <c r="B198" s="4">
        <v>197</v>
      </c>
      <c r="C198" s="4">
        <v>5</v>
      </c>
      <c r="D198" s="51" t="s">
        <v>1503</v>
      </c>
      <c r="E198" s="4" t="s">
        <v>656</v>
      </c>
      <c r="F198" s="4" t="s">
        <v>656</v>
      </c>
      <c r="G198" s="4">
        <f t="shared" si="12"/>
        <v>0</v>
      </c>
      <c r="H198" s="4">
        <f>COUNTIF(ethnicities!C:C,countries!F198)</f>
        <v>1</v>
      </c>
      <c r="I198" s="4">
        <f t="shared" si="13"/>
        <v>1</v>
      </c>
      <c r="J198" s="4" t="s">
        <v>1412</v>
      </c>
      <c r="K198" s="4">
        <f t="shared" si="14"/>
        <v>0</v>
      </c>
      <c r="L198" s="4">
        <f>COUNTIF(male_names!E:E,countries!J198)</f>
        <v>1</v>
      </c>
      <c r="M198" s="4">
        <f t="shared" si="15"/>
        <v>1</v>
      </c>
    </row>
    <row r="199" spans="2:13" x14ac:dyDescent="0.3">
      <c r="B199" s="4">
        <v>198</v>
      </c>
      <c r="C199" s="4">
        <v>5</v>
      </c>
      <c r="D199" s="51" t="s">
        <v>1503</v>
      </c>
      <c r="E199" s="4" t="s">
        <v>657</v>
      </c>
      <c r="F199" s="4" t="s">
        <v>657</v>
      </c>
      <c r="G199" s="4">
        <f t="shared" si="12"/>
        <v>0</v>
      </c>
      <c r="H199" s="4">
        <f>COUNTIF(ethnicities!C:C,countries!F199)</f>
        <v>1</v>
      </c>
      <c r="I199" s="4">
        <f t="shared" si="13"/>
        <v>1</v>
      </c>
      <c r="J199" s="4" t="s">
        <v>1412</v>
      </c>
      <c r="K199" s="4">
        <f t="shared" si="14"/>
        <v>0</v>
      </c>
      <c r="L199" s="4">
        <f>COUNTIF(male_names!E:E,countries!J199)</f>
        <v>1</v>
      </c>
      <c r="M199" s="4">
        <f t="shared" si="15"/>
        <v>1</v>
      </c>
    </row>
    <row r="200" spans="2:13" x14ac:dyDescent="0.3">
      <c r="B200" s="4">
        <v>199</v>
      </c>
      <c r="C200" s="4">
        <v>5</v>
      </c>
      <c r="D200" s="51" t="s">
        <v>1503</v>
      </c>
      <c r="E200" s="4" t="s">
        <v>664</v>
      </c>
      <c r="F200" s="4" t="s">
        <v>664</v>
      </c>
      <c r="G200" s="4">
        <f t="shared" si="12"/>
        <v>0</v>
      </c>
      <c r="H200" s="4">
        <f>COUNTIF(ethnicities!C:C,countries!F200)</f>
        <v>1</v>
      </c>
      <c r="I200" s="4">
        <f t="shared" si="13"/>
        <v>1</v>
      </c>
      <c r="J200" s="4" t="s">
        <v>1412</v>
      </c>
      <c r="K200" s="4">
        <f t="shared" si="14"/>
        <v>0</v>
      </c>
      <c r="L200" s="4">
        <f>COUNTIF(male_names!E:E,countries!J200)</f>
        <v>1</v>
      </c>
      <c r="M200" s="4">
        <f t="shared" si="15"/>
        <v>1</v>
      </c>
    </row>
    <row r="201" spans="2:13" x14ac:dyDescent="0.3">
      <c r="B201" s="4">
        <v>200</v>
      </c>
      <c r="C201" s="4">
        <v>5</v>
      </c>
      <c r="D201" s="51" t="s">
        <v>1503</v>
      </c>
      <c r="E201" s="4" t="s">
        <v>1506</v>
      </c>
      <c r="F201" s="4" t="s">
        <v>616</v>
      </c>
      <c r="G201" s="4">
        <f t="shared" si="12"/>
        <v>0</v>
      </c>
      <c r="H201" s="4">
        <f>COUNTIF(ethnicities!C:C,countries!F201)</f>
        <v>1</v>
      </c>
      <c r="I201" s="4">
        <f t="shared" si="13"/>
        <v>1</v>
      </c>
      <c r="J201" s="4" t="s">
        <v>616</v>
      </c>
      <c r="K201" s="4">
        <f t="shared" si="14"/>
        <v>0</v>
      </c>
      <c r="L201" s="4">
        <f>COUNTIF(male_names!E:E,countries!J201)</f>
        <v>1</v>
      </c>
      <c r="M201" s="4">
        <f t="shared" si="15"/>
        <v>1</v>
      </c>
    </row>
    <row r="202" spans="2:13" x14ac:dyDescent="0.3">
      <c r="B202" s="4">
        <v>201</v>
      </c>
      <c r="C202" s="4">
        <v>5</v>
      </c>
      <c r="D202" s="51" t="s">
        <v>1503</v>
      </c>
      <c r="E202" s="4" t="s">
        <v>671</v>
      </c>
      <c r="F202" s="4" t="s">
        <v>671</v>
      </c>
      <c r="G202" s="4">
        <f t="shared" si="12"/>
        <v>0</v>
      </c>
      <c r="H202" s="4">
        <f>COUNTIF(ethnicities!C:C,countries!F202)</f>
        <v>1</v>
      </c>
      <c r="I202" s="4">
        <f t="shared" si="13"/>
        <v>1</v>
      </c>
      <c r="J202" s="4" t="s">
        <v>1412</v>
      </c>
      <c r="K202" s="4">
        <f t="shared" si="14"/>
        <v>0</v>
      </c>
      <c r="L202" s="4">
        <f>COUNTIF(male_names!E:E,countries!J202)</f>
        <v>1</v>
      </c>
      <c r="M202" s="4">
        <f t="shared" si="15"/>
        <v>1</v>
      </c>
    </row>
    <row r="203" spans="2:13" x14ac:dyDescent="0.3">
      <c r="B203" s="4">
        <v>202</v>
      </c>
      <c r="C203" s="4">
        <v>5</v>
      </c>
      <c r="D203" s="51" t="s">
        <v>1503</v>
      </c>
      <c r="E203" s="4" t="s">
        <v>1507</v>
      </c>
      <c r="F203" s="4" t="s">
        <v>616</v>
      </c>
      <c r="G203" s="4">
        <f t="shared" si="12"/>
        <v>0</v>
      </c>
      <c r="H203" s="4">
        <f>COUNTIF(ethnicities!C:C,countries!F203)</f>
        <v>1</v>
      </c>
      <c r="I203" s="4">
        <f t="shared" si="13"/>
        <v>1</v>
      </c>
      <c r="J203" s="4" t="s">
        <v>616</v>
      </c>
      <c r="K203" s="4">
        <f t="shared" si="14"/>
        <v>0</v>
      </c>
      <c r="L203" s="4">
        <f>COUNTIF(male_names!E:E,countries!J203)</f>
        <v>1</v>
      </c>
      <c r="M203" s="4">
        <f t="shared" si="15"/>
        <v>1</v>
      </c>
    </row>
    <row r="204" spans="2:13" x14ac:dyDescent="0.3">
      <c r="B204" s="4">
        <v>203</v>
      </c>
      <c r="C204" s="4">
        <v>5</v>
      </c>
      <c r="D204" s="51" t="s">
        <v>1503</v>
      </c>
      <c r="E204" s="4" t="s">
        <v>693</v>
      </c>
      <c r="F204" s="4" t="s">
        <v>693</v>
      </c>
      <c r="G204" s="4">
        <f t="shared" si="12"/>
        <v>0</v>
      </c>
      <c r="H204" s="4">
        <f>COUNTIF(ethnicities!C:C,countries!F204)</f>
        <v>1</v>
      </c>
      <c r="I204" s="4">
        <f t="shared" si="13"/>
        <v>1</v>
      </c>
      <c r="J204" s="4" t="s">
        <v>1412</v>
      </c>
      <c r="K204" s="4">
        <f t="shared" si="14"/>
        <v>0</v>
      </c>
      <c r="L204" s="4">
        <f>COUNTIF(male_names!E:E,countries!J204)</f>
        <v>1</v>
      </c>
      <c r="M204" s="4">
        <f t="shared" si="15"/>
        <v>1</v>
      </c>
    </row>
    <row r="205" spans="2:13" x14ac:dyDescent="0.3">
      <c r="B205" s="4">
        <v>204</v>
      </c>
      <c r="C205" s="4">
        <v>5</v>
      </c>
      <c r="D205" s="51" t="s">
        <v>1503</v>
      </c>
      <c r="E205" s="4" t="s">
        <v>697</v>
      </c>
      <c r="F205" s="4" t="s">
        <v>697</v>
      </c>
      <c r="G205" s="4">
        <f t="shared" si="12"/>
        <v>0</v>
      </c>
      <c r="H205" s="4">
        <f>COUNTIF(ethnicities!C:C,countries!F205)</f>
        <v>1</v>
      </c>
      <c r="I205" s="4">
        <f t="shared" si="13"/>
        <v>1</v>
      </c>
      <c r="J205" s="4" t="s">
        <v>1412</v>
      </c>
      <c r="K205" s="4">
        <f t="shared" si="14"/>
        <v>0</v>
      </c>
      <c r="L205" s="4">
        <f>COUNTIF(male_names!E:E,countries!J205)</f>
        <v>1</v>
      </c>
      <c r="M205" s="4">
        <f t="shared" si="15"/>
        <v>1</v>
      </c>
    </row>
    <row r="206" spans="2:13" x14ac:dyDescent="0.3">
      <c r="B206" s="4">
        <v>205</v>
      </c>
      <c r="C206" s="4">
        <v>5</v>
      </c>
      <c r="D206" s="51" t="s">
        <v>1503</v>
      </c>
      <c r="E206" s="4" t="s">
        <v>701</v>
      </c>
      <c r="F206" s="4" t="s">
        <v>701</v>
      </c>
      <c r="G206" s="4">
        <f t="shared" si="12"/>
        <v>0</v>
      </c>
      <c r="H206" s="4">
        <f>COUNTIF(ethnicities!C:C,countries!F206)</f>
        <v>1</v>
      </c>
      <c r="I206" s="4">
        <f t="shared" si="13"/>
        <v>1</v>
      </c>
      <c r="J206" s="4" t="s">
        <v>1412</v>
      </c>
      <c r="K206" s="4">
        <f t="shared" si="14"/>
        <v>0</v>
      </c>
      <c r="L206" s="4">
        <f>COUNTIF(male_names!E:E,countries!J206)</f>
        <v>1</v>
      </c>
      <c r="M206" s="4">
        <f t="shared" si="15"/>
        <v>1</v>
      </c>
    </row>
    <row r="207" spans="2:13" x14ac:dyDescent="0.3">
      <c r="B207" s="4">
        <v>206</v>
      </c>
      <c r="C207" s="4">
        <v>5</v>
      </c>
      <c r="D207" s="51" t="s">
        <v>1503</v>
      </c>
      <c r="E207" s="4" t="s">
        <v>1508</v>
      </c>
      <c r="F207" s="4" t="s">
        <v>703</v>
      </c>
      <c r="G207" s="4">
        <f t="shared" si="12"/>
        <v>0</v>
      </c>
      <c r="H207" s="4">
        <f>COUNTIF(ethnicities!C:C,countries!F207)</f>
        <v>1</v>
      </c>
      <c r="I207" s="4">
        <f t="shared" si="13"/>
        <v>1</v>
      </c>
      <c r="J207" s="4" t="s">
        <v>1412</v>
      </c>
      <c r="K207" s="4">
        <f t="shared" si="14"/>
        <v>0</v>
      </c>
      <c r="L207" s="4">
        <f>COUNTIF(male_names!E:E,countries!J207)</f>
        <v>1</v>
      </c>
      <c r="M207" s="4">
        <f t="shared" si="15"/>
        <v>1</v>
      </c>
    </row>
    <row r="208" spans="2:13" x14ac:dyDescent="0.3">
      <c r="B208" s="4">
        <v>207</v>
      </c>
      <c r="C208" s="4">
        <v>5</v>
      </c>
      <c r="D208" s="51" t="s">
        <v>1503</v>
      </c>
      <c r="E208" s="4" t="s">
        <v>716</v>
      </c>
      <c r="F208" s="4" t="s">
        <v>716</v>
      </c>
      <c r="G208" s="4">
        <f t="shared" si="12"/>
        <v>0</v>
      </c>
      <c r="H208" s="4">
        <f>COUNTIF(ethnicities!C:C,countries!F208)</f>
        <v>1</v>
      </c>
      <c r="I208" s="4">
        <f t="shared" si="13"/>
        <v>1</v>
      </c>
      <c r="J208" s="4" t="s">
        <v>1412</v>
      </c>
      <c r="K208" s="4">
        <f t="shared" si="14"/>
        <v>0</v>
      </c>
      <c r="L208" s="4">
        <f>COUNTIF(male_names!E:E,countries!J208)</f>
        <v>1</v>
      </c>
      <c r="M208" s="4">
        <f t="shared" si="15"/>
        <v>1</v>
      </c>
    </row>
    <row r="209" spans="2:13" x14ac:dyDescent="0.3">
      <c r="B209" s="4">
        <v>208</v>
      </c>
      <c r="C209" s="4">
        <v>5</v>
      </c>
      <c r="D209" s="51" t="s">
        <v>1503</v>
      </c>
      <c r="E209" s="4" t="s">
        <v>1509</v>
      </c>
      <c r="F209" s="4" t="s">
        <v>1509</v>
      </c>
      <c r="G209" s="4">
        <f t="shared" si="12"/>
        <v>0</v>
      </c>
      <c r="H209" s="4">
        <f>COUNTIF(ethnicities!C:C,countries!F209)</f>
        <v>1</v>
      </c>
      <c r="I209" s="4">
        <f t="shared" si="13"/>
        <v>1</v>
      </c>
      <c r="J209" s="4" t="s">
        <v>1412</v>
      </c>
      <c r="K209" s="4">
        <f t="shared" si="14"/>
        <v>0</v>
      </c>
      <c r="L209" s="4">
        <f>COUNTIF(male_names!E:E,countries!J209)</f>
        <v>1</v>
      </c>
      <c r="M209" s="4">
        <f t="shared" si="15"/>
        <v>1</v>
      </c>
    </row>
    <row r="210" spans="2:13" x14ac:dyDescent="0.3">
      <c r="B210" s="4">
        <v>209</v>
      </c>
      <c r="C210" s="4">
        <v>5</v>
      </c>
      <c r="D210" s="51" t="s">
        <v>1503</v>
      </c>
      <c r="E210" s="4" t="s">
        <v>723</v>
      </c>
      <c r="F210" s="4" t="s">
        <v>723</v>
      </c>
      <c r="G210" s="4">
        <f t="shared" si="12"/>
        <v>0</v>
      </c>
      <c r="H210" s="4">
        <f>COUNTIF(ethnicities!C:C,countries!F210)</f>
        <v>1</v>
      </c>
      <c r="I210" s="4">
        <f t="shared" si="13"/>
        <v>1</v>
      </c>
      <c r="J210" s="4" t="s">
        <v>1412</v>
      </c>
      <c r="K210" s="4">
        <f t="shared" si="14"/>
        <v>0</v>
      </c>
      <c r="L210" s="4">
        <f>COUNTIF(male_names!E:E,countries!J210)</f>
        <v>1</v>
      </c>
      <c r="M210" s="4">
        <f t="shared" si="15"/>
        <v>1</v>
      </c>
    </row>
    <row r="211" spans="2:13" x14ac:dyDescent="0.3">
      <c r="B211" s="4">
        <v>210</v>
      </c>
      <c r="C211" s="4">
        <v>5</v>
      </c>
      <c r="D211" s="51" t="s">
        <v>1503</v>
      </c>
      <c r="E211" s="4" t="s">
        <v>724</v>
      </c>
      <c r="F211" s="4" t="s">
        <v>724</v>
      </c>
      <c r="G211" s="4">
        <f t="shared" si="12"/>
        <v>0</v>
      </c>
      <c r="H211" s="4">
        <f>COUNTIF(ethnicities!C:C,countries!F211)</f>
        <v>1</v>
      </c>
      <c r="I211" s="4">
        <f t="shared" si="13"/>
        <v>1</v>
      </c>
      <c r="J211" s="4" t="s">
        <v>1412</v>
      </c>
      <c r="K211" s="4">
        <f t="shared" si="14"/>
        <v>0</v>
      </c>
      <c r="L211" s="4">
        <f>COUNTIF(male_names!E:E,countries!J211)</f>
        <v>1</v>
      </c>
      <c r="M211" s="4">
        <f t="shared" si="15"/>
        <v>1</v>
      </c>
    </row>
    <row r="212" spans="2:13" x14ac:dyDescent="0.3">
      <c r="B212" s="4">
        <v>211</v>
      </c>
      <c r="C212" s="4">
        <v>3</v>
      </c>
      <c r="D212" s="4" t="s">
        <v>1502</v>
      </c>
      <c r="E212" s="4" t="s">
        <v>1510</v>
      </c>
      <c r="F212" s="4" t="s">
        <v>1558</v>
      </c>
      <c r="G212" s="4">
        <f t="shared" si="12"/>
        <v>1</v>
      </c>
      <c r="H212" s="4">
        <f>COUNTIF(ethnicities!C:C,countries!F212)</f>
        <v>0</v>
      </c>
      <c r="I212" s="4">
        <f t="shared" si="13"/>
        <v>1</v>
      </c>
      <c r="J212" s="4" t="s">
        <v>1558</v>
      </c>
      <c r="K212" s="4">
        <f t="shared" si="14"/>
        <v>1</v>
      </c>
      <c r="L212" s="4">
        <f>COUNTIF(male_names!E:E,countries!J212)</f>
        <v>0</v>
      </c>
      <c r="M212" s="4">
        <f t="shared" si="15"/>
        <v>1</v>
      </c>
    </row>
    <row r="213" spans="2:13" x14ac:dyDescent="0.3">
      <c r="B213" s="4">
        <v>212</v>
      </c>
      <c r="C213" s="4">
        <v>5</v>
      </c>
      <c r="D213" s="50" t="s">
        <v>1510</v>
      </c>
      <c r="E213" s="4" t="s">
        <v>573</v>
      </c>
      <c r="F213" s="4" t="s">
        <v>573</v>
      </c>
      <c r="G213" s="4">
        <f t="shared" si="12"/>
        <v>0</v>
      </c>
      <c r="H213" s="4">
        <f>COUNTIF(ethnicities!C:C,countries!F213)</f>
        <v>1</v>
      </c>
      <c r="I213" s="4">
        <f t="shared" si="13"/>
        <v>1</v>
      </c>
      <c r="J213" s="4" t="s">
        <v>1412</v>
      </c>
      <c r="K213" s="4">
        <f t="shared" si="14"/>
        <v>0</v>
      </c>
      <c r="L213" s="4">
        <f>COUNTIF(male_names!E:E,countries!J213)</f>
        <v>1</v>
      </c>
      <c r="M213" s="4">
        <f t="shared" si="15"/>
        <v>1</v>
      </c>
    </row>
    <row r="214" spans="2:13" x14ac:dyDescent="0.3">
      <c r="B214" s="4">
        <v>213</v>
      </c>
      <c r="C214" s="4">
        <v>5</v>
      </c>
      <c r="D214" s="51" t="s">
        <v>1510</v>
      </c>
      <c r="E214" s="4" t="s">
        <v>594</v>
      </c>
      <c r="F214" s="4" t="s">
        <v>594</v>
      </c>
      <c r="G214" s="4">
        <f t="shared" si="12"/>
        <v>0</v>
      </c>
      <c r="H214" s="4">
        <f>COUNTIF(ethnicities!C:C,countries!F214)</f>
        <v>1</v>
      </c>
      <c r="I214" s="4">
        <f t="shared" si="13"/>
        <v>1</v>
      </c>
      <c r="J214" s="4" t="s">
        <v>1412</v>
      </c>
      <c r="K214" s="4">
        <f t="shared" si="14"/>
        <v>0</v>
      </c>
      <c r="L214" s="4">
        <f>COUNTIF(male_names!E:E,countries!J214)</f>
        <v>1</v>
      </c>
      <c r="M214" s="4">
        <f t="shared" si="15"/>
        <v>1</v>
      </c>
    </row>
    <row r="215" spans="2:13" x14ac:dyDescent="0.3">
      <c r="B215" s="4">
        <v>214</v>
      </c>
      <c r="C215" s="4">
        <v>5</v>
      </c>
      <c r="D215" s="51" t="s">
        <v>1510</v>
      </c>
      <c r="E215" s="4" t="s">
        <v>1406</v>
      </c>
      <c r="F215" s="4" t="s">
        <v>1406</v>
      </c>
      <c r="G215" s="4">
        <f t="shared" si="12"/>
        <v>0</v>
      </c>
      <c r="H215" s="4">
        <f>COUNTIF(ethnicities!C:C,countries!F215)</f>
        <v>1</v>
      </c>
      <c r="I215" s="4">
        <f t="shared" si="13"/>
        <v>1</v>
      </c>
      <c r="J215" s="4" t="s">
        <v>1412</v>
      </c>
      <c r="K215" s="4">
        <f t="shared" si="14"/>
        <v>0</v>
      </c>
      <c r="L215" s="4">
        <f>COUNTIF(male_names!E:E,countries!J215)</f>
        <v>1</v>
      </c>
      <c r="M215" s="4">
        <f t="shared" si="15"/>
        <v>1</v>
      </c>
    </row>
    <row r="216" spans="2:13" x14ac:dyDescent="0.3">
      <c r="B216" s="4">
        <v>215</v>
      </c>
      <c r="C216" s="4">
        <v>5</v>
      </c>
      <c r="D216" s="51" t="s">
        <v>1510</v>
      </c>
      <c r="E216" s="4" t="s">
        <v>596</v>
      </c>
      <c r="F216" s="4" t="s">
        <v>596</v>
      </c>
      <c r="G216" s="4">
        <f t="shared" si="12"/>
        <v>0</v>
      </c>
      <c r="H216" s="4">
        <f>COUNTIF(ethnicities!C:C,countries!F216)</f>
        <v>1</v>
      </c>
      <c r="I216" s="4">
        <f t="shared" si="13"/>
        <v>1</v>
      </c>
      <c r="J216" s="4" t="s">
        <v>1412</v>
      </c>
      <c r="K216" s="4">
        <f t="shared" si="14"/>
        <v>0</v>
      </c>
      <c r="L216" s="4">
        <f>COUNTIF(male_names!E:E,countries!J216)</f>
        <v>1</v>
      </c>
      <c r="M216" s="4">
        <f t="shared" si="15"/>
        <v>1</v>
      </c>
    </row>
    <row r="217" spans="2:13" x14ac:dyDescent="0.3">
      <c r="B217" s="4">
        <v>216</v>
      </c>
      <c r="C217" s="4">
        <v>5</v>
      </c>
      <c r="D217" s="51" t="s">
        <v>1510</v>
      </c>
      <c r="E217" s="4" t="s">
        <v>601</v>
      </c>
      <c r="F217" s="4" t="s">
        <v>601</v>
      </c>
      <c r="G217" s="4">
        <f t="shared" si="12"/>
        <v>0</v>
      </c>
      <c r="H217" s="4">
        <f>COUNTIF(ethnicities!C:C,countries!F217)</f>
        <v>1</v>
      </c>
      <c r="I217" s="4">
        <f t="shared" si="13"/>
        <v>1</v>
      </c>
      <c r="J217" s="4" t="s">
        <v>1412</v>
      </c>
      <c r="K217" s="4">
        <f t="shared" si="14"/>
        <v>0</v>
      </c>
      <c r="L217" s="4">
        <f>COUNTIF(male_names!E:E,countries!J217)</f>
        <v>1</v>
      </c>
      <c r="M217" s="4">
        <f t="shared" si="15"/>
        <v>1</v>
      </c>
    </row>
    <row r="218" spans="2:13" x14ac:dyDescent="0.3">
      <c r="B218" s="4">
        <v>217</v>
      </c>
      <c r="C218" s="4">
        <v>5</v>
      </c>
      <c r="D218" s="51" t="s">
        <v>1510</v>
      </c>
      <c r="E218" s="4" t="s">
        <v>1407</v>
      </c>
      <c r="F218" s="4" t="s">
        <v>1407</v>
      </c>
      <c r="G218" s="4">
        <f t="shared" si="12"/>
        <v>0</v>
      </c>
      <c r="H218" s="4">
        <f>COUNTIF(ethnicities!C:C,countries!F218)</f>
        <v>1</v>
      </c>
      <c r="I218" s="4">
        <f t="shared" si="13"/>
        <v>1</v>
      </c>
      <c r="J218" s="4" t="s">
        <v>1412</v>
      </c>
      <c r="K218" s="4">
        <f t="shared" si="14"/>
        <v>0</v>
      </c>
      <c r="L218" s="4">
        <f>COUNTIF(male_names!E:E,countries!J218)</f>
        <v>1</v>
      </c>
      <c r="M218" s="4">
        <f t="shared" si="15"/>
        <v>1</v>
      </c>
    </row>
    <row r="219" spans="2:13" x14ac:dyDescent="0.3">
      <c r="B219" s="4">
        <v>218</v>
      </c>
      <c r="C219" s="4">
        <v>5</v>
      </c>
      <c r="D219" s="51" t="s">
        <v>1510</v>
      </c>
      <c r="E219" s="4" t="s">
        <v>1412</v>
      </c>
      <c r="F219" s="4" t="s">
        <v>1412</v>
      </c>
      <c r="G219" s="4">
        <f t="shared" si="12"/>
        <v>0</v>
      </c>
      <c r="H219" s="4">
        <f>COUNTIF(ethnicities!C:C,countries!F219)</f>
        <v>1</v>
      </c>
      <c r="I219" s="4">
        <f t="shared" si="13"/>
        <v>1</v>
      </c>
      <c r="J219" s="4" t="s">
        <v>1412</v>
      </c>
      <c r="K219" s="4">
        <f t="shared" si="14"/>
        <v>0</v>
      </c>
      <c r="L219" s="4">
        <f>COUNTIF(male_names!E:E,countries!J219)</f>
        <v>1</v>
      </c>
      <c r="M219" s="4">
        <f t="shared" si="15"/>
        <v>1</v>
      </c>
    </row>
    <row r="220" spans="2:13" x14ac:dyDescent="0.3">
      <c r="B220" s="4">
        <v>219</v>
      </c>
      <c r="C220" s="4">
        <v>5</v>
      </c>
      <c r="D220" s="51" t="s">
        <v>1510</v>
      </c>
      <c r="E220" s="4" t="s">
        <v>617</v>
      </c>
      <c r="F220" s="4" t="s">
        <v>617</v>
      </c>
      <c r="G220" s="4">
        <f t="shared" si="12"/>
        <v>0</v>
      </c>
      <c r="H220" s="4">
        <f>COUNTIF(ethnicities!C:C,countries!F220)</f>
        <v>1</v>
      </c>
      <c r="I220" s="4">
        <f t="shared" si="13"/>
        <v>1</v>
      </c>
      <c r="J220" s="4" t="s">
        <v>1412</v>
      </c>
      <c r="K220" s="4">
        <f t="shared" si="14"/>
        <v>0</v>
      </c>
      <c r="L220" s="4">
        <f>COUNTIF(male_names!E:E,countries!J220)</f>
        <v>1</v>
      </c>
      <c r="M220" s="4">
        <f t="shared" si="15"/>
        <v>1</v>
      </c>
    </row>
    <row r="221" spans="2:13" x14ac:dyDescent="0.3">
      <c r="B221" s="4">
        <v>220</v>
      </c>
      <c r="C221" s="4">
        <v>5</v>
      </c>
      <c r="D221" s="51" t="s">
        <v>1510</v>
      </c>
      <c r="E221" s="4" t="s">
        <v>1418</v>
      </c>
      <c r="F221" s="4" t="s">
        <v>1418</v>
      </c>
      <c r="G221" s="4">
        <f t="shared" si="12"/>
        <v>0</v>
      </c>
      <c r="H221" s="4">
        <f>COUNTIF(ethnicities!C:C,countries!F221)</f>
        <v>1</v>
      </c>
      <c r="I221" s="4">
        <f t="shared" si="13"/>
        <v>1</v>
      </c>
      <c r="J221" s="4" t="s">
        <v>1412</v>
      </c>
      <c r="K221" s="4">
        <f t="shared" si="14"/>
        <v>0</v>
      </c>
      <c r="L221" s="4">
        <f>COUNTIF(male_names!E:E,countries!J221)</f>
        <v>1</v>
      </c>
      <c r="M221" s="4">
        <f t="shared" si="15"/>
        <v>1</v>
      </c>
    </row>
    <row r="222" spans="2:13" x14ac:dyDescent="0.3">
      <c r="B222" s="4">
        <v>221</v>
      </c>
      <c r="C222" s="4">
        <v>3</v>
      </c>
      <c r="D222" s="4" t="s">
        <v>1502</v>
      </c>
      <c r="E222" s="4" t="s">
        <v>1511</v>
      </c>
      <c r="F222" s="4" t="s">
        <v>1558</v>
      </c>
      <c r="G222" s="4">
        <f t="shared" si="12"/>
        <v>1</v>
      </c>
      <c r="H222" s="4">
        <f>COUNTIF(ethnicities!C:C,countries!F222)</f>
        <v>0</v>
      </c>
      <c r="I222" s="4">
        <f t="shared" si="13"/>
        <v>1</v>
      </c>
      <c r="J222" s="4" t="s">
        <v>1558</v>
      </c>
      <c r="K222" s="4">
        <f t="shared" si="14"/>
        <v>1</v>
      </c>
      <c r="L222" s="4">
        <f>COUNTIF(male_names!E:E,countries!J222)</f>
        <v>0</v>
      </c>
      <c r="M222" s="4">
        <f t="shared" si="15"/>
        <v>1</v>
      </c>
    </row>
    <row r="223" spans="2:13" x14ac:dyDescent="0.3">
      <c r="B223" s="4">
        <v>222</v>
      </c>
      <c r="C223" s="4">
        <v>5</v>
      </c>
      <c r="D223" s="50" t="s">
        <v>1511</v>
      </c>
      <c r="E223" s="4" t="s">
        <v>589</v>
      </c>
      <c r="F223" s="4" t="s">
        <v>589</v>
      </c>
      <c r="G223" s="4">
        <f t="shared" si="12"/>
        <v>0</v>
      </c>
      <c r="H223" s="4">
        <f>COUNTIF(ethnicities!C:C,countries!F223)</f>
        <v>1</v>
      </c>
      <c r="I223" s="4">
        <f t="shared" si="13"/>
        <v>1</v>
      </c>
      <c r="J223" s="4" t="s">
        <v>1422</v>
      </c>
      <c r="K223" s="4">
        <f t="shared" si="14"/>
        <v>0</v>
      </c>
      <c r="L223" s="4">
        <f>COUNTIF(male_names!E:E,countries!J223)</f>
        <v>1</v>
      </c>
      <c r="M223" s="4">
        <f t="shared" si="15"/>
        <v>1</v>
      </c>
    </row>
    <row r="224" spans="2:13" x14ac:dyDescent="0.3">
      <c r="B224" s="4">
        <v>223</v>
      </c>
      <c r="C224" s="4">
        <v>5</v>
      </c>
      <c r="D224" s="51" t="s">
        <v>1511</v>
      </c>
      <c r="E224" s="4" t="s">
        <v>648</v>
      </c>
      <c r="F224" s="4" t="s">
        <v>648</v>
      </c>
      <c r="G224" s="4">
        <f t="shared" si="12"/>
        <v>0</v>
      </c>
      <c r="H224" s="4">
        <f>COUNTIF(ethnicities!C:C,countries!F224)</f>
        <v>1</v>
      </c>
      <c r="I224" s="4">
        <f t="shared" si="13"/>
        <v>1</v>
      </c>
      <c r="J224" s="4" t="s">
        <v>1422</v>
      </c>
      <c r="K224" s="4">
        <f t="shared" si="14"/>
        <v>0</v>
      </c>
      <c r="L224" s="4">
        <f>COUNTIF(male_names!E:E,countries!J224)</f>
        <v>1</v>
      </c>
      <c r="M224" s="4">
        <f t="shared" si="15"/>
        <v>1</v>
      </c>
    </row>
    <row r="225" spans="2:13" x14ac:dyDescent="0.3">
      <c r="B225" s="4">
        <v>224</v>
      </c>
      <c r="C225" s="4">
        <v>5</v>
      </c>
      <c r="D225" s="51" t="s">
        <v>1511</v>
      </c>
      <c r="E225" s="4" t="s">
        <v>673</v>
      </c>
      <c r="F225" s="4" t="s">
        <v>673</v>
      </c>
      <c r="G225" s="4">
        <f t="shared" si="12"/>
        <v>0</v>
      </c>
      <c r="H225" s="4">
        <f>COUNTIF(ethnicities!C:C,countries!F225)</f>
        <v>1</v>
      </c>
      <c r="I225" s="4">
        <f t="shared" si="13"/>
        <v>1</v>
      </c>
      <c r="J225" s="4" t="s">
        <v>1422</v>
      </c>
      <c r="K225" s="4">
        <f t="shared" si="14"/>
        <v>0</v>
      </c>
      <c r="L225" s="4">
        <f>COUNTIF(male_names!E:E,countries!J225)</f>
        <v>1</v>
      </c>
      <c r="M225" s="4">
        <f t="shared" si="15"/>
        <v>1</v>
      </c>
    </row>
    <row r="226" spans="2:13" x14ac:dyDescent="0.3">
      <c r="B226" s="4">
        <v>225</v>
      </c>
      <c r="C226" s="4">
        <v>5</v>
      </c>
      <c r="D226" s="51" t="s">
        <v>1511</v>
      </c>
      <c r="E226" s="4" t="s">
        <v>1422</v>
      </c>
      <c r="F226" s="4" t="s">
        <v>1422</v>
      </c>
      <c r="G226" s="4">
        <f t="shared" si="12"/>
        <v>0</v>
      </c>
      <c r="H226" s="4">
        <f>COUNTIF(ethnicities!C:C,countries!F226)</f>
        <v>1</v>
      </c>
      <c r="I226" s="4">
        <f t="shared" si="13"/>
        <v>1</v>
      </c>
      <c r="J226" s="4" t="s">
        <v>1422</v>
      </c>
      <c r="K226" s="4">
        <f t="shared" si="14"/>
        <v>0</v>
      </c>
      <c r="L226" s="4">
        <f>COUNTIF(male_names!E:E,countries!J226)</f>
        <v>1</v>
      </c>
      <c r="M226" s="4">
        <f t="shared" si="15"/>
        <v>1</v>
      </c>
    </row>
    <row r="227" spans="2:13" x14ac:dyDescent="0.3">
      <c r="B227" s="4">
        <v>226</v>
      </c>
      <c r="C227" s="4">
        <v>5</v>
      </c>
      <c r="D227" s="51" t="s">
        <v>1511</v>
      </c>
      <c r="E227" s="4" t="s">
        <v>705</v>
      </c>
      <c r="F227" s="4" t="s">
        <v>705</v>
      </c>
      <c r="G227" s="4">
        <f t="shared" si="12"/>
        <v>0</v>
      </c>
      <c r="H227" s="4">
        <f>COUNTIF(ethnicities!C:C,countries!F227)</f>
        <v>1</v>
      </c>
      <c r="I227" s="4">
        <f t="shared" si="13"/>
        <v>1</v>
      </c>
      <c r="J227" s="4" t="s">
        <v>1422</v>
      </c>
      <c r="K227" s="4">
        <f t="shared" si="14"/>
        <v>0</v>
      </c>
      <c r="L227" s="4">
        <f>COUNTIF(male_names!E:E,countries!J227)</f>
        <v>1</v>
      </c>
      <c r="M227" s="4">
        <f t="shared" si="15"/>
        <v>1</v>
      </c>
    </row>
    <row r="228" spans="2:13" x14ac:dyDescent="0.3">
      <c r="B228" s="4">
        <v>227</v>
      </c>
      <c r="C228" s="4">
        <v>3</v>
      </c>
      <c r="D228" s="4" t="s">
        <v>1502</v>
      </c>
      <c r="E228" s="4" t="s">
        <v>1512</v>
      </c>
      <c r="F228" s="4" t="s">
        <v>1558</v>
      </c>
      <c r="G228" s="4">
        <f t="shared" si="12"/>
        <v>1</v>
      </c>
      <c r="H228" s="4">
        <f>COUNTIF(ethnicities!C:C,countries!F228)</f>
        <v>0</v>
      </c>
      <c r="I228" s="4">
        <f t="shared" si="13"/>
        <v>1</v>
      </c>
      <c r="J228" s="4" t="s">
        <v>1558</v>
      </c>
      <c r="K228" s="4">
        <f t="shared" si="14"/>
        <v>1</v>
      </c>
      <c r="L228" s="4">
        <f>COUNTIF(male_names!E:E,countries!J228)</f>
        <v>0</v>
      </c>
      <c r="M228" s="4">
        <f t="shared" si="15"/>
        <v>1</v>
      </c>
    </row>
    <row r="229" spans="2:13" x14ac:dyDescent="0.3">
      <c r="B229" s="4">
        <v>228</v>
      </c>
      <c r="C229" s="4">
        <v>5</v>
      </c>
      <c r="D229" s="50" t="s">
        <v>1512</v>
      </c>
      <c r="E229" s="4" t="s">
        <v>587</v>
      </c>
      <c r="F229" s="4" t="s">
        <v>587</v>
      </c>
      <c r="G229" s="4">
        <f t="shared" si="12"/>
        <v>0</v>
      </c>
      <c r="H229" s="4">
        <f>COUNTIF(ethnicities!C:C,countries!F229)</f>
        <v>1</v>
      </c>
      <c r="I229" s="4">
        <f t="shared" si="13"/>
        <v>1</v>
      </c>
      <c r="J229" s="4" t="s">
        <v>661</v>
      </c>
      <c r="K229" s="4">
        <f t="shared" si="14"/>
        <v>0</v>
      </c>
      <c r="L229" s="4">
        <f>COUNTIF(male_names!E:E,countries!J229)</f>
        <v>1</v>
      </c>
      <c r="M229" s="4">
        <f t="shared" si="15"/>
        <v>1</v>
      </c>
    </row>
    <row r="230" spans="2:13" x14ac:dyDescent="0.3">
      <c r="B230" s="4">
        <v>229</v>
      </c>
      <c r="C230" s="4">
        <v>5</v>
      </c>
      <c r="D230" s="51" t="s">
        <v>1512</v>
      </c>
      <c r="E230" s="4" t="s">
        <v>1513</v>
      </c>
      <c r="F230" s="4" t="s">
        <v>1513</v>
      </c>
      <c r="G230" s="4">
        <f t="shared" si="12"/>
        <v>0</v>
      </c>
      <c r="H230" s="4">
        <f>COUNTIF(ethnicities!C:C,countries!F230)</f>
        <v>1</v>
      </c>
      <c r="I230" s="4">
        <f t="shared" si="13"/>
        <v>1</v>
      </c>
      <c r="J230" s="4" t="s">
        <v>661</v>
      </c>
      <c r="K230" s="4">
        <f t="shared" si="14"/>
        <v>0</v>
      </c>
      <c r="L230" s="4">
        <f>COUNTIF(male_names!E:E,countries!J230)</f>
        <v>1</v>
      </c>
      <c r="M230" s="4">
        <f t="shared" si="15"/>
        <v>1</v>
      </c>
    </row>
    <row r="231" spans="2:13" x14ac:dyDescent="0.3">
      <c r="B231" s="4">
        <v>230</v>
      </c>
      <c r="C231" s="4">
        <v>5</v>
      </c>
      <c r="D231" s="51" t="s">
        <v>1512</v>
      </c>
      <c r="E231" s="4" t="s">
        <v>1514</v>
      </c>
      <c r="F231" s="4" t="s">
        <v>1514</v>
      </c>
      <c r="G231" s="4">
        <f t="shared" si="12"/>
        <v>0</v>
      </c>
      <c r="H231" s="4">
        <f>COUNTIF(ethnicities!C:C,countries!F231)</f>
        <v>1</v>
      </c>
      <c r="I231" s="4">
        <f t="shared" si="13"/>
        <v>1</v>
      </c>
      <c r="J231" s="4" t="s">
        <v>661</v>
      </c>
      <c r="K231" s="4">
        <f t="shared" si="14"/>
        <v>0</v>
      </c>
      <c r="L231" s="4">
        <f>COUNTIF(male_names!E:E,countries!J231)</f>
        <v>1</v>
      </c>
      <c r="M231" s="4">
        <f t="shared" si="15"/>
        <v>1</v>
      </c>
    </row>
    <row r="232" spans="2:13" x14ac:dyDescent="0.3">
      <c r="B232" s="4">
        <v>231</v>
      </c>
      <c r="C232" s="4">
        <v>5</v>
      </c>
      <c r="D232" s="51" t="s">
        <v>1512</v>
      </c>
      <c r="E232" s="4" t="s">
        <v>1515</v>
      </c>
      <c r="F232" s="4" t="s">
        <v>1515</v>
      </c>
      <c r="G232" s="4">
        <f t="shared" si="12"/>
        <v>0</v>
      </c>
      <c r="H232" s="4">
        <f>COUNTIF(ethnicities!C:C,countries!F232)</f>
        <v>1</v>
      </c>
      <c r="I232" s="4">
        <f t="shared" si="13"/>
        <v>1</v>
      </c>
      <c r="J232" s="4" t="s">
        <v>661</v>
      </c>
      <c r="K232" s="4">
        <f t="shared" si="14"/>
        <v>0</v>
      </c>
      <c r="L232" s="4">
        <f>COUNTIF(male_names!E:E,countries!J232)</f>
        <v>1</v>
      </c>
      <c r="M232" s="4">
        <f t="shared" si="15"/>
        <v>1</v>
      </c>
    </row>
    <row r="233" spans="2:13" x14ac:dyDescent="0.3">
      <c r="B233" s="4">
        <v>232</v>
      </c>
      <c r="C233" s="4">
        <v>5</v>
      </c>
      <c r="D233" s="51" t="s">
        <v>1512</v>
      </c>
      <c r="E233" s="4" t="s">
        <v>618</v>
      </c>
      <c r="F233" s="4" t="s">
        <v>618</v>
      </c>
      <c r="G233" s="4">
        <f t="shared" si="12"/>
        <v>0</v>
      </c>
      <c r="H233" s="4">
        <f>COUNTIF(ethnicities!C:C,countries!F233)</f>
        <v>1</v>
      </c>
      <c r="I233" s="4">
        <f t="shared" si="13"/>
        <v>1</v>
      </c>
      <c r="J233" s="4" t="s">
        <v>661</v>
      </c>
      <c r="K233" s="4">
        <f t="shared" si="14"/>
        <v>0</v>
      </c>
      <c r="L233" s="4">
        <f>COUNTIF(male_names!E:E,countries!J233)</f>
        <v>1</v>
      </c>
      <c r="M233" s="4">
        <f t="shared" si="15"/>
        <v>1</v>
      </c>
    </row>
    <row r="234" spans="2:13" x14ac:dyDescent="0.3">
      <c r="B234" s="4">
        <v>233</v>
      </c>
      <c r="C234" s="4">
        <v>5</v>
      </c>
      <c r="D234" s="51" t="s">
        <v>1512</v>
      </c>
      <c r="E234" s="4" t="s">
        <v>621</v>
      </c>
      <c r="F234" s="4" t="s">
        <v>621</v>
      </c>
      <c r="G234" s="4">
        <f t="shared" si="12"/>
        <v>0</v>
      </c>
      <c r="H234" s="4">
        <f>COUNTIF(ethnicities!C:C,countries!F234)</f>
        <v>1</v>
      </c>
      <c r="I234" s="4">
        <f t="shared" si="13"/>
        <v>1</v>
      </c>
      <c r="J234" s="4" t="s">
        <v>661</v>
      </c>
      <c r="K234" s="4">
        <f t="shared" si="14"/>
        <v>0</v>
      </c>
      <c r="L234" s="4">
        <f>COUNTIF(male_names!E:E,countries!J234)</f>
        <v>1</v>
      </c>
      <c r="M234" s="4">
        <f t="shared" si="15"/>
        <v>1</v>
      </c>
    </row>
    <row r="235" spans="2:13" x14ac:dyDescent="0.3">
      <c r="B235" s="4">
        <v>234</v>
      </c>
      <c r="C235" s="4">
        <v>5</v>
      </c>
      <c r="D235" s="51" t="s">
        <v>1512</v>
      </c>
      <c r="E235" s="4" t="s">
        <v>610</v>
      </c>
      <c r="F235" s="4" t="s">
        <v>610</v>
      </c>
      <c r="G235" s="4">
        <f t="shared" si="12"/>
        <v>0</v>
      </c>
      <c r="H235" s="4">
        <f>COUNTIF(ethnicities!C:C,countries!F235)</f>
        <v>1</v>
      </c>
      <c r="I235" s="4">
        <f t="shared" si="13"/>
        <v>1</v>
      </c>
      <c r="J235" s="4" t="s">
        <v>661</v>
      </c>
      <c r="K235" s="4">
        <f t="shared" si="14"/>
        <v>0</v>
      </c>
      <c r="L235" s="4">
        <f>COUNTIF(male_names!E:E,countries!J235)</f>
        <v>1</v>
      </c>
      <c r="M235" s="4">
        <f t="shared" si="15"/>
        <v>1</v>
      </c>
    </row>
    <row r="236" spans="2:13" x14ac:dyDescent="0.3">
      <c r="B236" s="4">
        <v>235</v>
      </c>
      <c r="C236" s="4">
        <v>5</v>
      </c>
      <c r="D236" s="51" t="s">
        <v>1512</v>
      </c>
      <c r="E236" s="4" t="s">
        <v>625</v>
      </c>
      <c r="F236" s="4" t="s">
        <v>625</v>
      </c>
      <c r="G236" s="4">
        <f t="shared" si="12"/>
        <v>0</v>
      </c>
      <c r="H236" s="4">
        <f>COUNTIF(ethnicities!C:C,countries!F236)</f>
        <v>1</v>
      </c>
      <c r="I236" s="4">
        <f t="shared" si="13"/>
        <v>1</v>
      </c>
      <c r="J236" s="4" t="s">
        <v>661</v>
      </c>
      <c r="K236" s="4">
        <f t="shared" si="14"/>
        <v>0</v>
      </c>
      <c r="L236" s="4">
        <f>COUNTIF(male_names!E:E,countries!J236)</f>
        <v>1</v>
      </c>
      <c r="M236" s="4">
        <f t="shared" si="15"/>
        <v>1</v>
      </c>
    </row>
    <row r="237" spans="2:13" x14ac:dyDescent="0.3">
      <c r="B237" s="4">
        <v>236</v>
      </c>
      <c r="C237" s="4">
        <v>5</v>
      </c>
      <c r="D237" s="51" t="s">
        <v>1512</v>
      </c>
      <c r="E237" s="4" t="s">
        <v>649</v>
      </c>
      <c r="F237" s="4" t="s">
        <v>649</v>
      </c>
      <c r="G237" s="4">
        <f t="shared" si="12"/>
        <v>0</v>
      </c>
      <c r="H237" s="4">
        <f>COUNTIF(ethnicities!C:C,countries!F237)</f>
        <v>1</v>
      </c>
      <c r="I237" s="4">
        <f t="shared" si="13"/>
        <v>1</v>
      </c>
      <c r="J237" s="4" t="s">
        <v>661</v>
      </c>
      <c r="K237" s="4">
        <f t="shared" si="14"/>
        <v>0</v>
      </c>
      <c r="L237" s="4">
        <f>COUNTIF(male_names!E:E,countries!J237)</f>
        <v>1</v>
      </c>
      <c r="M237" s="4">
        <f t="shared" si="15"/>
        <v>1</v>
      </c>
    </row>
    <row r="238" spans="2:13" x14ac:dyDescent="0.3">
      <c r="B238" s="4">
        <v>237</v>
      </c>
      <c r="C238" s="4">
        <v>5</v>
      </c>
      <c r="D238" s="51" t="s">
        <v>1512</v>
      </c>
      <c r="E238" s="4" t="s">
        <v>661</v>
      </c>
      <c r="F238" s="4" t="s">
        <v>661</v>
      </c>
      <c r="G238" s="4">
        <f t="shared" si="12"/>
        <v>0</v>
      </c>
      <c r="H238" s="4">
        <f>COUNTIF(ethnicities!C:C,countries!F238)</f>
        <v>1</v>
      </c>
      <c r="I238" s="4">
        <f t="shared" si="13"/>
        <v>1</v>
      </c>
      <c r="J238" s="4" t="s">
        <v>661</v>
      </c>
      <c r="K238" s="4">
        <f t="shared" si="14"/>
        <v>0</v>
      </c>
      <c r="L238" s="4">
        <f>COUNTIF(male_names!E:E,countries!J238)</f>
        <v>1</v>
      </c>
      <c r="M238" s="4">
        <f t="shared" si="15"/>
        <v>1</v>
      </c>
    </row>
    <row r="239" spans="2:13" x14ac:dyDescent="0.3">
      <c r="B239" s="4">
        <v>238</v>
      </c>
      <c r="C239" s="4">
        <v>5</v>
      </c>
      <c r="D239" s="51" t="s">
        <v>1512</v>
      </c>
      <c r="E239" s="4" t="s">
        <v>663</v>
      </c>
      <c r="F239" s="4" t="s">
        <v>663</v>
      </c>
      <c r="G239" s="4">
        <f t="shared" si="12"/>
        <v>0</v>
      </c>
      <c r="H239" s="4">
        <f>COUNTIF(ethnicities!C:C,countries!F239)</f>
        <v>1</v>
      </c>
      <c r="I239" s="4">
        <f t="shared" si="13"/>
        <v>1</v>
      </c>
      <c r="J239" s="4" t="s">
        <v>661</v>
      </c>
      <c r="K239" s="4">
        <f t="shared" si="14"/>
        <v>0</v>
      </c>
      <c r="L239" s="4">
        <f>COUNTIF(male_names!E:E,countries!J239)</f>
        <v>1</v>
      </c>
      <c r="M239" s="4">
        <f t="shared" si="15"/>
        <v>1</v>
      </c>
    </row>
    <row r="240" spans="2:13" x14ac:dyDescent="0.3">
      <c r="B240" s="4">
        <v>239</v>
      </c>
      <c r="C240" s="4">
        <v>5</v>
      </c>
      <c r="D240" s="51" t="s">
        <v>1512</v>
      </c>
      <c r="E240" s="4" t="s">
        <v>678</v>
      </c>
      <c r="F240" s="4" t="s">
        <v>678</v>
      </c>
      <c r="G240" s="4">
        <f t="shared" si="12"/>
        <v>0</v>
      </c>
      <c r="H240" s="4">
        <f>COUNTIF(ethnicities!C:C,countries!F240)</f>
        <v>1</v>
      </c>
      <c r="I240" s="4">
        <f t="shared" si="13"/>
        <v>1</v>
      </c>
      <c r="J240" s="4" t="s">
        <v>661</v>
      </c>
      <c r="K240" s="4">
        <f t="shared" si="14"/>
        <v>0</v>
      </c>
      <c r="L240" s="4">
        <f>COUNTIF(male_names!E:E,countries!J240)</f>
        <v>1</v>
      </c>
      <c r="M240" s="4">
        <f t="shared" si="15"/>
        <v>1</v>
      </c>
    </row>
    <row r="241" spans="2:13" x14ac:dyDescent="0.3">
      <c r="B241" s="4">
        <v>240</v>
      </c>
      <c r="C241" s="4">
        <v>5</v>
      </c>
      <c r="D241" s="51" t="s">
        <v>1512</v>
      </c>
      <c r="E241" s="4" t="s">
        <v>679</v>
      </c>
      <c r="F241" s="4" t="s">
        <v>679</v>
      </c>
      <c r="G241" s="4">
        <f t="shared" si="12"/>
        <v>0</v>
      </c>
      <c r="H241" s="4">
        <f>COUNTIF(ethnicities!C:C,countries!F241)</f>
        <v>1</v>
      </c>
      <c r="I241" s="4">
        <f t="shared" si="13"/>
        <v>1</v>
      </c>
      <c r="J241" s="4" t="s">
        <v>661</v>
      </c>
      <c r="K241" s="4">
        <f t="shared" si="14"/>
        <v>0</v>
      </c>
      <c r="L241" s="4">
        <f>COUNTIF(male_names!E:E,countries!J241)</f>
        <v>1</v>
      </c>
      <c r="M241" s="4">
        <f t="shared" si="15"/>
        <v>1</v>
      </c>
    </row>
    <row r="242" spans="2:13" x14ac:dyDescent="0.3">
      <c r="B242" s="4">
        <v>241</v>
      </c>
      <c r="C242" s="4">
        <v>5</v>
      </c>
      <c r="D242" s="51" t="s">
        <v>1512</v>
      </c>
      <c r="E242" s="4" t="s">
        <v>1516</v>
      </c>
      <c r="F242" s="4" t="s">
        <v>1451</v>
      </c>
      <c r="G242" s="4">
        <f t="shared" si="12"/>
        <v>0</v>
      </c>
      <c r="H242" s="4">
        <f>COUNTIF(ethnicities!C:C,countries!F242)</f>
        <v>1</v>
      </c>
      <c r="I242" s="4">
        <f t="shared" si="13"/>
        <v>1</v>
      </c>
      <c r="J242" s="4" t="s">
        <v>1451</v>
      </c>
      <c r="K242" s="4">
        <f t="shared" si="14"/>
        <v>0</v>
      </c>
      <c r="L242" s="4">
        <f>COUNTIF(male_names!E:E,countries!J242)</f>
        <v>1</v>
      </c>
      <c r="M242" s="4">
        <f t="shared" si="15"/>
        <v>1</v>
      </c>
    </row>
    <row r="243" spans="2:13" x14ac:dyDescent="0.3">
      <c r="B243" s="4">
        <v>242</v>
      </c>
      <c r="C243" s="4">
        <v>5</v>
      </c>
      <c r="D243" s="51" t="s">
        <v>1512</v>
      </c>
      <c r="E243" s="4" t="s">
        <v>695</v>
      </c>
      <c r="F243" s="4" t="s">
        <v>695</v>
      </c>
      <c r="G243" s="4">
        <f t="shared" si="12"/>
        <v>0</v>
      </c>
      <c r="H243" s="4">
        <f>COUNTIF(ethnicities!C:C,countries!F243)</f>
        <v>1</v>
      </c>
      <c r="I243" s="4">
        <f t="shared" si="13"/>
        <v>1</v>
      </c>
      <c r="J243" s="4" t="s">
        <v>661</v>
      </c>
      <c r="K243" s="4">
        <f t="shared" si="14"/>
        <v>0</v>
      </c>
      <c r="L243" s="4">
        <f>COUNTIF(male_names!E:E,countries!J243)</f>
        <v>1</v>
      </c>
      <c r="M243" s="4">
        <f t="shared" si="15"/>
        <v>1</v>
      </c>
    </row>
    <row r="244" spans="2:13" x14ac:dyDescent="0.3">
      <c r="B244" s="4">
        <v>243</v>
      </c>
      <c r="C244" s="4">
        <v>5</v>
      </c>
      <c r="D244" s="51" t="s">
        <v>1512</v>
      </c>
      <c r="E244" s="4" t="s">
        <v>1420</v>
      </c>
      <c r="F244" s="4" t="s">
        <v>1420</v>
      </c>
      <c r="G244" s="4">
        <f t="shared" si="12"/>
        <v>0</v>
      </c>
      <c r="H244" s="4">
        <f>COUNTIF(ethnicities!C:C,countries!F244)</f>
        <v>1</v>
      </c>
      <c r="I244" s="4">
        <f t="shared" si="13"/>
        <v>1</v>
      </c>
      <c r="J244" s="4" t="s">
        <v>661</v>
      </c>
      <c r="K244" s="4">
        <f t="shared" si="14"/>
        <v>0</v>
      </c>
      <c r="L244" s="4">
        <f>COUNTIF(male_names!E:E,countries!J244)</f>
        <v>1</v>
      </c>
      <c r="M244" s="4">
        <f t="shared" si="15"/>
        <v>1</v>
      </c>
    </row>
    <row r="245" spans="2:13" x14ac:dyDescent="0.3">
      <c r="B245" s="4">
        <v>244</v>
      </c>
      <c r="C245" s="4">
        <v>5</v>
      </c>
      <c r="D245" s="51" t="s">
        <v>1512</v>
      </c>
      <c r="E245" s="4" t="s">
        <v>711</v>
      </c>
      <c r="F245" s="4" t="s">
        <v>711</v>
      </c>
      <c r="G245" s="4">
        <f t="shared" si="12"/>
        <v>0</v>
      </c>
      <c r="H245" s="4">
        <f>COUNTIF(ethnicities!C:C,countries!F245)</f>
        <v>1</v>
      </c>
      <c r="I245" s="4">
        <f t="shared" si="13"/>
        <v>1</v>
      </c>
      <c r="J245" s="4" t="s">
        <v>661</v>
      </c>
      <c r="K245" s="4">
        <f t="shared" si="14"/>
        <v>0</v>
      </c>
      <c r="L245" s="4">
        <f>COUNTIF(male_names!E:E,countries!J245)</f>
        <v>1</v>
      </c>
      <c r="M245" s="4">
        <f t="shared" si="15"/>
        <v>1</v>
      </c>
    </row>
    <row r="246" spans="2:13" x14ac:dyDescent="0.3">
      <c r="B246" s="4">
        <v>245</v>
      </c>
      <c r="C246" s="4">
        <v>2</v>
      </c>
      <c r="D246" s="4" t="s">
        <v>1439</v>
      </c>
      <c r="E246" s="4" t="s">
        <v>556</v>
      </c>
      <c r="F246" s="4" t="s">
        <v>1558</v>
      </c>
      <c r="G246" s="4">
        <f t="shared" si="12"/>
        <v>1</v>
      </c>
      <c r="H246" s="4">
        <f>COUNTIF(ethnicities!C:C,countries!F246)</f>
        <v>0</v>
      </c>
      <c r="I246" s="4">
        <f t="shared" si="13"/>
        <v>1</v>
      </c>
      <c r="J246" s="4" t="s">
        <v>1558</v>
      </c>
      <c r="K246" s="4">
        <f t="shared" si="14"/>
        <v>1</v>
      </c>
      <c r="L246" s="4">
        <f>COUNTIF(male_names!E:E,countries!J246)</f>
        <v>0</v>
      </c>
      <c r="M246" s="4">
        <f t="shared" si="15"/>
        <v>1</v>
      </c>
    </row>
    <row r="247" spans="2:13" x14ac:dyDescent="0.3">
      <c r="B247" s="4">
        <v>246</v>
      </c>
      <c r="C247" s="4">
        <v>3</v>
      </c>
      <c r="D247" s="4" t="s">
        <v>556</v>
      </c>
      <c r="E247" s="4" t="s">
        <v>1517</v>
      </c>
      <c r="F247" s="4" t="s">
        <v>1558</v>
      </c>
      <c r="G247" s="4">
        <f t="shared" si="12"/>
        <v>1</v>
      </c>
      <c r="H247" s="4">
        <f>COUNTIF(ethnicities!C:C,countries!F247)</f>
        <v>0</v>
      </c>
      <c r="I247" s="4">
        <f t="shared" si="13"/>
        <v>1</v>
      </c>
      <c r="J247" s="4" t="s">
        <v>1558</v>
      </c>
      <c r="K247" s="4">
        <f t="shared" si="14"/>
        <v>1</v>
      </c>
      <c r="L247" s="4">
        <f>COUNTIF(male_names!E:E,countries!J247)</f>
        <v>0</v>
      </c>
      <c r="M247" s="4">
        <f t="shared" si="15"/>
        <v>1</v>
      </c>
    </row>
    <row r="248" spans="2:13" x14ac:dyDescent="0.3">
      <c r="B248" s="4">
        <v>247</v>
      </c>
      <c r="C248" s="4">
        <v>4</v>
      </c>
      <c r="D248" s="4" t="s">
        <v>1517</v>
      </c>
      <c r="E248" s="4" t="s">
        <v>1518</v>
      </c>
      <c r="F248" s="4" t="s">
        <v>1558</v>
      </c>
      <c r="G248" s="4">
        <f t="shared" si="12"/>
        <v>1</v>
      </c>
      <c r="H248" s="4">
        <f>COUNTIF(ethnicities!C:C,countries!F248)</f>
        <v>0</v>
      </c>
      <c r="I248" s="4">
        <f t="shared" si="13"/>
        <v>1</v>
      </c>
      <c r="J248" s="4" t="s">
        <v>1558</v>
      </c>
      <c r="K248" s="4">
        <f t="shared" si="14"/>
        <v>1</v>
      </c>
      <c r="L248" s="4">
        <f>COUNTIF(male_names!E:E,countries!J248)</f>
        <v>0</v>
      </c>
      <c r="M248" s="4">
        <f t="shared" si="15"/>
        <v>1</v>
      </c>
    </row>
    <row r="249" spans="2:13" x14ac:dyDescent="0.3">
      <c r="B249" s="4">
        <v>248</v>
      </c>
      <c r="C249" s="4">
        <v>5</v>
      </c>
      <c r="D249" s="50" t="s">
        <v>1518</v>
      </c>
      <c r="E249" s="4" t="s">
        <v>614</v>
      </c>
      <c r="F249" s="4" t="s">
        <v>614</v>
      </c>
      <c r="G249" s="4">
        <f t="shared" si="12"/>
        <v>0</v>
      </c>
      <c r="H249" s="4">
        <f>COUNTIF(ethnicities!C:C,countries!F249)</f>
        <v>1</v>
      </c>
      <c r="I249" s="4">
        <f t="shared" si="13"/>
        <v>1</v>
      </c>
      <c r="J249" s="4" t="s">
        <v>1527</v>
      </c>
      <c r="K249" s="4">
        <f t="shared" si="14"/>
        <v>0</v>
      </c>
      <c r="L249" s="4">
        <f>COUNTIF(male_names!E:E,countries!J249)</f>
        <v>1</v>
      </c>
      <c r="M249" s="4">
        <f t="shared" si="15"/>
        <v>1</v>
      </c>
    </row>
    <row r="250" spans="2:13" x14ac:dyDescent="0.3">
      <c r="B250" s="4">
        <v>249</v>
      </c>
      <c r="C250" s="4">
        <v>5</v>
      </c>
      <c r="D250" s="51" t="s">
        <v>1518</v>
      </c>
      <c r="E250" s="4" t="s">
        <v>1519</v>
      </c>
      <c r="F250" s="4" t="s">
        <v>720</v>
      </c>
      <c r="G250" s="4">
        <f t="shared" si="12"/>
        <v>0</v>
      </c>
      <c r="H250" s="4">
        <f>COUNTIF(ethnicities!C:C,countries!F250)</f>
        <v>1</v>
      </c>
      <c r="I250" s="4">
        <f t="shared" si="13"/>
        <v>1</v>
      </c>
      <c r="J250" s="4" t="s">
        <v>1527</v>
      </c>
      <c r="K250" s="4">
        <f t="shared" si="14"/>
        <v>0</v>
      </c>
      <c r="L250" s="4">
        <f>COUNTIF(male_names!E:E,countries!J250)</f>
        <v>1</v>
      </c>
      <c r="M250" s="4">
        <f t="shared" si="15"/>
        <v>1</v>
      </c>
    </row>
    <row r="251" spans="2:13" x14ac:dyDescent="0.3">
      <c r="B251" s="4">
        <v>250</v>
      </c>
      <c r="C251" s="4">
        <v>5</v>
      </c>
      <c r="D251" s="51" t="s">
        <v>1518</v>
      </c>
      <c r="E251" s="4" t="s">
        <v>1416</v>
      </c>
      <c r="F251" s="4" t="s">
        <v>1416</v>
      </c>
      <c r="G251" s="4">
        <f t="shared" si="12"/>
        <v>0</v>
      </c>
      <c r="H251" s="4">
        <f>COUNTIF(ethnicities!C:C,countries!F251)</f>
        <v>1</v>
      </c>
      <c r="I251" s="4">
        <f t="shared" si="13"/>
        <v>1</v>
      </c>
      <c r="J251" s="4" t="s">
        <v>1527</v>
      </c>
      <c r="K251" s="4">
        <f t="shared" si="14"/>
        <v>0</v>
      </c>
      <c r="L251" s="4">
        <f>COUNTIF(male_names!E:E,countries!J251)</f>
        <v>1</v>
      </c>
      <c r="M251" s="4">
        <f t="shared" si="15"/>
        <v>1</v>
      </c>
    </row>
    <row r="252" spans="2:13" x14ac:dyDescent="0.3">
      <c r="B252" s="4">
        <v>251</v>
      </c>
      <c r="C252" s="4">
        <v>5</v>
      </c>
      <c r="D252" s="51" t="s">
        <v>1518</v>
      </c>
      <c r="E252" s="4" t="s">
        <v>1421</v>
      </c>
      <c r="F252" s="4" t="s">
        <v>1421</v>
      </c>
      <c r="G252" s="4">
        <f t="shared" si="12"/>
        <v>0</v>
      </c>
      <c r="H252" s="4">
        <f>COUNTIF(ethnicities!C:C,countries!F252)</f>
        <v>1</v>
      </c>
      <c r="I252" s="4">
        <f t="shared" si="13"/>
        <v>1</v>
      </c>
      <c r="J252" s="4" t="s">
        <v>1527</v>
      </c>
      <c r="K252" s="4">
        <f t="shared" si="14"/>
        <v>0</v>
      </c>
      <c r="L252" s="4">
        <f>COUNTIF(male_names!E:E,countries!J252)</f>
        <v>1</v>
      </c>
      <c r="M252" s="4">
        <f t="shared" si="15"/>
        <v>1</v>
      </c>
    </row>
    <row r="253" spans="2:13" x14ac:dyDescent="0.3">
      <c r="B253" s="4">
        <v>252</v>
      </c>
      <c r="C253" s="4">
        <v>5</v>
      </c>
      <c r="D253" s="51" t="s">
        <v>1518</v>
      </c>
      <c r="E253" s="4" t="s">
        <v>720</v>
      </c>
      <c r="F253" s="4" t="s">
        <v>720</v>
      </c>
      <c r="G253" s="4">
        <f t="shared" si="12"/>
        <v>0</v>
      </c>
      <c r="H253" s="4">
        <f>COUNTIF(ethnicities!C:C,countries!F253)</f>
        <v>1</v>
      </c>
      <c r="I253" s="4">
        <f t="shared" si="13"/>
        <v>1</v>
      </c>
      <c r="J253" s="4" t="s">
        <v>1527</v>
      </c>
      <c r="K253" s="4">
        <f t="shared" si="14"/>
        <v>0</v>
      </c>
      <c r="L253" s="4">
        <f>COUNTIF(male_names!E:E,countries!J253)</f>
        <v>1</v>
      </c>
      <c r="M253" s="4">
        <f t="shared" si="15"/>
        <v>1</v>
      </c>
    </row>
    <row r="254" spans="2:13" x14ac:dyDescent="0.3">
      <c r="B254" s="4">
        <v>253</v>
      </c>
      <c r="C254" s="4">
        <v>4</v>
      </c>
      <c r="D254" s="4" t="s">
        <v>1517</v>
      </c>
      <c r="E254" s="4" t="s">
        <v>666</v>
      </c>
      <c r="F254" s="4" t="s">
        <v>666</v>
      </c>
      <c r="G254" s="4">
        <f t="shared" si="12"/>
        <v>0</v>
      </c>
      <c r="H254" s="4">
        <f>COUNTIF(ethnicities!C:C,countries!F254)</f>
        <v>1</v>
      </c>
      <c r="I254" s="4">
        <f t="shared" si="13"/>
        <v>1</v>
      </c>
      <c r="J254" s="4" t="s">
        <v>1527</v>
      </c>
      <c r="K254" s="4">
        <f t="shared" si="14"/>
        <v>0</v>
      </c>
      <c r="L254" s="4">
        <f>COUNTIF(male_names!E:E,countries!J254)</f>
        <v>1</v>
      </c>
      <c r="M254" s="4">
        <f t="shared" si="15"/>
        <v>1</v>
      </c>
    </row>
    <row r="255" spans="2:13" x14ac:dyDescent="0.3">
      <c r="B255" s="4">
        <v>254</v>
      </c>
      <c r="C255" s="4">
        <v>5</v>
      </c>
      <c r="D255" s="50" t="s">
        <v>666</v>
      </c>
      <c r="E255" s="4" t="s">
        <v>1520</v>
      </c>
      <c r="F255" s="4" t="s">
        <v>1426</v>
      </c>
      <c r="G255" s="4">
        <f t="shared" si="12"/>
        <v>0</v>
      </c>
      <c r="H255" s="4">
        <f>COUNTIF(ethnicities!C:C,countries!F255)</f>
        <v>1</v>
      </c>
      <c r="I255" s="4">
        <f t="shared" si="13"/>
        <v>1</v>
      </c>
      <c r="J255" s="4" t="s">
        <v>1426</v>
      </c>
      <c r="K255" s="4">
        <f t="shared" si="14"/>
        <v>0</v>
      </c>
      <c r="L255" s="4">
        <f>COUNTIF(male_names!E:E,countries!J255)</f>
        <v>1</v>
      </c>
      <c r="M255" s="4">
        <f t="shared" si="15"/>
        <v>1</v>
      </c>
    </row>
    <row r="256" spans="2:13" x14ac:dyDescent="0.3">
      <c r="B256" s="4">
        <v>255</v>
      </c>
      <c r="C256" s="4">
        <v>5</v>
      </c>
      <c r="D256" s="51" t="s">
        <v>666</v>
      </c>
      <c r="E256" s="4" t="s">
        <v>643</v>
      </c>
      <c r="F256" s="4" t="s">
        <v>643</v>
      </c>
      <c r="G256" s="4">
        <f t="shared" si="12"/>
        <v>0</v>
      </c>
      <c r="H256" s="4">
        <f>COUNTIF(ethnicities!C:C,countries!F256)</f>
        <v>1</v>
      </c>
      <c r="I256" s="4">
        <f t="shared" si="13"/>
        <v>1</v>
      </c>
      <c r="J256" s="4" t="s">
        <v>1426</v>
      </c>
      <c r="K256" s="4">
        <f t="shared" si="14"/>
        <v>0</v>
      </c>
      <c r="L256" s="4">
        <f>COUNTIF(male_names!E:E,countries!J256)</f>
        <v>1</v>
      </c>
      <c r="M256" s="4">
        <f t="shared" si="15"/>
        <v>1</v>
      </c>
    </row>
    <row r="257" spans="2:13" x14ac:dyDescent="0.3">
      <c r="B257" s="4">
        <v>256</v>
      </c>
      <c r="C257" s="4">
        <v>5</v>
      </c>
      <c r="D257" s="51" t="s">
        <v>666</v>
      </c>
      <c r="E257" s="4" t="s">
        <v>1414</v>
      </c>
      <c r="F257" s="4" t="s">
        <v>1414</v>
      </c>
      <c r="G257" s="4">
        <f t="shared" si="12"/>
        <v>0</v>
      </c>
      <c r="H257" s="4">
        <f>COUNTIF(ethnicities!C:C,countries!F257)</f>
        <v>1</v>
      </c>
      <c r="I257" s="4">
        <f t="shared" si="13"/>
        <v>1</v>
      </c>
      <c r="J257" s="4" t="s">
        <v>1426</v>
      </c>
      <c r="K257" s="4">
        <f t="shared" si="14"/>
        <v>0</v>
      </c>
      <c r="L257" s="4">
        <f>COUNTIF(male_names!E:E,countries!J257)</f>
        <v>1</v>
      </c>
      <c r="M257" s="4">
        <f t="shared" si="15"/>
        <v>1</v>
      </c>
    </row>
    <row r="258" spans="2:13" x14ac:dyDescent="0.3">
      <c r="B258" s="4">
        <v>257</v>
      </c>
      <c r="C258" s="4">
        <v>5</v>
      </c>
      <c r="D258" s="51" t="s">
        <v>666</v>
      </c>
      <c r="E258" s="4" t="s">
        <v>1521</v>
      </c>
      <c r="F258" s="4" t="s">
        <v>1426</v>
      </c>
      <c r="G258" s="4">
        <f t="shared" si="12"/>
        <v>0</v>
      </c>
      <c r="H258" s="4">
        <f>COUNTIF(ethnicities!C:C,countries!F258)</f>
        <v>1</v>
      </c>
      <c r="I258" s="4">
        <f t="shared" si="13"/>
        <v>1</v>
      </c>
      <c r="J258" s="4" t="s">
        <v>1426</v>
      </c>
      <c r="K258" s="4">
        <f t="shared" si="14"/>
        <v>0</v>
      </c>
      <c r="L258" s="4">
        <f>COUNTIF(male_names!E:E,countries!J258)</f>
        <v>1</v>
      </c>
      <c r="M258" s="4">
        <f t="shared" si="15"/>
        <v>1</v>
      </c>
    </row>
    <row r="259" spans="2:13" x14ac:dyDescent="0.3">
      <c r="B259" s="4">
        <v>258</v>
      </c>
      <c r="C259" s="4">
        <v>5</v>
      </c>
      <c r="D259" s="51" t="s">
        <v>666</v>
      </c>
      <c r="E259" s="4" t="s">
        <v>674</v>
      </c>
      <c r="F259" s="4" t="s">
        <v>674</v>
      </c>
      <c r="G259" s="4">
        <f t="shared" ref="G259:G284" si="16">IF(F259="NULL",1,0)</f>
        <v>0</v>
      </c>
      <c r="H259" s="4">
        <f>COUNTIF(ethnicities!C:C,countries!F259)</f>
        <v>1</v>
      </c>
      <c r="I259" s="4">
        <f t="shared" ref="I259:I284" si="17">G259+H259</f>
        <v>1</v>
      </c>
      <c r="J259" s="4" t="s">
        <v>1415</v>
      </c>
      <c r="K259" s="4">
        <f t="shared" ref="K259:K284" si="18">IF(J259="NULL",1,0)</f>
        <v>0</v>
      </c>
      <c r="L259" s="4">
        <f>COUNTIF(male_names!E:E,countries!J259)</f>
        <v>1</v>
      </c>
      <c r="M259" s="4">
        <f t="shared" ref="M259:M284" si="19">K259+L259</f>
        <v>1</v>
      </c>
    </row>
    <row r="260" spans="2:13" x14ac:dyDescent="0.3">
      <c r="B260" s="4">
        <v>259</v>
      </c>
      <c r="C260" s="4">
        <v>5</v>
      </c>
      <c r="D260" s="51" t="s">
        <v>666</v>
      </c>
      <c r="E260" s="4" t="s">
        <v>1522</v>
      </c>
      <c r="F260" s="4" t="s">
        <v>1426</v>
      </c>
      <c r="G260" s="4">
        <f t="shared" si="16"/>
        <v>0</v>
      </c>
      <c r="H260" s="4">
        <f>COUNTIF(ethnicities!C:C,countries!F260)</f>
        <v>1</v>
      </c>
      <c r="I260" s="4">
        <f t="shared" si="17"/>
        <v>1</v>
      </c>
      <c r="J260" s="4" t="s">
        <v>1426</v>
      </c>
      <c r="K260" s="4">
        <f t="shared" si="18"/>
        <v>0</v>
      </c>
      <c r="L260" s="4">
        <f>COUNTIF(male_names!E:E,countries!J260)</f>
        <v>1</v>
      </c>
      <c r="M260" s="4">
        <f t="shared" si="19"/>
        <v>1</v>
      </c>
    </row>
    <row r="261" spans="2:13" x14ac:dyDescent="0.3">
      <c r="B261" s="4">
        <v>260</v>
      </c>
      <c r="C261" s="4">
        <v>5</v>
      </c>
      <c r="D261" s="51" t="s">
        <v>666</v>
      </c>
      <c r="E261" s="4" t="s">
        <v>683</v>
      </c>
      <c r="F261" s="4" t="s">
        <v>683</v>
      </c>
      <c r="G261" s="4">
        <f t="shared" si="16"/>
        <v>0</v>
      </c>
      <c r="H261" s="4">
        <f>COUNTIF(ethnicities!C:C,countries!F261)</f>
        <v>1</v>
      </c>
      <c r="I261" s="4">
        <f t="shared" si="17"/>
        <v>1</v>
      </c>
      <c r="J261" s="4" t="s">
        <v>1426</v>
      </c>
      <c r="K261" s="4">
        <f t="shared" si="18"/>
        <v>0</v>
      </c>
      <c r="L261" s="4">
        <f>COUNTIF(male_names!E:E,countries!J261)</f>
        <v>1</v>
      </c>
      <c r="M261" s="4">
        <f t="shared" si="19"/>
        <v>1</v>
      </c>
    </row>
    <row r="262" spans="2:13" x14ac:dyDescent="0.3">
      <c r="B262" s="4">
        <v>261</v>
      </c>
      <c r="C262" s="4">
        <v>5</v>
      </c>
      <c r="D262" s="51" t="s">
        <v>666</v>
      </c>
      <c r="E262" s="4" t="s">
        <v>1523</v>
      </c>
      <c r="F262" s="4" t="s">
        <v>1426</v>
      </c>
      <c r="G262" s="4">
        <f t="shared" si="16"/>
        <v>0</v>
      </c>
      <c r="H262" s="4">
        <f>COUNTIF(ethnicities!C:C,countries!F262)</f>
        <v>1</v>
      </c>
      <c r="I262" s="4">
        <f t="shared" si="17"/>
        <v>1</v>
      </c>
      <c r="J262" s="4" t="s">
        <v>1426</v>
      </c>
      <c r="K262" s="4">
        <f t="shared" si="18"/>
        <v>0</v>
      </c>
      <c r="L262" s="4">
        <f>COUNTIF(male_names!E:E,countries!J262)</f>
        <v>1</v>
      </c>
      <c r="M262" s="4">
        <f t="shared" si="19"/>
        <v>1</v>
      </c>
    </row>
    <row r="263" spans="2:13" x14ac:dyDescent="0.3">
      <c r="B263" s="4">
        <v>262</v>
      </c>
      <c r="C263" s="4">
        <v>4</v>
      </c>
      <c r="D263" s="4" t="s">
        <v>1517</v>
      </c>
      <c r="E263" s="4" t="s">
        <v>1524</v>
      </c>
      <c r="F263" s="4" t="s">
        <v>1558</v>
      </c>
      <c r="G263" s="4">
        <f t="shared" si="16"/>
        <v>1</v>
      </c>
      <c r="H263" s="4">
        <f>COUNTIF(ethnicities!C:C,countries!F263)</f>
        <v>0</v>
      </c>
      <c r="I263" s="4">
        <f t="shared" si="17"/>
        <v>1</v>
      </c>
      <c r="J263" s="4" t="s">
        <v>1558</v>
      </c>
      <c r="K263" s="4">
        <f t="shared" si="18"/>
        <v>1</v>
      </c>
      <c r="L263" s="4">
        <f>COUNTIF(male_names!E:E,countries!J263)</f>
        <v>0</v>
      </c>
      <c r="M263" s="4">
        <f t="shared" si="19"/>
        <v>1</v>
      </c>
    </row>
    <row r="264" spans="2:13" x14ac:dyDescent="0.3">
      <c r="B264" s="4">
        <v>263</v>
      </c>
      <c r="C264" s="4">
        <v>5</v>
      </c>
      <c r="D264" s="50" t="s">
        <v>1524</v>
      </c>
      <c r="E264" s="4" t="s">
        <v>1525</v>
      </c>
      <c r="F264" s="4" t="s">
        <v>694</v>
      </c>
      <c r="G264" s="4">
        <f t="shared" si="16"/>
        <v>0</v>
      </c>
      <c r="H264" s="4">
        <f>COUNTIF(ethnicities!C:C,countries!F264)</f>
        <v>1</v>
      </c>
      <c r="I264" s="4">
        <f t="shared" si="17"/>
        <v>1</v>
      </c>
      <c r="J264" s="4" t="s">
        <v>1415</v>
      </c>
      <c r="K264" s="4">
        <f t="shared" si="18"/>
        <v>0</v>
      </c>
      <c r="L264" s="4">
        <f>COUNTIF(male_names!E:E,countries!J264)</f>
        <v>1</v>
      </c>
      <c r="M264" s="4">
        <f t="shared" si="19"/>
        <v>1</v>
      </c>
    </row>
    <row r="265" spans="2:13" x14ac:dyDescent="0.3">
      <c r="B265" s="4">
        <v>264</v>
      </c>
      <c r="C265" s="4">
        <v>5</v>
      </c>
      <c r="D265" s="51" t="s">
        <v>1524</v>
      </c>
      <c r="E265" s="4" t="s">
        <v>1526</v>
      </c>
      <c r="F265" s="4" t="s">
        <v>694</v>
      </c>
      <c r="G265" s="4">
        <f t="shared" si="16"/>
        <v>0</v>
      </c>
      <c r="H265" s="4">
        <f>COUNTIF(ethnicities!C:C,countries!F265)</f>
        <v>1</v>
      </c>
      <c r="I265" s="4">
        <f t="shared" si="17"/>
        <v>1</v>
      </c>
      <c r="J265" s="4" t="s">
        <v>1415</v>
      </c>
      <c r="K265" s="4">
        <f t="shared" si="18"/>
        <v>0</v>
      </c>
      <c r="L265" s="4">
        <f>COUNTIF(male_names!E:E,countries!J265)</f>
        <v>1</v>
      </c>
      <c r="M265" s="4">
        <f t="shared" si="19"/>
        <v>1</v>
      </c>
    </row>
    <row r="266" spans="2:13" x14ac:dyDescent="0.3">
      <c r="B266" s="4">
        <v>265</v>
      </c>
      <c r="C266" s="4">
        <v>5</v>
      </c>
      <c r="D266" s="51" t="s">
        <v>1524</v>
      </c>
      <c r="E266" s="4" t="s">
        <v>1527</v>
      </c>
      <c r="F266" s="4" t="s">
        <v>720</v>
      </c>
      <c r="G266" s="4">
        <f t="shared" si="16"/>
        <v>0</v>
      </c>
      <c r="H266" s="4">
        <f>COUNTIF(ethnicities!C:C,countries!F266)</f>
        <v>1</v>
      </c>
      <c r="I266" s="4">
        <f t="shared" si="17"/>
        <v>1</v>
      </c>
      <c r="J266" s="4" t="s">
        <v>1527</v>
      </c>
      <c r="K266" s="4">
        <f t="shared" si="18"/>
        <v>0</v>
      </c>
      <c r="L266" s="4">
        <f>COUNTIF(male_names!E:E,countries!J266)</f>
        <v>1</v>
      </c>
      <c r="M266" s="4">
        <f t="shared" si="19"/>
        <v>1</v>
      </c>
    </row>
    <row r="267" spans="2:13" x14ac:dyDescent="0.3">
      <c r="B267" s="4">
        <v>266</v>
      </c>
      <c r="C267" s="4">
        <v>5</v>
      </c>
      <c r="D267" s="51" t="s">
        <v>1524</v>
      </c>
      <c r="E267" s="4" t="s">
        <v>1528</v>
      </c>
      <c r="F267" s="4" t="s">
        <v>694</v>
      </c>
      <c r="G267" s="4">
        <f t="shared" si="16"/>
        <v>0</v>
      </c>
      <c r="H267" s="4">
        <f>COUNTIF(ethnicities!C:C,countries!F267)</f>
        <v>1</v>
      </c>
      <c r="I267" s="4">
        <f t="shared" si="17"/>
        <v>1</v>
      </c>
      <c r="J267" s="4" t="s">
        <v>1415</v>
      </c>
      <c r="K267" s="4">
        <f t="shared" si="18"/>
        <v>0</v>
      </c>
      <c r="L267" s="4">
        <f>COUNTIF(male_names!E:E,countries!J267)</f>
        <v>1</v>
      </c>
      <c r="M267" s="4">
        <f t="shared" si="19"/>
        <v>1</v>
      </c>
    </row>
    <row r="268" spans="2:13" x14ac:dyDescent="0.3">
      <c r="B268" s="4">
        <v>267</v>
      </c>
      <c r="C268" s="4">
        <v>5</v>
      </c>
      <c r="D268" s="51" t="s">
        <v>1524</v>
      </c>
      <c r="E268" s="4" t="s">
        <v>1529</v>
      </c>
      <c r="F268" s="4" t="s">
        <v>1415</v>
      </c>
      <c r="G268" s="4">
        <f t="shared" si="16"/>
        <v>0</v>
      </c>
      <c r="H268" s="4">
        <f>COUNTIF(ethnicities!C:C,countries!F268)</f>
        <v>1</v>
      </c>
      <c r="I268" s="4">
        <f t="shared" si="17"/>
        <v>1</v>
      </c>
      <c r="J268" s="4" t="s">
        <v>1415</v>
      </c>
      <c r="K268" s="4">
        <f t="shared" si="18"/>
        <v>0</v>
      </c>
      <c r="L268" s="4">
        <f>COUNTIF(male_names!E:E,countries!J268)</f>
        <v>1</v>
      </c>
      <c r="M268" s="4">
        <f t="shared" si="19"/>
        <v>1</v>
      </c>
    </row>
    <row r="269" spans="2:13" x14ac:dyDescent="0.3">
      <c r="B269" s="4">
        <v>268</v>
      </c>
      <c r="C269" s="4">
        <v>5</v>
      </c>
      <c r="D269" s="51" t="s">
        <v>1524</v>
      </c>
      <c r="E269" s="4" t="s">
        <v>694</v>
      </c>
      <c r="F269" s="4" t="s">
        <v>694</v>
      </c>
      <c r="G269" s="4">
        <f t="shared" si="16"/>
        <v>0</v>
      </c>
      <c r="H269" s="4">
        <f>COUNTIF(ethnicities!C:C,countries!F269)</f>
        <v>1</v>
      </c>
      <c r="I269" s="4">
        <f t="shared" si="17"/>
        <v>1</v>
      </c>
      <c r="J269" s="4" t="s">
        <v>1415</v>
      </c>
      <c r="K269" s="4">
        <f t="shared" si="18"/>
        <v>0</v>
      </c>
      <c r="L269" s="4">
        <f>COUNTIF(male_names!E:E,countries!J269)</f>
        <v>1</v>
      </c>
      <c r="M269" s="4">
        <f t="shared" si="19"/>
        <v>1</v>
      </c>
    </row>
    <row r="270" spans="2:13" x14ac:dyDescent="0.3">
      <c r="B270" s="4">
        <v>269</v>
      </c>
      <c r="C270" s="4">
        <v>5</v>
      </c>
      <c r="D270" s="51" t="s">
        <v>1524</v>
      </c>
      <c r="E270" s="4" t="s">
        <v>1530</v>
      </c>
      <c r="F270" s="4" t="s">
        <v>694</v>
      </c>
      <c r="G270" s="4">
        <f t="shared" si="16"/>
        <v>0</v>
      </c>
      <c r="H270" s="4">
        <f>COUNTIF(ethnicities!C:C,countries!F270)</f>
        <v>1</v>
      </c>
      <c r="I270" s="4">
        <f t="shared" si="17"/>
        <v>1</v>
      </c>
      <c r="J270" s="4" t="s">
        <v>1415</v>
      </c>
      <c r="K270" s="4">
        <f t="shared" si="18"/>
        <v>0</v>
      </c>
      <c r="L270" s="4">
        <f>COUNTIF(male_names!E:E,countries!J270)</f>
        <v>1</v>
      </c>
      <c r="M270" s="4">
        <f t="shared" si="19"/>
        <v>1</v>
      </c>
    </row>
    <row r="271" spans="2:13" x14ac:dyDescent="0.3">
      <c r="B271" s="4">
        <v>270</v>
      </c>
      <c r="C271" s="4">
        <v>5</v>
      </c>
      <c r="D271" s="51" t="s">
        <v>1524</v>
      </c>
      <c r="E271" s="4" t="s">
        <v>658</v>
      </c>
      <c r="F271" s="4" t="s">
        <v>658</v>
      </c>
      <c r="G271" s="4">
        <f t="shared" si="16"/>
        <v>0</v>
      </c>
      <c r="H271" s="4">
        <f>COUNTIF(ethnicities!C:C,countries!F271)</f>
        <v>1</v>
      </c>
      <c r="I271" s="4">
        <f t="shared" si="17"/>
        <v>1</v>
      </c>
      <c r="J271" s="4" t="s">
        <v>1415</v>
      </c>
      <c r="K271" s="4">
        <f t="shared" si="18"/>
        <v>0</v>
      </c>
      <c r="L271" s="4">
        <f>COUNTIF(male_names!E:E,countries!J271)</f>
        <v>1</v>
      </c>
      <c r="M271" s="4">
        <f t="shared" si="19"/>
        <v>1</v>
      </c>
    </row>
    <row r="272" spans="2:13" x14ac:dyDescent="0.3">
      <c r="B272" s="4">
        <v>271</v>
      </c>
      <c r="C272" s="4">
        <v>5</v>
      </c>
      <c r="D272" s="51" t="s">
        <v>1524</v>
      </c>
      <c r="E272" s="4" t="s">
        <v>715</v>
      </c>
      <c r="F272" s="4" t="s">
        <v>715</v>
      </c>
      <c r="G272" s="4">
        <f t="shared" si="16"/>
        <v>0</v>
      </c>
      <c r="H272" s="4">
        <f>COUNTIF(ethnicities!C:C,countries!F272)</f>
        <v>1</v>
      </c>
      <c r="I272" s="4">
        <f t="shared" si="17"/>
        <v>1</v>
      </c>
      <c r="J272" s="4" t="s">
        <v>1527</v>
      </c>
      <c r="K272" s="4">
        <f t="shared" si="18"/>
        <v>0</v>
      </c>
      <c r="L272" s="4">
        <f>COUNTIF(male_names!E:E,countries!J272)</f>
        <v>1</v>
      </c>
      <c r="M272" s="4">
        <f t="shared" si="19"/>
        <v>1</v>
      </c>
    </row>
    <row r="273" spans="2:13" x14ac:dyDescent="0.3">
      <c r="B273" s="4">
        <v>272</v>
      </c>
      <c r="C273" s="4">
        <v>5</v>
      </c>
      <c r="D273" s="51" t="s">
        <v>1524</v>
      </c>
      <c r="E273" s="4" t="s">
        <v>1531</v>
      </c>
      <c r="F273" s="4" t="s">
        <v>720</v>
      </c>
      <c r="G273" s="4">
        <f t="shared" si="16"/>
        <v>0</v>
      </c>
      <c r="H273" s="4">
        <f>COUNTIF(ethnicities!C:C,countries!F273)</f>
        <v>1</v>
      </c>
      <c r="I273" s="4">
        <f t="shared" si="17"/>
        <v>1</v>
      </c>
      <c r="J273" s="4" t="s">
        <v>1527</v>
      </c>
      <c r="K273" s="4">
        <f t="shared" si="18"/>
        <v>0</v>
      </c>
      <c r="L273" s="4">
        <f>COUNTIF(male_names!E:E,countries!J273)</f>
        <v>1</v>
      </c>
      <c r="M273" s="4">
        <f t="shared" si="19"/>
        <v>1</v>
      </c>
    </row>
    <row r="274" spans="2:13" x14ac:dyDescent="0.3">
      <c r="B274" s="4">
        <v>273</v>
      </c>
      <c r="C274" s="4">
        <v>3</v>
      </c>
      <c r="D274" s="4" t="s">
        <v>556</v>
      </c>
      <c r="E274" s="4" t="s">
        <v>1532</v>
      </c>
      <c r="F274" s="4" t="s">
        <v>1558</v>
      </c>
      <c r="G274" s="4">
        <f t="shared" si="16"/>
        <v>1</v>
      </c>
      <c r="H274" s="4">
        <f>COUNTIF(ethnicities!C:C,countries!F274)</f>
        <v>0</v>
      </c>
      <c r="I274" s="4">
        <f t="shared" si="17"/>
        <v>1</v>
      </c>
      <c r="J274" s="4" t="s">
        <v>1558</v>
      </c>
      <c r="K274" s="4">
        <f t="shared" si="18"/>
        <v>1</v>
      </c>
      <c r="L274" s="4">
        <f>COUNTIF(male_names!E:E,countries!J274)</f>
        <v>0</v>
      </c>
      <c r="M274" s="4">
        <f t="shared" si="19"/>
        <v>1</v>
      </c>
    </row>
    <row r="275" spans="2:13" x14ac:dyDescent="0.3">
      <c r="B275" s="4">
        <v>274</v>
      </c>
      <c r="C275" s="4">
        <v>5</v>
      </c>
      <c r="D275" s="50" t="s">
        <v>1532</v>
      </c>
      <c r="E275" s="4" t="s">
        <v>576</v>
      </c>
      <c r="F275" s="4" t="s">
        <v>576</v>
      </c>
      <c r="G275" s="4">
        <f t="shared" si="16"/>
        <v>0</v>
      </c>
      <c r="H275" s="4">
        <f>COUNTIF(ethnicities!C:C,countries!F275)</f>
        <v>1</v>
      </c>
      <c r="I275" s="4">
        <f t="shared" si="17"/>
        <v>1</v>
      </c>
      <c r="J275" s="4" t="s">
        <v>576</v>
      </c>
      <c r="K275" s="4">
        <f t="shared" si="18"/>
        <v>0</v>
      </c>
      <c r="L275" s="4">
        <f>COUNTIF(male_names!E:E,countries!J275)</f>
        <v>1</v>
      </c>
      <c r="M275" s="4">
        <f t="shared" si="19"/>
        <v>1</v>
      </c>
    </row>
    <row r="276" spans="2:13" x14ac:dyDescent="0.3">
      <c r="B276" s="4">
        <v>275</v>
      </c>
      <c r="C276" s="4">
        <v>5</v>
      </c>
      <c r="D276" s="51" t="s">
        <v>1532</v>
      </c>
      <c r="E276" s="4" t="s">
        <v>1533</v>
      </c>
      <c r="F276" s="4" t="s">
        <v>576</v>
      </c>
      <c r="G276" s="4">
        <f t="shared" si="16"/>
        <v>0</v>
      </c>
      <c r="H276" s="4">
        <f>COUNTIF(ethnicities!C:C,countries!F276)</f>
        <v>1</v>
      </c>
      <c r="I276" s="4">
        <f t="shared" si="17"/>
        <v>1</v>
      </c>
      <c r="J276" s="4" t="s">
        <v>576</v>
      </c>
      <c r="K276" s="4">
        <f t="shared" si="18"/>
        <v>0</v>
      </c>
      <c r="L276" s="4">
        <f>COUNTIF(male_names!E:E,countries!J276)</f>
        <v>1</v>
      </c>
      <c r="M276" s="4">
        <f t="shared" si="19"/>
        <v>1</v>
      </c>
    </row>
    <row r="277" spans="2:13" x14ac:dyDescent="0.3">
      <c r="B277" s="4">
        <v>276</v>
      </c>
      <c r="C277" s="4">
        <v>5</v>
      </c>
      <c r="D277" s="51" t="s">
        <v>1532</v>
      </c>
      <c r="E277" s="4" t="s">
        <v>1534</v>
      </c>
      <c r="F277" s="4" t="s">
        <v>576</v>
      </c>
      <c r="G277" s="4">
        <f t="shared" si="16"/>
        <v>0</v>
      </c>
      <c r="H277" s="4">
        <f>COUNTIF(ethnicities!C:C,countries!F277)</f>
        <v>1</v>
      </c>
      <c r="I277" s="4">
        <f t="shared" si="17"/>
        <v>1</v>
      </c>
      <c r="J277" s="4" t="s">
        <v>576</v>
      </c>
      <c r="K277" s="4">
        <f t="shared" si="18"/>
        <v>0</v>
      </c>
      <c r="L277" s="4">
        <f>COUNTIF(male_names!E:E,countries!J277)</f>
        <v>1</v>
      </c>
      <c r="M277" s="4">
        <f t="shared" si="19"/>
        <v>1</v>
      </c>
    </row>
    <row r="278" spans="2:13" x14ac:dyDescent="0.3">
      <c r="B278" s="4">
        <v>277</v>
      </c>
      <c r="C278" s="4">
        <v>5</v>
      </c>
      <c r="D278" s="51" t="s">
        <v>1532</v>
      </c>
      <c r="E278" s="4" t="s">
        <v>1535</v>
      </c>
      <c r="F278" s="4" t="s">
        <v>576</v>
      </c>
      <c r="G278" s="4">
        <f t="shared" si="16"/>
        <v>0</v>
      </c>
      <c r="H278" s="4">
        <f>COUNTIF(ethnicities!C:C,countries!F278)</f>
        <v>1</v>
      </c>
      <c r="I278" s="4">
        <f t="shared" si="17"/>
        <v>1</v>
      </c>
      <c r="J278" s="4" t="s">
        <v>576</v>
      </c>
      <c r="K278" s="4">
        <f t="shared" si="18"/>
        <v>0</v>
      </c>
      <c r="L278" s="4">
        <f>COUNTIF(male_names!E:E,countries!J278)</f>
        <v>1</v>
      </c>
      <c r="M278" s="4">
        <f t="shared" si="19"/>
        <v>1</v>
      </c>
    </row>
    <row r="279" spans="2:13" x14ac:dyDescent="0.3">
      <c r="B279" s="4">
        <v>278</v>
      </c>
      <c r="C279" s="4">
        <v>5</v>
      </c>
      <c r="D279" s="51" t="s">
        <v>1532</v>
      </c>
      <c r="E279" s="4" t="s">
        <v>1415</v>
      </c>
      <c r="F279" s="4" t="s">
        <v>1415</v>
      </c>
      <c r="G279" s="4">
        <f t="shared" si="16"/>
        <v>0</v>
      </c>
      <c r="H279" s="4">
        <f>COUNTIF(ethnicities!C:C,countries!F279)</f>
        <v>1</v>
      </c>
      <c r="I279" s="4">
        <f t="shared" si="17"/>
        <v>1</v>
      </c>
      <c r="J279" s="4" t="s">
        <v>1415</v>
      </c>
      <c r="K279" s="4">
        <f t="shared" si="18"/>
        <v>0</v>
      </c>
      <c r="L279" s="4">
        <f>COUNTIF(male_names!E:E,countries!J279)</f>
        <v>1</v>
      </c>
      <c r="M279" s="4">
        <f t="shared" si="19"/>
        <v>1</v>
      </c>
    </row>
    <row r="280" spans="2:13" x14ac:dyDescent="0.3">
      <c r="B280" s="4">
        <v>279</v>
      </c>
      <c r="C280" s="4">
        <v>5</v>
      </c>
      <c r="D280" s="51" t="s">
        <v>1532</v>
      </c>
      <c r="E280" s="4" t="s">
        <v>1536</v>
      </c>
      <c r="F280" s="4" t="s">
        <v>576</v>
      </c>
      <c r="G280" s="4">
        <f t="shared" si="16"/>
        <v>0</v>
      </c>
      <c r="H280" s="4">
        <f>COUNTIF(ethnicities!C:C,countries!F280)</f>
        <v>1</v>
      </c>
      <c r="I280" s="4">
        <f t="shared" si="17"/>
        <v>1</v>
      </c>
      <c r="J280" s="4" t="s">
        <v>576</v>
      </c>
      <c r="K280" s="4">
        <f t="shared" si="18"/>
        <v>0</v>
      </c>
      <c r="L280" s="4">
        <f>COUNTIF(male_names!E:E,countries!J280)</f>
        <v>1</v>
      </c>
      <c r="M280" s="4">
        <f t="shared" si="19"/>
        <v>1</v>
      </c>
    </row>
    <row r="281" spans="2:13" x14ac:dyDescent="0.3">
      <c r="B281" s="4">
        <v>280</v>
      </c>
      <c r="C281" s="4">
        <v>2</v>
      </c>
      <c r="D281" s="4" t="s">
        <v>1439</v>
      </c>
      <c r="E281" s="4" t="s">
        <v>1537</v>
      </c>
      <c r="F281" s="4" t="s">
        <v>1558</v>
      </c>
      <c r="G281" s="4">
        <f t="shared" si="16"/>
        <v>1</v>
      </c>
      <c r="H281" s="4">
        <f>COUNTIF(ethnicities!C:C,countries!F281)</f>
        <v>0</v>
      </c>
      <c r="I281" s="4">
        <f t="shared" si="17"/>
        <v>1</v>
      </c>
      <c r="J281" s="4" t="s">
        <v>1558</v>
      </c>
      <c r="K281" s="4">
        <f t="shared" si="18"/>
        <v>1</v>
      </c>
      <c r="L281" s="4">
        <f>COUNTIF(male_names!E:E,countries!J281)</f>
        <v>0</v>
      </c>
      <c r="M281" s="4">
        <f t="shared" si="19"/>
        <v>1</v>
      </c>
    </row>
    <row r="282" spans="2:13" x14ac:dyDescent="0.3">
      <c r="B282" s="4">
        <v>281</v>
      </c>
      <c r="C282" s="4">
        <v>1</v>
      </c>
      <c r="D282" s="4" t="e">
        <v>#N/A</v>
      </c>
      <c r="E282" s="4" t="s">
        <v>1538</v>
      </c>
      <c r="F282" s="4" t="s">
        <v>1558</v>
      </c>
      <c r="G282" s="4">
        <f t="shared" si="16"/>
        <v>1</v>
      </c>
      <c r="H282" s="4">
        <f>COUNTIF(ethnicities!C:C,countries!F282)</f>
        <v>0</v>
      </c>
      <c r="I282" s="4">
        <f t="shared" si="17"/>
        <v>1</v>
      </c>
      <c r="J282" s="4" t="s">
        <v>1558</v>
      </c>
      <c r="K282" s="4">
        <f t="shared" si="18"/>
        <v>1</v>
      </c>
      <c r="L282" s="4">
        <f>COUNTIF(male_names!E:E,countries!J282)</f>
        <v>0</v>
      </c>
      <c r="M282" s="4">
        <f t="shared" si="19"/>
        <v>1</v>
      </c>
    </row>
    <row r="283" spans="2:13" x14ac:dyDescent="0.3">
      <c r="B283" s="4">
        <v>282</v>
      </c>
      <c r="C283" s="4">
        <v>1</v>
      </c>
      <c r="D283" s="4" t="e">
        <v>#N/A</v>
      </c>
      <c r="E283" s="4" t="s">
        <v>1539</v>
      </c>
      <c r="F283" s="4" t="s">
        <v>1558</v>
      </c>
      <c r="G283" s="4">
        <f t="shared" si="16"/>
        <v>1</v>
      </c>
      <c r="H283" s="4">
        <f>COUNTIF(ethnicities!C:C,countries!F283)</f>
        <v>0</v>
      </c>
      <c r="I283" s="4">
        <f t="shared" si="17"/>
        <v>1</v>
      </c>
      <c r="J283" s="4" t="s">
        <v>1558</v>
      </c>
      <c r="K283" s="4">
        <f t="shared" si="18"/>
        <v>1</v>
      </c>
      <c r="L283" s="4">
        <f>COUNTIF(male_names!E:E,countries!J283)</f>
        <v>0</v>
      </c>
      <c r="M283" s="4">
        <f t="shared" si="19"/>
        <v>1</v>
      </c>
    </row>
    <row r="284" spans="2:13" x14ac:dyDescent="0.3">
      <c r="B284" s="4">
        <v>283</v>
      </c>
      <c r="C284" s="4">
        <v>1</v>
      </c>
      <c r="D284" s="4" t="e">
        <v>#N/A</v>
      </c>
      <c r="E284" s="4" t="s">
        <v>1540</v>
      </c>
      <c r="F284" s="4" t="s">
        <v>1558</v>
      </c>
      <c r="G284" s="4">
        <f t="shared" si="16"/>
        <v>1</v>
      </c>
      <c r="H284" s="4">
        <f>COUNTIF(ethnicities!C:C,countries!F284)</f>
        <v>0</v>
      </c>
      <c r="I284" s="4">
        <f t="shared" si="17"/>
        <v>1</v>
      </c>
      <c r="J284" s="4" t="s">
        <v>1558</v>
      </c>
      <c r="K284" s="4">
        <f t="shared" si="18"/>
        <v>1</v>
      </c>
      <c r="L284" s="4">
        <f>COUNTIF(male_names!E:E,countries!J284)</f>
        <v>0</v>
      </c>
      <c r="M284" s="4">
        <f t="shared" si="19"/>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pane ySplit="1" topLeftCell="A2" activePane="bottomLeft" state="frozen"/>
      <selection activeCell="A2" sqref="A2"/>
      <selection pane="bottomLeft" activeCell="A2" sqref="A2"/>
    </sheetView>
  </sheetViews>
  <sheetFormatPr defaultRowHeight="10.15" x14ac:dyDescent="0.3"/>
  <cols>
    <col min="1" max="1" width="9.06640625" style="4"/>
    <col min="2" max="2" width="6.46484375" style="4" bestFit="1" customWidth="1"/>
    <col min="3" max="3" width="33.59765625" style="4" bestFit="1" customWidth="1"/>
    <col min="4" max="4" width="15.86328125" style="4" bestFit="1" customWidth="1"/>
    <col min="5" max="5" width="17.3984375" style="4" bestFit="1" customWidth="1"/>
    <col min="6" max="16384" width="9.06640625" style="4"/>
  </cols>
  <sheetData>
    <row r="1" spans="1:5" s="36" customFormat="1" x14ac:dyDescent="0.3">
      <c r="A1" s="36" t="s">
        <v>349</v>
      </c>
      <c r="B1" s="36" t="s">
        <v>43</v>
      </c>
      <c r="C1" s="36" t="s">
        <v>1560</v>
      </c>
      <c r="D1" s="36" t="s">
        <v>1561</v>
      </c>
      <c r="E1" s="36" t="s">
        <v>1562</v>
      </c>
    </row>
    <row r="2" spans="1:5" x14ac:dyDescent="0.3">
      <c r="B2" s="4">
        <v>1</v>
      </c>
      <c r="C2" s="4" t="s">
        <v>569</v>
      </c>
      <c r="D2" s="4">
        <f>COUNTIF(countries!E:E,ethnicities!C2)</f>
        <v>1</v>
      </c>
      <c r="E2" s="4" t="s">
        <v>157</v>
      </c>
    </row>
    <row r="3" spans="1:5" x14ac:dyDescent="0.3">
      <c r="B3" s="4">
        <v>2</v>
      </c>
      <c r="C3" s="4" t="s">
        <v>570</v>
      </c>
      <c r="D3" s="4">
        <f>COUNTIF(countries!E:E,ethnicities!C3)</f>
        <v>1</v>
      </c>
      <c r="E3" s="4" t="s">
        <v>158</v>
      </c>
    </row>
    <row r="4" spans="1:5" x14ac:dyDescent="0.3">
      <c r="B4" s="4">
        <v>3</v>
      </c>
      <c r="C4" s="4" t="s">
        <v>571</v>
      </c>
      <c r="D4" s="4">
        <f>COUNTIF(countries!E:E,ethnicities!C4)</f>
        <v>1</v>
      </c>
      <c r="E4" s="4" t="s">
        <v>159</v>
      </c>
    </row>
    <row r="5" spans="1:5" x14ac:dyDescent="0.3">
      <c r="B5" s="4">
        <v>4</v>
      </c>
      <c r="C5" s="4" t="s">
        <v>572</v>
      </c>
      <c r="D5" s="4">
        <f>COUNTIF(countries!E:E,ethnicities!C5)</f>
        <v>1</v>
      </c>
      <c r="E5" s="4" t="s">
        <v>160</v>
      </c>
    </row>
    <row r="6" spans="1:5" x14ac:dyDescent="0.3">
      <c r="B6" s="4">
        <v>5</v>
      </c>
      <c r="C6" s="4" t="s">
        <v>573</v>
      </c>
      <c r="D6" s="4">
        <f>COUNTIF(countries!E:E,ethnicities!C6)</f>
        <v>1</v>
      </c>
      <c r="E6" s="4" t="s">
        <v>161</v>
      </c>
    </row>
    <row r="7" spans="1:5" x14ac:dyDescent="0.3">
      <c r="B7" s="4">
        <v>6</v>
      </c>
      <c r="C7" s="4" t="s">
        <v>1404</v>
      </c>
      <c r="D7" s="4">
        <f>COUNTIF(countries!E:E,ethnicities!C7)</f>
        <v>1</v>
      </c>
      <c r="E7" s="4" t="s">
        <v>162</v>
      </c>
    </row>
    <row r="8" spans="1:5" x14ac:dyDescent="0.3">
      <c r="B8" s="4">
        <v>7</v>
      </c>
      <c r="C8" s="4" t="s">
        <v>574</v>
      </c>
      <c r="D8" s="4">
        <f>COUNTIF(countries!E:E,ethnicities!C8)</f>
        <v>1</v>
      </c>
      <c r="E8" s="4" t="s">
        <v>163</v>
      </c>
    </row>
    <row r="9" spans="1:5" x14ac:dyDescent="0.3">
      <c r="B9" s="4">
        <v>8</v>
      </c>
      <c r="C9" s="4" t="s">
        <v>575</v>
      </c>
      <c r="D9" s="4">
        <f>COUNTIF(countries!E:E,ethnicities!C9)</f>
        <v>1</v>
      </c>
      <c r="E9" s="4" t="s">
        <v>164</v>
      </c>
    </row>
    <row r="10" spans="1:5" x14ac:dyDescent="0.3">
      <c r="B10" s="4">
        <v>9</v>
      </c>
      <c r="C10" s="4" t="s">
        <v>576</v>
      </c>
      <c r="D10" s="4">
        <f>COUNTIF(countries!E:E,ethnicities!C10)</f>
        <v>1</v>
      </c>
      <c r="E10" s="4" t="s">
        <v>165</v>
      </c>
    </row>
    <row r="11" spans="1:5" x14ac:dyDescent="0.3">
      <c r="B11" s="4">
        <v>10</v>
      </c>
      <c r="C11" s="4" t="s">
        <v>577</v>
      </c>
      <c r="D11" s="4">
        <f>COUNTIF(countries!E:E,ethnicities!C11)</f>
        <v>1</v>
      </c>
      <c r="E11" s="4" t="s">
        <v>166</v>
      </c>
    </row>
    <row r="12" spans="1:5" x14ac:dyDescent="0.3">
      <c r="B12" s="4">
        <v>11</v>
      </c>
      <c r="C12" s="4" t="s">
        <v>578</v>
      </c>
      <c r="D12" s="4">
        <f>COUNTIF(countries!E:E,ethnicities!C12)</f>
        <v>1</v>
      </c>
      <c r="E12" s="4" t="s">
        <v>167</v>
      </c>
    </row>
    <row r="13" spans="1:5" x14ac:dyDescent="0.3">
      <c r="B13" s="4">
        <v>12</v>
      </c>
      <c r="C13" s="4" t="s">
        <v>580</v>
      </c>
      <c r="D13" s="4">
        <f>COUNTIF(countries!E:E,ethnicities!C13)</f>
        <v>1</v>
      </c>
      <c r="E13" s="4" t="s">
        <v>168</v>
      </c>
    </row>
    <row r="14" spans="1:5" x14ac:dyDescent="0.3">
      <c r="B14" s="4">
        <v>13</v>
      </c>
      <c r="C14" s="4" t="s">
        <v>581</v>
      </c>
      <c r="D14" s="4">
        <f>COUNTIF(countries!E:E,ethnicities!C14)</f>
        <v>1</v>
      </c>
      <c r="E14" s="4" t="s">
        <v>169</v>
      </c>
    </row>
    <row r="15" spans="1:5" x14ac:dyDescent="0.3">
      <c r="B15" s="4">
        <v>14</v>
      </c>
      <c r="C15" s="4" t="s">
        <v>582</v>
      </c>
      <c r="D15" s="4">
        <f>COUNTIF(countries!E:E,ethnicities!C15)</f>
        <v>1</v>
      </c>
      <c r="E15" s="4" t="s">
        <v>170</v>
      </c>
    </row>
    <row r="16" spans="1:5" x14ac:dyDescent="0.3">
      <c r="B16" s="4">
        <v>15</v>
      </c>
      <c r="C16" s="4" t="s">
        <v>583</v>
      </c>
      <c r="D16" s="4">
        <f>COUNTIF(countries!E:E,ethnicities!C16)</f>
        <v>1</v>
      </c>
      <c r="E16" s="4" t="s">
        <v>171</v>
      </c>
    </row>
    <row r="17" spans="2:5" x14ac:dyDescent="0.3">
      <c r="B17" s="4">
        <v>16</v>
      </c>
      <c r="C17" s="4" t="s">
        <v>584</v>
      </c>
      <c r="D17" s="4">
        <f>COUNTIF(countries!E:E,ethnicities!C17)</f>
        <v>1</v>
      </c>
      <c r="E17" s="4" t="s">
        <v>172</v>
      </c>
    </row>
    <row r="18" spans="2:5" x14ac:dyDescent="0.3">
      <c r="B18" s="4">
        <v>17</v>
      </c>
      <c r="C18" s="4" t="s">
        <v>585</v>
      </c>
      <c r="D18" s="4">
        <f>COUNTIF(countries!E:E,ethnicities!C18)</f>
        <v>1</v>
      </c>
      <c r="E18" s="4" t="s">
        <v>173</v>
      </c>
    </row>
    <row r="19" spans="2:5" x14ac:dyDescent="0.3">
      <c r="B19" s="4">
        <v>18</v>
      </c>
      <c r="C19" s="4" t="s">
        <v>586</v>
      </c>
      <c r="D19" s="4">
        <f>COUNTIF(countries!E:E,ethnicities!C19)</f>
        <v>1</v>
      </c>
      <c r="E19" s="4" t="s">
        <v>174</v>
      </c>
    </row>
    <row r="20" spans="2:5" x14ac:dyDescent="0.3">
      <c r="B20" s="4">
        <v>19</v>
      </c>
      <c r="C20" s="4" t="s">
        <v>587</v>
      </c>
      <c r="D20" s="4">
        <f>COUNTIF(countries!E:E,ethnicities!C20)</f>
        <v>1</v>
      </c>
      <c r="E20" s="4" t="s">
        <v>175</v>
      </c>
    </row>
    <row r="21" spans="2:5" x14ac:dyDescent="0.3">
      <c r="B21" s="4">
        <v>20</v>
      </c>
      <c r="C21" s="4" t="s">
        <v>588</v>
      </c>
      <c r="D21" s="4">
        <f>COUNTIF(countries!E:E,ethnicities!C21)</f>
        <v>1</v>
      </c>
      <c r="E21" s="4" t="s">
        <v>176</v>
      </c>
    </row>
    <row r="22" spans="2:5" x14ac:dyDescent="0.3">
      <c r="B22" s="4">
        <v>21</v>
      </c>
      <c r="C22" s="4" t="s">
        <v>1477</v>
      </c>
      <c r="D22" s="4">
        <f>COUNTIF(countries!E:E,ethnicities!C22)</f>
        <v>1</v>
      </c>
      <c r="E22" s="4" t="s">
        <v>177</v>
      </c>
    </row>
    <row r="23" spans="2:5" x14ac:dyDescent="0.3">
      <c r="B23" s="4">
        <v>22</v>
      </c>
      <c r="C23" s="4" t="s">
        <v>1405</v>
      </c>
      <c r="D23" s="4">
        <f>COUNTIF(countries!E:E,ethnicities!C23)</f>
        <v>1</v>
      </c>
      <c r="E23" s="4" t="s">
        <v>178</v>
      </c>
    </row>
    <row r="24" spans="2:5" x14ac:dyDescent="0.3">
      <c r="B24" s="4">
        <v>23</v>
      </c>
      <c r="C24" s="4" t="s">
        <v>589</v>
      </c>
      <c r="D24" s="4">
        <f>COUNTIF(countries!E:E,ethnicities!C24)</f>
        <v>1</v>
      </c>
      <c r="E24" s="4" t="s">
        <v>179</v>
      </c>
    </row>
    <row r="25" spans="2:5" x14ac:dyDescent="0.3">
      <c r="B25" s="4">
        <v>24</v>
      </c>
      <c r="C25" s="4" t="s">
        <v>590</v>
      </c>
      <c r="D25" s="4">
        <f>COUNTIF(countries!E:E,ethnicities!C25)</f>
        <v>1</v>
      </c>
      <c r="E25" s="4" t="s">
        <v>180</v>
      </c>
    </row>
    <row r="26" spans="2:5" x14ac:dyDescent="0.3">
      <c r="B26" s="4">
        <v>25</v>
      </c>
      <c r="C26" s="4" t="s">
        <v>1493</v>
      </c>
      <c r="D26" s="4">
        <f>COUNTIF(countries!E:E,ethnicities!C26)</f>
        <v>1</v>
      </c>
      <c r="E26" s="4" t="s">
        <v>181</v>
      </c>
    </row>
    <row r="27" spans="2:5" x14ac:dyDescent="0.3">
      <c r="B27" s="4">
        <v>26</v>
      </c>
      <c r="C27" s="4" t="s">
        <v>591</v>
      </c>
      <c r="D27" s="4">
        <f>COUNTIF(countries!E:E,ethnicities!C27)</f>
        <v>1</v>
      </c>
      <c r="E27" s="4" t="s">
        <v>182</v>
      </c>
    </row>
    <row r="28" spans="2:5" x14ac:dyDescent="0.3">
      <c r="B28" s="4">
        <v>27</v>
      </c>
      <c r="C28" s="4" t="s">
        <v>1513</v>
      </c>
      <c r="D28" s="4">
        <f>COUNTIF(countries!E:E,ethnicities!C28)</f>
        <v>1</v>
      </c>
      <c r="E28" s="4" t="s">
        <v>183</v>
      </c>
    </row>
    <row r="29" spans="2:5" x14ac:dyDescent="0.3">
      <c r="B29" s="4">
        <v>28</v>
      </c>
      <c r="C29" s="4" t="s">
        <v>592</v>
      </c>
      <c r="D29" s="4">
        <f>COUNTIF(countries!E:E,ethnicities!C29)</f>
        <v>1</v>
      </c>
      <c r="E29" s="4" t="s">
        <v>184</v>
      </c>
    </row>
    <row r="30" spans="2:5" x14ac:dyDescent="0.3">
      <c r="B30" s="4">
        <v>29</v>
      </c>
      <c r="C30" s="4" t="s">
        <v>593</v>
      </c>
      <c r="D30" s="4">
        <f>COUNTIF(countries!E:E,ethnicities!C30)</f>
        <v>1</v>
      </c>
      <c r="E30" s="4" t="s">
        <v>185</v>
      </c>
    </row>
    <row r="31" spans="2:5" x14ac:dyDescent="0.3">
      <c r="B31" s="4">
        <v>30</v>
      </c>
      <c r="C31" s="4" t="s">
        <v>594</v>
      </c>
      <c r="D31" s="4">
        <f>COUNTIF(countries!E:E,ethnicities!C31)</f>
        <v>1</v>
      </c>
      <c r="E31" s="4" t="s">
        <v>186</v>
      </c>
    </row>
    <row r="32" spans="2:5" x14ac:dyDescent="0.3">
      <c r="B32" s="4">
        <v>31</v>
      </c>
      <c r="C32" s="4" t="s">
        <v>595</v>
      </c>
      <c r="D32" s="4">
        <f>COUNTIF(countries!E:E,ethnicities!C32)</f>
        <v>1</v>
      </c>
      <c r="E32" s="4" t="s">
        <v>187</v>
      </c>
    </row>
    <row r="33" spans="2:5" x14ac:dyDescent="0.3">
      <c r="B33" s="4">
        <v>32</v>
      </c>
      <c r="C33" s="4" t="s">
        <v>1514</v>
      </c>
      <c r="D33" s="4">
        <f>COUNTIF(countries!E:E,ethnicities!C33)</f>
        <v>1</v>
      </c>
      <c r="E33" s="4" t="s">
        <v>188</v>
      </c>
    </row>
    <row r="34" spans="2:5" x14ac:dyDescent="0.3">
      <c r="B34" s="4">
        <v>33</v>
      </c>
      <c r="C34" s="4" t="s">
        <v>1406</v>
      </c>
      <c r="D34" s="4">
        <f>COUNTIF(countries!E:E,ethnicities!C34)</f>
        <v>1</v>
      </c>
      <c r="E34" s="4" t="s">
        <v>189</v>
      </c>
    </row>
    <row r="35" spans="2:5" x14ac:dyDescent="0.3">
      <c r="B35" s="4">
        <v>34</v>
      </c>
      <c r="C35" s="4" t="s">
        <v>596</v>
      </c>
      <c r="D35" s="4">
        <f>COUNTIF(countries!E:E,ethnicities!C35)</f>
        <v>1</v>
      </c>
      <c r="E35" s="4" t="s">
        <v>190</v>
      </c>
    </row>
    <row r="36" spans="2:5" x14ac:dyDescent="0.3">
      <c r="B36" s="4">
        <v>35</v>
      </c>
      <c r="C36" s="4" t="s">
        <v>597</v>
      </c>
      <c r="D36" s="4">
        <f>COUNTIF(countries!E:E,ethnicities!C36)</f>
        <v>1</v>
      </c>
      <c r="E36" s="4" t="s">
        <v>191</v>
      </c>
    </row>
    <row r="37" spans="2:5" x14ac:dyDescent="0.3">
      <c r="B37" s="4">
        <v>36</v>
      </c>
      <c r="C37" s="4" t="s">
        <v>598</v>
      </c>
      <c r="D37" s="4">
        <f>COUNTIF(countries!E:E,ethnicities!C37)</f>
        <v>1</v>
      </c>
      <c r="E37" s="4" t="s">
        <v>1557</v>
      </c>
    </row>
    <row r="38" spans="2:5" x14ac:dyDescent="0.3">
      <c r="B38" s="4">
        <v>37</v>
      </c>
      <c r="C38" s="4" t="s">
        <v>599</v>
      </c>
      <c r="D38" s="4">
        <f>COUNTIF(countries!E:E,ethnicities!C38)</f>
        <v>1</v>
      </c>
      <c r="E38" s="4" t="s">
        <v>192</v>
      </c>
    </row>
    <row r="39" spans="2:5" x14ac:dyDescent="0.3">
      <c r="B39" s="4">
        <v>38</v>
      </c>
      <c r="C39" s="4" t="s">
        <v>600</v>
      </c>
      <c r="D39" s="4">
        <f>COUNTIF(countries!E:E,ethnicities!C39)</f>
        <v>1</v>
      </c>
      <c r="E39" s="4" t="s">
        <v>193</v>
      </c>
    </row>
    <row r="40" spans="2:5" x14ac:dyDescent="0.3">
      <c r="B40" s="4">
        <v>39</v>
      </c>
      <c r="C40" s="4" t="s">
        <v>1407</v>
      </c>
      <c r="D40" s="4">
        <f>COUNTIF(countries!E:E,ethnicities!C40)</f>
        <v>1</v>
      </c>
      <c r="E40" s="4" t="s">
        <v>194</v>
      </c>
    </row>
    <row r="41" spans="2:5" x14ac:dyDescent="0.3">
      <c r="B41" s="4">
        <v>40</v>
      </c>
      <c r="C41" s="4" t="s">
        <v>601</v>
      </c>
      <c r="D41" s="4">
        <f>COUNTIF(countries!E:E,ethnicities!C41)</f>
        <v>1</v>
      </c>
      <c r="E41" s="4" t="s">
        <v>195</v>
      </c>
    </row>
    <row r="42" spans="2:5" x14ac:dyDescent="0.3">
      <c r="B42" s="4">
        <v>41</v>
      </c>
      <c r="C42" s="4" t="s">
        <v>1408</v>
      </c>
      <c r="D42" s="4">
        <f>COUNTIF(countries!E:E,ethnicities!C42)</f>
        <v>1</v>
      </c>
      <c r="E42" s="4" t="s">
        <v>196</v>
      </c>
    </row>
    <row r="43" spans="2:5" x14ac:dyDescent="0.3">
      <c r="B43" s="4">
        <v>42</v>
      </c>
      <c r="C43" s="4" t="s">
        <v>1515</v>
      </c>
      <c r="D43" s="4">
        <f>COUNTIF(countries!E:E,ethnicities!C43)</f>
        <v>1</v>
      </c>
      <c r="E43" s="4" t="s">
        <v>197</v>
      </c>
    </row>
    <row r="44" spans="2:5" x14ac:dyDescent="0.3">
      <c r="B44" s="4">
        <v>43</v>
      </c>
      <c r="C44" s="4" t="s">
        <v>602</v>
      </c>
      <c r="D44" s="4">
        <f>COUNTIF(countries!E:E,ethnicities!C44)</f>
        <v>1</v>
      </c>
      <c r="E44" s="4" t="s">
        <v>198</v>
      </c>
    </row>
    <row r="45" spans="2:5" x14ac:dyDescent="0.3">
      <c r="B45" s="4">
        <v>44</v>
      </c>
      <c r="C45" s="4" t="s">
        <v>603</v>
      </c>
      <c r="D45" s="4">
        <f>COUNTIF(countries!E:E,ethnicities!C45)</f>
        <v>1</v>
      </c>
      <c r="E45" s="4" t="s">
        <v>199</v>
      </c>
    </row>
    <row r="46" spans="2:5" x14ac:dyDescent="0.3">
      <c r="B46" s="4">
        <v>45</v>
      </c>
      <c r="C46" s="4" t="s">
        <v>604</v>
      </c>
      <c r="D46" s="4">
        <f>COUNTIF(countries!E:E,ethnicities!C46)</f>
        <v>1</v>
      </c>
      <c r="E46" s="4" t="s">
        <v>200</v>
      </c>
    </row>
    <row r="47" spans="2:5" x14ac:dyDescent="0.3">
      <c r="B47" s="4">
        <v>46</v>
      </c>
      <c r="C47" s="4" t="s">
        <v>1409</v>
      </c>
      <c r="D47" s="4">
        <f>COUNTIF(countries!E:E,ethnicities!C47)</f>
        <v>1</v>
      </c>
      <c r="E47" s="4" t="s">
        <v>201</v>
      </c>
    </row>
    <row r="48" spans="2:5" x14ac:dyDescent="0.3">
      <c r="B48" s="4">
        <v>47</v>
      </c>
      <c r="C48" s="4" t="s">
        <v>605</v>
      </c>
      <c r="D48" s="4">
        <f>COUNTIF(countries!E:E,ethnicities!C48)</f>
        <v>1</v>
      </c>
      <c r="E48" s="4" t="s">
        <v>202</v>
      </c>
    </row>
    <row r="49" spans="2:5" x14ac:dyDescent="0.3">
      <c r="B49" s="4">
        <v>48</v>
      </c>
      <c r="C49" s="4" t="s">
        <v>606</v>
      </c>
      <c r="D49" s="4">
        <f>COUNTIF(countries!E:E,ethnicities!C49)</f>
        <v>1</v>
      </c>
      <c r="E49" s="4" t="s">
        <v>203</v>
      </c>
    </row>
    <row r="50" spans="2:5" x14ac:dyDescent="0.3">
      <c r="B50" s="4">
        <v>49</v>
      </c>
      <c r="C50" s="4" t="s">
        <v>607</v>
      </c>
      <c r="D50" s="4">
        <f>COUNTIF(countries!E:E,ethnicities!C50)</f>
        <v>1</v>
      </c>
      <c r="E50" s="4" t="s">
        <v>204</v>
      </c>
    </row>
    <row r="51" spans="2:5" x14ac:dyDescent="0.3">
      <c r="B51" s="4">
        <v>50</v>
      </c>
      <c r="C51" s="4" t="s">
        <v>1410</v>
      </c>
      <c r="D51" s="4">
        <f>COUNTIF(countries!E:E,ethnicities!C51)</f>
        <v>1</v>
      </c>
      <c r="E51" s="4" t="s">
        <v>205</v>
      </c>
    </row>
    <row r="52" spans="2:5" x14ac:dyDescent="0.3">
      <c r="B52" s="4">
        <v>51</v>
      </c>
      <c r="C52" s="4" t="s">
        <v>1495</v>
      </c>
      <c r="D52" s="4">
        <f>COUNTIF(countries!E:E,ethnicities!C52)</f>
        <v>1</v>
      </c>
      <c r="E52" s="4" t="s">
        <v>206</v>
      </c>
    </row>
    <row r="53" spans="2:5" x14ac:dyDescent="0.3">
      <c r="B53" s="4">
        <v>52</v>
      </c>
      <c r="C53" s="4" t="s">
        <v>608</v>
      </c>
      <c r="D53" s="4">
        <f>COUNTIF(countries!E:E,ethnicities!C53)</f>
        <v>1</v>
      </c>
      <c r="E53" s="4" t="s">
        <v>207</v>
      </c>
    </row>
    <row r="54" spans="2:5" x14ac:dyDescent="0.3">
      <c r="B54" s="4">
        <v>53</v>
      </c>
      <c r="C54" s="4" t="s">
        <v>609</v>
      </c>
      <c r="D54" s="4">
        <f>COUNTIF(countries!E:E,ethnicities!C54)</f>
        <v>1</v>
      </c>
      <c r="E54" s="4" t="s">
        <v>208</v>
      </c>
    </row>
    <row r="55" spans="2:5" x14ac:dyDescent="0.3">
      <c r="B55" s="4">
        <v>54</v>
      </c>
      <c r="C55" s="4" t="s">
        <v>1411</v>
      </c>
      <c r="D55" s="4">
        <f>COUNTIF(countries!E:E,ethnicities!C55)</f>
        <v>1</v>
      </c>
      <c r="E55" s="4" t="s">
        <v>209</v>
      </c>
    </row>
    <row r="56" spans="2:5" x14ac:dyDescent="0.3">
      <c r="B56" s="4">
        <v>55</v>
      </c>
      <c r="C56" s="4" t="s">
        <v>1412</v>
      </c>
      <c r="D56" s="4">
        <f>COUNTIF(countries!E:E,ethnicities!C56)</f>
        <v>1</v>
      </c>
      <c r="E56" s="4" t="s">
        <v>210</v>
      </c>
    </row>
    <row r="57" spans="2:5" x14ac:dyDescent="0.3">
      <c r="B57" s="4">
        <v>56</v>
      </c>
      <c r="C57" s="4" t="s">
        <v>611</v>
      </c>
      <c r="D57" s="4">
        <f>COUNTIF(countries!E:E,ethnicities!C57)</f>
        <v>1</v>
      </c>
      <c r="E57" s="4" t="s">
        <v>211</v>
      </c>
    </row>
    <row r="58" spans="2:5" x14ac:dyDescent="0.3">
      <c r="B58" s="4">
        <v>57</v>
      </c>
      <c r="C58" s="4" t="s">
        <v>612</v>
      </c>
      <c r="D58" s="4">
        <f>COUNTIF(countries!E:E,ethnicities!C58)</f>
        <v>1</v>
      </c>
      <c r="E58" s="4" t="s">
        <v>212</v>
      </c>
    </row>
    <row r="59" spans="2:5" x14ac:dyDescent="0.3">
      <c r="B59" s="4">
        <v>58</v>
      </c>
      <c r="C59" s="4" t="s">
        <v>613</v>
      </c>
      <c r="D59" s="4">
        <f>COUNTIF(countries!E:E,ethnicities!C59)</f>
        <v>1</v>
      </c>
      <c r="E59" s="4" t="s">
        <v>213</v>
      </c>
    </row>
    <row r="60" spans="2:5" x14ac:dyDescent="0.3">
      <c r="B60" s="4">
        <v>59</v>
      </c>
      <c r="C60" s="4" t="s">
        <v>614</v>
      </c>
      <c r="D60" s="4">
        <f>COUNTIF(countries!E:E,ethnicities!C60)</f>
        <v>1</v>
      </c>
      <c r="E60" s="4" t="s">
        <v>214</v>
      </c>
    </row>
    <row r="61" spans="2:5" x14ac:dyDescent="0.3">
      <c r="B61" s="4">
        <v>60</v>
      </c>
      <c r="C61" s="4" t="s">
        <v>615</v>
      </c>
      <c r="D61" s="4">
        <f>COUNTIF(countries!E:E,ethnicities!C61)</f>
        <v>1</v>
      </c>
      <c r="E61" s="4" t="s">
        <v>215</v>
      </c>
    </row>
    <row r="62" spans="2:5" x14ac:dyDescent="0.3">
      <c r="B62" s="4">
        <v>61</v>
      </c>
      <c r="C62" s="4" t="s">
        <v>616</v>
      </c>
      <c r="D62" s="4">
        <f>COUNTIF(countries!E:E,ethnicities!C62)</f>
        <v>1</v>
      </c>
      <c r="E62" s="4" t="s">
        <v>216</v>
      </c>
    </row>
    <row r="63" spans="2:5" x14ac:dyDescent="0.3">
      <c r="B63" s="4">
        <v>62</v>
      </c>
      <c r="C63" s="4" t="s">
        <v>617</v>
      </c>
      <c r="D63" s="4">
        <f>COUNTIF(countries!E:E,ethnicities!C63)</f>
        <v>1</v>
      </c>
      <c r="E63" s="4" t="s">
        <v>217</v>
      </c>
    </row>
    <row r="64" spans="2:5" x14ac:dyDescent="0.3">
      <c r="B64" s="4">
        <v>63</v>
      </c>
      <c r="C64" s="4" t="s">
        <v>618</v>
      </c>
      <c r="D64" s="4">
        <f>COUNTIF(countries!E:E,ethnicities!C64)</f>
        <v>1</v>
      </c>
      <c r="E64" s="4" t="s">
        <v>218</v>
      </c>
    </row>
    <row r="65" spans="2:5" x14ac:dyDescent="0.3">
      <c r="B65" s="4">
        <v>64</v>
      </c>
      <c r="C65" s="4" t="s">
        <v>619</v>
      </c>
      <c r="D65" s="4">
        <f>COUNTIF(countries!E:E,ethnicities!C65)</f>
        <v>1</v>
      </c>
      <c r="E65" s="4" t="s">
        <v>219</v>
      </c>
    </row>
    <row r="66" spans="2:5" x14ac:dyDescent="0.3">
      <c r="B66" s="4">
        <v>65</v>
      </c>
      <c r="C66" s="4" t="s">
        <v>620</v>
      </c>
      <c r="D66" s="4">
        <f>COUNTIF(countries!E:E,ethnicities!C66)</f>
        <v>1</v>
      </c>
      <c r="E66" s="4" t="s">
        <v>220</v>
      </c>
    </row>
    <row r="67" spans="2:5" x14ac:dyDescent="0.3">
      <c r="B67" s="4">
        <v>66</v>
      </c>
      <c r="C67" s="4" t="s">
        <v>621</v>
      </c>
      <c r="D67" s="4">
        <f>COUNTIF(countries!E:E,ethnicities!C67)</f>
        <v>1</v>
      </c>
      <c r="E67" s="4" t="s">
        <v>221</v>
      </c>
    </row>
    <row r="68" spans="2:5" x14ac:dyDescent="0.3">
      <c r="B68" s="4">
        <v>67</v>
      </c>
      <c r="C68" s="4" t="s">
        <v>622</v>
      </c>
      <c r="D68" s="4">
        <f>COUNTIF(countries!E:E,ethnicities!C68)</f>
        <v>1</v>
      </c>
      <c r="E68" s="4" t="s">
        <v>222</v>
      </c>
    </row>
    <row r="69" spans="2:5" x14ac:dyDescent="0.3">
      <c r="B69" s="4">
        <v>68</v>
      </c>
      <c r="C69" s="4" t="s">
        <v>623</v>
      </c>
      <c r="D69" s="4">
        <f>COUNTIF(countries!E:E,ethnicities!C69)</f>
        <v>1</v>
      </c>
      <c r="E69" s="4" t="s">
        <v>223</v>
      </c>
    </row>
    <row r="70" spans="2:5" x14ac:dyDescent="0.3">
      <c r="B70" s="4">
        <v>69</v>
      </c>
      <c r="C70" s="4" t="s">
        <v>624</v>
      </c>
      <c r="D70" s="4">
        <f>COUNTIF(countries!E:E,ethnicities!C70)</f>
        <v>1</v>
      </c>
      <c r="E70" s="4" t="s">
        <v>224</v>
      </c>
    </row>
    <row r="71" spans="2:5" x14ac:dyDescent="0.3">
      <c r="B71" s="4">
        <v>70</v>
      </c>
      <c r="C71" s="4" t="s">
        <v>610</v>
      </c>
      <c r="D71" s="4">
        <f>COUNTIF(countries!E:E,ethnicities!C71)</f>
        <v>1</v>
      </c>
      <c r="E71" s="4" t="s">
        <v>225</v>
      </c>
    </row>
    <row r="72" spans="2:5" x14ac:dyDescent="0.3">
      <c r="B72" s="4">
        <v>71</v>
      </c>
      <c r="C72" s="4" t="s">
        <v>625</v>
      </c>
      <c r="D72" s="4">
        <f>COUNTIF(countries!E:E,ethnicities!C72)</f>
        <v>1</v>
      </c>
      <c r="E72" s="4" t="s">
        <v>226</v>
      </c>
    </row>
    <row r="73" spans="2:5" x14ac:dyDescent="0.3">
      <c r="B73" s="4">
        <v>72</v>
      </c>
      <c r="C73" s="4" t="s">
        <v>626</v>
      </c>
      <c r="D73" s="4">
        <f>COUNTIF(countries!E:E,ethnicities!C73)</f>
        <v>1</v>
      </c>
      <c r="E73" s="4" t="s">
        <v>227</v>
      </c>
    </row>
    <row r="74" spans="2:5" x14ac:dyDescent="0.3">
      <c r="B74" s="4">
        <v>73</v>
      </c>
      <c r="C74" s="4" t="s">
        <v>627</v>
      </c>
      <c r="D74" s="4">
        <f>COUNTIF(countries!E:E,ethnicities!C74)</f>
        <v>1</v>
      </c>
      <c r="E74" s="4" t="s">
        <v>228</v>
      </c>
    </row>
    <row r="75" spans="2:5" x14ac:dyDescent="0.3">
      <c r="B75" s="4">
        <v>74</v>
      </c>
      <c r="C75" s="4" t="s">
        <v>628</v>
      </c>
      <c r="D75" s="4">
        <f>COUNTIF(countries!E:E,ethnicities!C75)</f>
        <v>1</v>
      </c>
      <c r="E75" s="4" t="s">
        <v>229</v>
      </c>
    </row>
    <row r="76" spans="2:5" x14ac:dyDescent="0.3">
      <c r="B76" s="4">
        <v>75</v>
      </c>
      <c r="C76" s="4" t="s">
        <v>629</v>
      </c>
      <c r="D76" s="4">
        <f>COUNTIF(countries!E:E,ethnicities!C76)</f>
        <v>1</v>
      </c>
      <c r="E76" s="4" t="s">
        <v>230</v>
      </c>
    </row>
    <row r="77" spans="2:5" x14ac:dyDescent="0.3">
      <c r="B77" s="4">
        <v>76</v>
      </c>
      <c r="C77" s="4" t="s">
        <v>630</v>
      </c>
      <c r="D77" s="4">
        <f>COUNTIF(countries!E:E,ethnicities!C77)</f>
        <v>1</v>
      </c>
      <c r="E77" s="4" t="s">
        <v>231</v>
      </c>
    </row>
    <row r="78" spans="2:5" x14ac:dyDescent="0.3">
      <c r="B78" s="4">
        <v>77</v>
      </c>
      <c r="C78" s="4" t="s">
        <v>631</v>
      </c>
      <c r="D78" s="4">
        <f>COUNTIF(countries!E:E,ethnicities!C78)</f>
        <v>1</v>
      </c>
      <c r="E78" s="4" t="s">
        <v>232</v>
      </c>
    </row>
    <row r="79" spans="2:5" x14ac:dyDescent="0.3">
      <c r="B79" s="4">
        <v>78</v>
      </c>
      <c r="C79" s="4" t="s">
        <v>632</v>
      </c>
      <c r="D79" s="4">
        <f>COUNTIF(countries!E:E,ethnicities!C79)</f>
        <v>1</v>
      </c>
      <c r="E79" s="4" t="s">
        <v>233</v>
      </c>
    </row>
    <row r="80" spans="2:5" x14ac:dyDescent="0.3">
      <c r="B80" s="4">
        <v>79</v>
      </c>
      <c r="C80" s="4" t="s">
        <v>1485</v>
      </c>
      <c r="D80" s="4">
        <f>COUNTIF(countries!E:E,ethnicities!C80)</f>
        <v>1</v>
      </c>
      <c r="E80" s="4" t="s">
        <v>234</v>
      </c>
    </row>
    <row r="81" spans="2:5" x14ac:dyDescent="0.3">
      <c r="B81" s="4">
        <v>80</v>
      </c>
      <c r="C81" s="4" t="s">
        <v>634</v>
      </c>
      <c r="D81" s="4">
        <f>COUNTIF(countries!E:E,ethnicities!C81)</f>
        <v>1</v>
      </c>
      <c r="E81" s="4" t="s">
        <v>235</v>
      </c>
    </row>
    <row r="82" spans="2:5" x14ac:dyDescent="0.3">
      <c r="B82" s="4">
        <v>81</v>
      </c>
      <c r="C82" s="4" t="s">
        <v>635</v>
      </c>
      <c r="D82" s="4">
        <f>COUNTIF(countries!E:E,ethnicities!C82)</f>
        <v>1</v>
      </c>
      <c r="E82" s="4" t="s">
        <v>236</v>
      </c>
    </row>
    <row r="83" spans="2:5" x14ac:dyDescent="0.3">
      <c r="B83" s="4">
        <v>82</v>
      </c>
      <c r="C83" s="4" t="s">
        <v>636</v>
      </c>
      <c r="D83" s="4">
        <f>COUNTIF(countries!E:E,ethnicities!C83)</f>
        <v>1</v>
      </c>
      <c r="E83" s="4" t="s">
        <v>1571</v>
      </c>
    </row>
    <row r="84" spans="2:5" x14ac:dyDescent="0.3">
      <c r="B84" s="4">
        <v>83</v>
      </c>
      <c r="C84" s="4" t="s">
        <v>637</v>
      </c>
      <c r="D84" s="4">
        <f>COUNTIF(countries!E:E,ethnicities!C84)</f>
        <v>1</v>
      </c>
      <c r="E84" s="4" t="s">
        <v>237</v>
      </c>
    </row>
    <row r="85" spans="2:5" x14ac:dyDescent="0.3">
      <c r="B85" s="4">
        <v>84</v>
      </c>
      <c r="C85" s="4" t="s">
        <v>638</v>
      </c>
      <c r="D85" s="4">
        <f>COUNTIF(countries!E:E,ethnicities!C85)</f>
        <v>1</v>
      </c>
      <c r="E85" s="4" t="s">
        <v>238</v>
      </c>
    </row>
    <row r="86" spans="2:5" x14ac:dyDescent="0.3">
      <c r="B86" s="4">
        <v>85</v>
      </c>
      <c r="C86" s="4" t="s">
        <v>639</v>
      </c>
      <c r="D86" s="4">
        <f>COUNTIF(countries!E:E,ethnicities!C86)</f>
        <v>1</v>
      </c>
      <c r="E86" s="4" t="s">
        <v>239</v>
      </c>
    </row>
    <row r="87" spans="2:5" x14ac:dyDescent="0.3">
      <c r="B87" s="4">
        <v>86</v>
      </c>
      <c r="C87" s="4" t="s">
        <v>640</v>
      </c>
      <c r="D87" s="4">
        <f>COUNTIF(countries!E:E,ethnicities!C87)</f>
        <v>1</v>
      </c>
      <c r="E87" s="4" t="s">
        <v>240</v>
      </c>
    </row>
    <row r="88" spans="2:5" x14ac:dyDescent="0.3">
      <c r="B88" s="4">
        <v>87</v>
      </c>
      <c r="C88" s="4" t="s">
        <v>641</v>
      </c>
      <c r="D88" s="4">
        <f>COUNTIF(countries!E:E,ethnicities!C88)</f>
        <v>1</v>
      </c>
      <c r="E88" s="4" t="s">
        <v>241</v>
      </c>
    </row>
    <row r="89" spans="2:5" x14ac:dyDescent="0.3">
      <c r="B89" s="4">
        <v>88</v>
      </c>
      <c r="C89" s="4" t="s">
        <v>642</v>
      </c>
      <c r="D89" s="4">
        <f>COUNTIF(countries!E:E,ethnicities!C89)</f>
        <v>1</v>
      </c>
      <c r="E89" s="4" t="s">
        <v>242</v>
      </c>
    </row>
    <row r="90" spans="2:5" x14ac:dyDescent="0.3">
      <c r="B90" s="4">
        <v>89</v>
      </c>
      <c r="C90" s="4" t="s">
        <v>643</v>
      </c>
      <c r="D90" s="4">
        <f>COUNTIF(countries!E:E,ethnicities!C90)</f>
        <v>1</v>
      </c>
      <c r="E90" s="4" t="s">
        <v>243</v>
      </c>
    </row>
    <row r="91" spans="2:5" x14ac:dyDescent="0.3">
      <c r="B91" s="4">
        <v>90</v>
      </c>
      <c r="C91" s="4" t="s">
        <v>1490</v>
      </c>
      <c r="D91" s="4">
        <f>COUNTIF(countries!E:E,ethnicities!C91)</f>
        <v>1</v>
      </c>
      <c r="E91" s="4" t="s">
        <v>244</v>
      </c>
    </row>
    <row r="92" spans="2:5" x14ac:dyDescent="0.3">
      <c r="B92" s="4">
        <v>91</v>
      </c>
      <c r="C92" s="4" t="s">
        <v>1491</v>
      </c>
      <c r="D92" s="4">
        <f>COUNTIF(countries!E:E,ethnicities!C92)</f>
        <v>1</v>
      </c>
      <c r="E92" s="4" t="s">
        <v>245</v>
      </c>
    </row>
    <row r="93" spans="2:5" x14ac:dyDescent="0.3">
      <c r="B93" s="4">
        <v>92</v>
      </c>
      <c r="C93" s="4" t="s">
        <v>644</v>
      </c>
      <c r="D93" s="4">
        <f>COUNTIF(countries!E:E,ethnicities!C93)</f>
        <v>1</v>
      </c>
      <c r="E93" s="4" t="s">
        <v>246</v>
      </c>
    </row>
    <row r="94" spans="2:5" x14ac:dyDescent="0.3">
      <c r="B94" s="4">
        <v>93</v>
      </c>
      <c r="C94" s="4" t="s">
        <v>645</v>
      </c>
      <c r="D94" s="4">
        <f>COUNTIF(countries!E:E,ethnicities!C94)</f>
        <v>1</v>
      </c>
      <c r="E94" s="4" t="s">
        <v>247</v>
      </c>
    </row>
    <row r="95" spans="2:5" x14ac:dyDescent="0.3">
      <c r="B95" s="4">
        <v>94</v>
      </c>
      <c r="C95" s="4" t="s">
        <v>1494</v>
      </c>
      <c r="D95" s="4">
        <f>COUNTIF(countries!E:E,ethnicities!C95)</f>
        <v>1</v>
      </c>
      <c r="E95" s="4" t="s">
        <v>248</v>
      </c>
    </row>
    <row r="96" spans="2:5" x14ac:dyDescent="0.3">
      <c r="B96" s="4">
        <v>95</v>
      </c>
      <c r="C96" s="4" t="s">
        <v>646</v>
      </c>
      <c r="D96" s="4">
        <f>COUNTIF(countries!E:E,ethnicities!C96)</f>
        <v>1</v>
      </c>
      <c r="E96" s="4" t="s">
        <v>249</v>
      </c>
    </row>
    <row r="97" spans="2:5" x14ac:dyDescent="0.3">
      <c r="B97" s="4">
        <v>96</v>
      </c>
      <c r="C97" s="4" t="s">
        <v>647</v>
      </c>
      <c r="D97" s="4">
        <f>COUNTIF(countries!E:E,ethnicities!C97)</f>
        <v>1</v>
      </c>
      <c r="E97" s="4" t="s">
        <v>250</v>
      </c>
    </row>
    <row r="98" spans="2:5" x14ac:dyDescent="0.3">
      <c r="B98" s="4">
        <v>97</v>
      </c>
      <c r="C98" s="4" t="s">
        <v>648</v>
      </c>
      <c r="D98" s="4">
        <f>COUNTIF(countries!E:E,ethnicities!C98)</f>
        <v>1</v>
      </c>
      <c r="E98" s="4" t="s">
        <v>251</v>
      </c>
    </row>
    <row r="99" spans="2:5" x14ac:dyDescent="0.3">
      <c r="B99" s="4">
        <v>98</v>
      </c>
      <c r="C99" s="4" t="s">
        <v>649</v>
      </c>
      <c r="D99" s="4">
        <f>COUNTIF(countries!E:E,ethnicities!C99)</f>
        <v>1</v>
      </c>
      <c r="E99" s="4" t="s">
        <v>252</v>
      </c>
    </row>
    <row r="100" spans="2:5" x14ac:dyDescent="0.3">
      <c r="B100" s="4">
        <v>99</v>
      </c>
      <c r="C100" s="4" t="s">
        <v>651</v>
      </c>
      <c r="D100" s="4">
        <f>COUNTIF(countries!E:E,ethnicities!C100)</f>
        <v>1</v>
      </c>
      <c r="E100" s="4" t="s">
        <v>253</v>
      </c>
    </row>
    <row r="101" spans="2:5" x14ac:dyDescent="0.3">
      <c r="B101" s="4">
        <v>100</v>
      </c>
      <c r="C101" s="4" t="s">
        <v>652</v>
      </c>
      <c r="D101" s="4">
        <f>COUNTIF(countries!E:E,ethnicities!C101)</f>
        <v>1</v>
      </c>
      <c r="E101" s="4" t="s">
        <v>254</v>
      </c>
    </row>
    <row r="102" spans="2:5" x14ac:dyDescent="0.3">
      <c r="B102" s="4">
        <v>101</v>
      </c>
      <c r="C102" s="4" t="s">
        <v>653</v>
      </c>
      <c r="D102" s="4">
        <f>COUNTIF(countries!E:E,ethnicities!C102)</f>
        <v>1</v>
      </c>
      <c r="E102" s="4" t="s">
        <v>255</v>
      </c>
    </row>
    <row r="103" spans="2:5" x14ac:dyDescent="0.3">
      <c r="B103" s="4">
        <v>102</v>
      </c>
      <c r="C103" s="4" t="s">
        <v>654</v>
      </c>
      <c r="D103" s="4">
        <f>COUNTIF(countries!E:E,ethnicities!C103)</f>
        <v>1</v>
      </c>
      <c r="E103" s="4" t="s">
        <v>256</v>
      </c>
    </row>
    <row r="104" spans="2:5" x14ac:dyDescent="0.3">
      <c r="B104" s="4">
        <v>103</v>
      </c>
      <c r="C104" s="4" t="s">
        <v>1455</v>
      </c>
      <c r="D104" s="4">
        <f>COUNTIF(countries!E:E,ethnicities!C104)</f>
        <v>1</v>
      </c>
      <c r="E104" s="4" t="s">
        <v>257</v>
      </c>
    </row>
    <row r="105" spans="2:5" x14ac:dyDescent="0.3">
      <c r="B105" s="4">
        <v>104</v>
      </c>
      <c r="C105" s="4" t="s">
        <v>656</v>
      </c>
      <c r="D105" s="4">
        <f>COUNTIF(countries!E:E,ethnicities!C105)</f>
        <v>1</v>
      </c>
      <c r="E105" s="4" t="s">
        <v>258</v>
      </c>
    </row>
    <row r="106" spans="2:5" x14ac:dyDescent="0.3">
      <c r="B106" s="4">
        <v>105</v>
      </c>
      <c r="C106" s="4" t="s">
        <v>657</v>
      </c>
      <c r="D106" s="4">
        <f>COUNTIF(countries!E:E,ethnicities!C106)</f>
        <v>1</v>
      </c>
      <c r="E106" s="4" t="s">
        <v>259</v>
      </c>
    </row>
    <row r="107" spans="2:5" x14ac:dyDescent="0.3">
      <c r="B107" s="4">
        <v>106</v>
      </c>
      <c r="C107" s="4" t="s">
        <v>659</v>
      </c>
      <c r="D107" s="4">
        <f>COUNTIF(countries!E:E,ethnicities!C107)</f>
        <v>1</v>
      </c>
      <c r="E107" s="4" t="s">
        <v>260</v>
      </c>
    </row>
    <row r="108" spans="2:5" x14ac:dyDescent="0.3">
      <c r="B108" s="4">
        <v>107</v>
      </c>
      <c r="C108" s="4" t="s">
        <v>660</v>
      </c>
      <c r="D108" s="4">
        <f>COUNTIF(countries!E:E,ethnicities!C108)</f>
        <v>1</v>
      </c>
      <c r="E108" s="4" t="s">
        <v>261</v>
      </c>
    </row>
    <row r="109" spans="2:5" x14ac:dyDescent="0.3">
      <c r="B109" s="4">
        <v>108</v>
      </c>
      <c r="C109" s="4" t="s">
        <v>661</v>
      </c>
      <c r="D109" s="4">
        <f>COUNTIF(countries!E:E,ethnicities!C109)</f>
        <v>1</v>
      </c>
      <c r="E109" s="4" t="s">
        <v>262</v>
      </c>
    </row>
    <row r="110" spans="2:5" x14ac:dyDescent="0.3">
      <c r="B110" s="4">
        <v>109</v>
      </c>
      <c r="C110" s="4" t="s">
        <v>662</v>
      </c>
      <c r="D110" s="4">
        <f>COUNTIF(countries!E:E,ethnicities!C110)</f>
        <v>1</v>
      </c>
      <c r="E110" s="4" t="s">
        <v>263</v>
      </c>
    </row>
    <row r="111" spans="2:5" x14ac:dyDescent="0.3">
      <c r="B111" s="4">
        <v>110</v>
      </c>
      <c r="C111" s="4" t="s">
        <v>1414</v>
      </c>
      <c r="D111" s="4">
        <f>COUNTIF(countries!E:E,ethnicities!C111)</f>
        <v>1</v>
      </c>
      <c r="E111" s="4" t="s">
        <v>264</v>
      </c>
    </row>
    <row r="112" spans="2:5" x14ac:dyDescent="0.3">
      <c r="B112" s="4">
        <v>111</v>
      </c>
      <c r="C112" s="4" t="s">
        <v>663</v>
      </c>
      <c r="D112" s="4">
        <f>COUNTIF(countries!E:E,ethnicities!C112)</f>
        <v>1</v>
      </c>
      <c r="E112" s="4" t="s">
        <v>265</v>
      </c>
    </row>
    <row r="113" spans="2:5" x14ac:dyDescent="0.3">
      <c r="B113" s="4">
        <v>112</v>
      </c>
      <c r="C113" s="4" t="s">
        <v>664</v>
      </c>
      <c r="D113" s="4">
        <f>COUNTIF(countries!E:E,ethnicities!C113)</f>
        <v>1</v>
      </c>
      <c r="E113" s="4" t="s">
        <v>266</v>
      </c>
    </row>
    <row r="114" spans="2:5" x14ac:dyDescent="0.3">
      <c r="B114" s="4">
        <v>113</v>
      </c>
      <c r="C114" s="4" t="s">
        <v>665</v>
      </c>
      <c r="D114" s="4">
        <f>COUNTIF(countries!E:E,ethnicities!C114)</f>
        <v>1</v>
      </c>
      <c r="E114" s="4" t="s">
        <v>267</v>
      </c>
    </row>
    <row r="115" spans="2:5" x14ac:dyDescent="0.3">
      <c r="B115" s="4">
        <v>114</v>
      </c>
      <c r="C115" s="4" t="s">
        <v>666</v>
      </c>
      <c r="D115" s="4">
        <f>COUNTIF(countries!E:E,ethnicities!C115)</f>
        <v>1</v>
      </c>
      <c r="E115" s="4" t="s">
        <v>268</v>
      </c>
    </row>
    <row r="116" spans="2:5" x14ac:dyDescent="0.3">
      <c r="B116" s="4">
        <v>115</v>
      </c>
      <c r="C116" s="4" t="s">
        <v>1445</v>
      </c>
      <c r="D116" s="4">
        <f>COUNTIF(countries!E:E,ethnicities!C116)</f>
        <v>1</v>
      </c>
      <c r="E116" s="4" t="s">
        <v>269</v>
      </c>
    </row>
    <row r="117" spans="2:5" x14ac:dyDescent="0.3">
      <c r="B117" s="4">
        <v>116</v>
      </c>
      <c r="C117" s="4" t="s">
        <v>668</v>
      </c>
      <c r="D117" s="4">
        <f>COUNTIF(countries!E:E,ethnicities!C117)</f>
        <v>1</v>
      </c>
      <c r="E117" s="4" t="s">
        <v>270</v>
      </c>
    </row>
    <row r="118" spans="2:5" x14ac:dyDescent="0.3">
      <c r="B118" s="4">
        <v>117</v>
      </c>
      <c r="C118" s="4" t="s">
        <v>669</v>
      </c>
      <c r="D118" s="4">
        <f>COUNTIF(countries!E:E,ethnicities!C118)</f>
        <v>1</v>
      </c>
      <c r="E118" s="4" t="s">
        <v>271</v>
      </c>
    </row>
    <row r="119" spans="2:5" x14ac:dyDescent="0.3">
      <c r="B119" s="4">
        <v>118</v>
      </c>
      <c r="C119" s="4" t="s">
        <v>655</v>
      </c>
      <c r="D119" s="4">
        <f>COUNTIF(countries!E:E,ethnicities!C119)</f>
        <v>1</v>
      </c>
      <c r="E119" s="4" t="s">
        <v>272</v>
      </c>
    </row>
    <row r="120" spans="2:5" x14ac:dyDescent="0.3">
      <c r="B120" s="4">
        <v>119</v>
      </c>
      <c r="C120" s="4" t="s">
        <v>670</v>
      </c>
      <c r="D120" s="4">
        <f>COUNTIF(countries!E:E,ethnicities!C120)</f>
        <v>1</v>
      </c>
      <c r="E120" s="4" t="s">
        <v>273</v>
      </c>
    </row>
    <row r="121" spans="2:5" x14ac:dyDescent="0.3">
      <c r="B121" s="4">
        <v>120</v>
      </c>
      <c r="C121" s="4" t="s">
        <v>671</v>
      </c>
      <c r="D121" s="4">
        <f>COUNTIF(countries!E:E,ethnicities!C121)</f>
        <v>1</v>
      </c>
      <c r="E121" s="4" t="s">
        <v>274</v>
      </c>
    </row>
    <row r="122" spans="2:5" x14ac:dyDescent="0.3">
      <c r="B122" s="4">
        <v>121</v>
      </c>
      <c r="C122" s="4" t="s">
        <v>672</v>
      </c>
      <c r="D122" s="4">
        <f>COUNTIF(countries!E:E,ethnicities!C122)</f>
        <v>1</v>
      </c>
      <c r="E122" s="4" t="s">
        <v>275</v>
      </c>
    </row>
    <row r="123" spans="2:5" x14ac:dyDescent="0.3">
      <c r="B123" s="4">
        <v>122</v>
      </c>
      <c r="C123" s="4" t="s">
        <v>673</v>
      </c>
      <c r="D123" s="4">
        <f>COUNTIF(countries!E:E,ethnicities!C123)</f>
        <v>1</v>
      </c>
      <c r="E123" s="4" t="s">
        <v>276</v>
      </c>
    </row>
    <row r="124" spans="2:5" x14ac:dyDescent="0.3">
      <c r="B124" s="4">
        <v>123</v>
      </c>
      <c r="C124" s="4" t="s">
        <v>674</v>
      </c>
      <c r="D124" s="4">
        <f>COUNTIF(countries!E:E,ethnicities!C124)</f>
        <v>1</v>
      </c>
      <c r="E124" s="4" t="s">
        <v>277</v>
      </c>
    </row>
    <row r="125" spans="2:5" x14ac:dyDescent="0.3">
      <c r="B125" s="4">
        <v>124</v>
      </c>
      <c r="C125" s="4" t="s">
        <v>675</v>
      </c>
      <c r="D125" s="4">
        <f>COUNTIF(countries!E:E,ethnicities!C125)</f>
        <v>1</v>
      </c>
      <c r="E125" s="4" t="s">
        <v>278</v>
      </c>
    </row>
    <row r="126" spans="2:5" x14ac:dyDescent="0.3">
      <c r="B126" s="4">
        <v>125</v>
      </c>
      <c r="C126" s="4" t="s">
        <v>676</v>
      </c>
      <c r="D126" s="4">
        <f>COUNTIF(countries!E:E,ethnicities!C126)</f>
        <v>1</v>
      </c>
      <c r="E126" s="4" t="s">
        <v>279</v>
      </c>
    </row>
    <row r="127" spans="2:5" x14ac:dyDescent="0.3">
      <c r="B127" s="4">
        <v>126</v>
      </c>
      <c r="C127" s="4" t="s">
        <v>1415</v>
      </c>
      <c r="D127" s="4">
        <f>COUNTIF(countries!E:E,ethnicities!C127)</f>
        <v>1</v>
      </c>
      <c r="E127" s="4" t="s">
        <v>280</v>
      </c>
    </row>
    <row r="128" spans="2:5" x14ac:dyDescent="0.3">
      <c r="B128" s="4">
        <v>127</v>
      </c>
      <c r="C128" s="4" t="s">
        <v>677</v>
      </c>
      <c r="D128" s="4">
        <f>COUNTIF(countries!E:E,ethnicities!C128)</f>
        <v>1</v>
      </c>
      <c r="E128" s="4" t="s">
        <v>281</v>
      </c>
    </row>
    <row r="129" spans="2:5" x14ac:dyDescent="0.3">
      <c r="B129" s="4">
        <v>128</v>
      </c>
      <c r="C129" s="4" t="s">
        <v>678</v>
      </c>
      <c r="D129" s="4">
        <f>COUNTIF(countries!E:E,ethnicities!C129)</f>
        <v>1</v>
      </c>
      <c r="E129" s="4" t="s">
        <v>282</v>
      </c>
    </row>
    <row r="130" spans="2:5" x14ac:dyDescent="0.3">
      <c r="B130" s="4">
        <v>129</v>
      </c>
      <c r="C130" s="4" t="s">
        <v>679</v>
      </c>
      <c r="D130" s="4">
        <f>COUNTIF(countries!E:E,ethnicities!C130)</f>
        <v>1</v>
      </c>
      <c r="E130" s="4" t="s">
        <v>283</v>
      </c>
    </row>
    <row r="131" spans="2:5" x14ac:dyDescent="0.3">
      <c r="B131" s="4">
        <v>130</v>
      </c>
      <c r="C131" s="4" t="s">
        <v>680</v>
      </c>
      <c r="D131" s="4">
        <f>COUNTIF(countries!E:E,ethnicities!C131)</f>
        <v>1</v>
      </c>
      <c r="E131" s="4" t="s">
        <v>284</v>
      </c>
    </row>
    <row r="132" spans="2:5" x14ac:dyDescent="0.3">
      <c r="B132" s="4">
        <v>131</v>
      </c>
      <c r="C132" s="4" t="s">
        <v>681</v>
      </c>
      <c r="D132" s="4">
        <f>COUNTIF(countries!E:E,ethnicities!C132)</f>
        <v>1</v>
      </c>
      <c r="E132" s="4" t="s">
        <v>285</v>
      </c>
    </row>
    <row r="133" spans="2:5" x14ac:dyDescent="0.3">
      <c r="B133" s="4">
        <v>132</v>
      </c>
      <c r="C133" s="4" t="s">
        <v>682</v>
      </c>
      <c r="D133" s="4">
        <f>COUNTIF(countries!E:E,ethnicities!C133)</f>
        <v>1</v>
      </c>
      <c r="E133" s="4" t="s">
        <v>286</v>
      </c>
    </row>
    <row r="134" spans="2:5" x14ac:dyDescent="0.3">
      <c r="B134" s="4">
        <v>133</v>
      </c>
      <c r="C134" s="4" t="s">
        <v>683</v>
      </c>
      <c r="D134" s="4">
        <f>COUNTIF(countries!E:E,ethnicities!C134)</f>
        <v>1</v>
      </c>
      <c r="E134" s="4" t="s">
        <v>287</v>
      </c>
    </row>
    <row r="135" spans="2:5" x14ac:dyDescent="0.3">
      <c r="B135" s="4">
        <v>135</v>
      </c>
      <c r="C135" s="4" t="s">
        <v>684</v>
      </c>
      <c r="D135" s="4">
        <f>COUNTIF(countries!E:E,ethnicities!C135)</f>
        <v>1</v>
      </c>
      <c r="E135" s="4" t="s">
        <v>288</v>
      </c>
    </row>
    <row r="136" spans="2:5" x14ac:dyDescent="0.3">
      <c r="B136" s="4">
        <v>136</v>
      </c>
      <c r="C136" s="4" t="s">
        <v>1416</v>
      </c>
      <c r="D136" s="4">
        <f>COUNTIF(countries!E:E,ethnicities!C136)</f>
        <v>1</v>
      </c>
      <c r="E136" s="4" t="s">
        <v>289</v>
      </c>
    </row>
    <row r="137" spans="2:5" x14ac:dyDescent="0.3">
      <c r="B137" s="4">
        <v>137</v>
      </c>
      <c r="C137" s="4" t="s">
        <v>685</v>
      </c>
      <c r="D137" s="4">
        <f>COUNTIF(countries!E:E,ethnicities!C137)</f>
        <v>1</v>
      </c>
      <c r="E137" s="4" t="s">
        <v>290</v>
      </c>
    </row>
    <row r="138" spans="2:5" x14ac:dyDescent="0.3">
      <c r="B138" s="4">
        <v>138</v>
      </c>
      <c r="C138" s="4" t="s">
        <v>686</v>
      </c>
      <c r="D138" s="4">
        <f>COUNTIF(countries!E:E,ethnicities!C138)</f>
        <v>1</v>
      </c>
      <c r="E138" s="4" t="s">
        <v>291</v>
      </c>
    </row>
    <row r="139" spans="2:5" x14ac:dyDescent="0.3">
      <c r="B139" s="4">
        <v>139</v>
      </c>
      <c r="C139" s="4" t="s">
        <v>687</v>
      </c>
      <c r="D139" s="4">
        <f>COUNTIF(countries!E:E,ethnicities!C139)</f>
        <v>1</v>
      </c>
      <c r="E139" s="4" t="s">
        <v>292</v>
      </c>
    </row>
    <row r="140" spans="2:5" x14ac:dyDescent="0.3">
      <c r="B140" s="4">
        <v>140</v>
      </c>
      <c r="C140" s="4" t="s">
        <v>688</v>
      </c>
      <c r="D140" s="4">
        <f>COUNTIF(countries!E:E,ethnicities!C140)</f>
        <v>1</v>
      </c>
      <c r="E140" s="4" t="s">
        <v>293</v>
      </c>
    </row>
    <row r="141" spans="2:5" x14ac:dyDescent="0.3">
      <c r="B141" s="4">
        <v>141</v>
      </c>
      <c r="C141" s="4" t="s">
        <v>689</v>
      </c>
      <c r="D141" s="4">
        <f>COUNTIF(countries!E:E,ethnicities!C141)</f>
        <v>1</v>
      </c>
      <c r="E141" s="4" t="s">
        <v>294</v>
      </c>
    </row>
    <row r="142" spans="2:5" x14ac:dyDescent="0.3">
      <c r="B142" s="4">
        <v>142</v>
      </c>
      <c r="C142" s="4" t="s">
        <v>690</v>
      </c>
      <c r="D142" s="4">
        <f>COUNTIF(countries!E:E,ethnicities!C142)</f>
        <v>1</v>
      </c>
      <c r="E142" s="4" t="s">
        <v>295</v>
      </c>
    </row>
    <row r="143" spans="2:5" x14ac:dyDescent="0.3">
      <c r="B143" s="4">
        <v>143</v>
      </c>
      <c r="C143" s="4" t="s">
        <v>691</v>
      </c>
      <c r="D143" s="4">
        <f>COUNTIF(countries!E:E,ethnicities!C143)</f>
        <v>1</v>
      </c>
      <c r="E143" s="4" t="s">
        <v>296</v>
      </c>
    </row>
    <row r="144" spans="2:5" x14ac:dyDescent="0.3">
      <c r="B144" s="4">
        <v>144</v>
      </c>
      <c r="C144" s="4" t="s">
        <v>1446</v>
      </c>
      <c r="D144" s="4">
        <f>COUNTIF(countries!E:E,ethnicities!C144)</f>
        <v>1</v>
      </c>
      <c r="E144" s="4" t="s">
        <v>297</v>
      </c>
    </row>
    <row r="145" spans="2:5" x14ac:dyDescent="0.3">
      <c r="B145" s="4">
        <v>145</v>
      </c>
      <c r="C145" s="4" t="s">
        <v>693</v>
      </c>
      <c r="D145" s="4">
        <f>COUNTIF(countries!E:E,ethnicities!C145)</f>
        <v>1</v>
      </c>
      <c r="E145" s="4" t="s">
        <v>298</v>
      </c>
    </row>
    <row r="146" spans="2:5" x14ac:dyDescent="0.3">
      <c r="B146" s="4">
        <v>146</v>
      </c>
      <c r="C146" s="4" t="s">
        <v>1467</v>
      </c>
      <c r="D146" s="4">
        <f>COUNTIF(countries!E:E,ethnicities!C146)</f>
        <v>1</v>
      </c>
      <c r="E146" s="4" t="s">
        <v>299</v>
      </c>
    </row>
    <row r="147" spans="2:5" x14ac:dyDescent="0.3">
      <c r="B147" s="4">
        <v>147</v>
      </c>
      <c r="C147" s="4" t="s">
        <v>1468</v>
      </c>
      <c r="D147" s="4">
        <f>COUNTIF(countries!E:E,ethnicities!C147)</f>
        <v>1</v>
      </c>
      <c r="E147" s="4" t="s">
        <v>300</v>
      </c>
    </row>
    <row r="148" spans="2:5" x14ac:dyDescent="0.3">
      <c r="B148" s="4">
        <v>148</v>
      </c>
      <c r="C148" s="4" t="s">
        <v>1470</v>
      </c>
      <c r="D148" s="4">
        <f>COUNTIF(countries!E:E,ethnicities!C148)</f>
        <v>1</v>
      </c>
      <c r="E148" s="4" t="s">
        <v>301</v>
      </c>
    </row>
    <row r="149" spans="2:5" x14ac:dyDescent="0.3">
      <c r="B149" s="4">
        <v>149</v>
      </c>
      <c r="C149" s="4" t="s">
        <v>694</v>
      </c>
      <c r="D149" s="4">
        <f>COUNTIF(countries!E:E,ethnicities!C149)</f>
        <v>1</v>
      </c>
      <c r="E149" s="4" t="s">
        <v>302</v>
      </c>
    </row>
    <row r="150" spans="2:5" x14ac:dyDescent="0.3">
      <c r="B150" s="4">
        <v>150</v>
      </c>
      <c r="C150" s="4" t="s">
        <v>1417</v>
      </c>
      <c r="D150" s="4">
        <f>COUNTIF(countries!E:E,ethnicities!C150)</f>
        <v>1</v>
      </c>
      <c r="E150" s="4" t="s">
        <v>303</v>
      </c>
    </row>
    <row r="151" spans="2:5" x14ac:dyDescent="0.3">
      <c r="B151" s="4">
        <v>151</v>
      </c>
      <c r="C151" s="4" t="s">
        <v>1418</v>
      </c>
      <c r="D151" s="4">
        <f>COUNTIF(countries!E:E,ethnicities!C151)</f>
        <v>1</v>
      </c>
      <c r="E151" s="4" t="s">
        <v>304</v>
      </c>
    </row>
    <row r="152" spans="2:5" x14ac:dyDescent="0.3">
      <c r="B152" s="4">
        <v>152</v>
      </c>
      <c r="C152" s="4" t="s">
        <v>1419</v>
      </c>
      <c r="D152" s="4">
        <f>COUNTIF(countries!E:E,ethnicities!C152)</f>
        <v>1</v>
      </c>
      <c r="E152" s="4" t="s">
        <v>305</v>
      </c>
    </row>
    <row r="153" spans="2:5" x14ac:dyDescent="0.3">
      <c r="B153" s="4">
        <v>153</v>
      </c>
      <c r="C153" s="4" t="s">
        <v>695</v>
      </c>
      <c r="D153" s="4">
        <f>COUNTIF(countries!E:E,ethnicities!C153)</f>
        <v>1</v>
      </c>
      <c r="E153" s="4" t="s">
        <v>306</v>
      </c>
    </row>
    <row r="154" spans="2:5" x14ac:dyDescent="0.3">
      <c r="B154" s="4">
        <v>154</v>
      </c>
      <c r="C154" s="4" t="s">
        <v>696</v>
      </c>
      <c r="D154" s="4">
        <f>COUNTIF(countries!E:E,ethnicities!C154)</f>
        <v>1</v>
      </c>
      <c r="E154" s="4" t="s">
        <v>307</v>
      </c>
    </row>
    <row r="155" spans="2:5" x14ac:dyDescent="0.3">
      <c r="B155" s="4">
        <v>155</v>
      </c>
      <c r="C155" s="4" t="s">
        <v>697</v>
      </c>
      <c r="D155" s="4">
        <f>COUNTIF(countries!E:E,ethnicities!C155)</f>
        <v>1</v>
      </c>
      <c r="E155" s="4" t="s">
        <v>308</v>
      </c>
    </row>
    <row r="156" spans="2:5" x14ac:dyDescent="0.3">
      <c r="B156" s="4">
        <v>156</v>
      </c>
      <c r="C156" s="4" t="s">
        <v>1420</v>
      </c>
      <c r="D156" s="4">
        <f>COUNTIF(countries!E:E,ethnicities!C156)</f>
        <v>1</v>
      </c>
      <c r="E156" s="4" t="s">
        <v>309</v>
      </c>
    </row>
    <row r="157" spans="2:5" x14ac:dyDescent="0.3">
      <c r="B157" s="4">
        <v>157</v>
      </c>
      <c r="C157" s="4" t="s">
        <v>698</v>
      </c>
      <c r="D157" s="4">
        <f>COUNTIF(countries!E:E,ethnicities!C157)</f>
        <v>1</v>
      </c>
      <c r="E157" s="4" t="s">
        <v>310</v>
      </c>
    </row>
    <row r="158" spans="2:5" x14ac:dyDescent="0.3">
      <c r="B158" s="4">
        <v>158</v>
      </c>
      <c r="C158" s="4" t="s">
        <v>699</v>
      </c>
      <c r="D158" s="4">
        <f>COUNTIF(countries!E:E,ethnicities!C158)</f>
        <v>1</v>
      </c>
      <c r="E158" s="4" t="s">
        <v>311</v>
      </c>
    </row>
    <row r="159" spans="2:5" x14ac:dyDescent="0.3">
      <c r="B159" s="4">
        <v>159</v>
      </c>
      <c r="C159" s="4" t="s">
        <v>700</v>
      </c>
      <c r="D159" s="4">
        <f>COUNTIF(countries!E:E,ethnicities!C159)</f>
        <v>1</v>
      </c>
      <c r="E159" s="4" t="s">
        <v>312</v>
      </c>
    </row>
    <row r="160" spans="2:5" x14ac:dyDescent="0.3">
      <c r="B160" s="4">
        <v>160</v>
      </c>
      <c r="C160" s="4" t="s">
        <v>1421</v>
      </c>
      <c r="D160" s="4">
        <f>COUNTIF(countries!E:E,ethnicities!C160)</f>
        <v>1</v>
      </c>
      <c r="E160" s="4" t="s">
        <v>313</v>
      </c>
    </row>
    <row r="161" spans="2:5" x14ac:dyDescent="0.3">
      <c r="B161" s="4">
        <v>161</v>
      </c>
      <c r="C161" s="4" t="s">
        <v>701</v>
      </c>
      <c r="D161" s="4">
        <f>COUNTIF(countries!E:E,ethnicities!C161)</f>
        <v>1</v>
      </c>
      <c r="E161" s="4" t="s">
        <v>314</v>
      </c>
    </row>
    <row r="162" spans="2:5" x14ac:dyDescent="0.3">
      <c r="B162" s="4">
        <v>162</v>
      </c>
      <c r="C162" s="4" t="s">
        <v>1422</v>
      </c>
      <c r="D162" s="4">
        <f>COUNTIF(countries!E:E,ethnicities!C162)</f>
        <v>1</v>
      </c>
      <c r="E162" s="4" t="s">
        <v>315</v>
      </c>
    </row>
    <row r="163" spans="2:5" x14ac:dyDescent="0.3">
      <c r="B163" s="4">
        <v>163</v>
      </c>
      <c r="C163" s="4" t="s">
        <v>702</v>
      </c>
      <c r="D163" s="4">
        <f>COUNTIF(countries!E:E,ethnicities!C163)</f>
        <v>1</v>
      </c>
      <c r="E163" s="4" t="s">
        <v>316</v>
      </c>
    </row>
    <row r="164" spans="2:5" x14ac:dyDescent="0.3">
      <c r="B164" s="4">
        <v>164</v>
      </c>
      <c r="C164" s="4" t="s">
        <v>1423</v>
      </c>
      <c r="D164" s="4">
        <f>COUNTIF(countries!E:E,ethnicities!C164)</f>
        <v>1</v>
      </c>
      <c r="E164" s="4" t="s">
        <v>317</v>
      </c>
    </row>
    <row r="165" spans="2:5" x14ac:dyDescent="0.3">
      <c r="B165" s="4">
        <v>165</v>
      </c>
      <c r="C165" s="4" t="s">
        <v>703</v>
      </c>
      <c r="D165" s="4">
        <f>COUNTIF(countries!E:E,ethnicities!C165)</f>
        <v>1</v>
      </c>
      <c r="E165" s="4" t="s">
        <v>318</v>
      </c>
    </row>
    <row r="166" spans="2:5" x14ac:dyDescent="0.3">
      <c r="B166" s="4">
        <v>166</v>
      </c>
      <c r="C166" s="4" t="s">
        <v>704</v>
      </c>
      <c r="D166" s="4">
        <f>COUNTIF(countries!E:E,ethnicities!C166)</f>
        <v>1</v>
      </c>
      <c r="E166" s="4" t="s">
        <v>319</v>
      </c>
    </row>
    <row r="167" spans="2:5" x14ac:dyDescent="0.3">
      <c r="B167" s="4">
        <v>167</v>
      </c>
      <c r="C167" s="4" t="s">
        <v>705</v>
      </c>
      <c r="D167" s="4">
        <f>COUNTIF(countries!E:E,ethnicities!C167)</f>
        <v>1</v>
      </c>
      <c r="E167" s="4" t="s">
        <v>320</v>
      </c>
    </row>
    <row r="168" spans="2:5" x14ac:dyDescent="0.3">
      <c r="B168" s="4">
        <v>168</v>
      </c>
      <c r="C168" s="4" t="s">
        <v>706</v>
      </c>
      <c r="D168" s="4">
        <f>COUNTIF(countries!E:E,ethnicities!C168)</f>
        <v>1</v>
      </c>
      <c r="E168" s="4" t="s">
        <v>321</v>
      </c>
    </row>
    <row r="169" spans="2:5" x14ac:dyDescent="0.3">
      <c r="B169" s="4">
        <v>169</v>
      </c>
      <c r="C169" s="4" t="s">
        <v>707</v>
      </c>
      <c r="D169" s="4">
        <f>COUNTIF(countries!E:E,ethnicities!C169)</f>
        <v>1</v>
      </c>
      <c r="E169" s="4" t="s">
        <v>322</v>
      </c>
    </row>
    <row r="170" spans="2:5" x14ac:dyDescent="0.3">
      <c r="B170" s="4">
        <v>170</v>
      </c>
      <c r="C170" s="4" t="s">
        <v>1500</v>
      </c>
      <c r="D170" s="4">
        <f>COUNTIF(countries!E:E,ethnicities!C170)</f>
        <v>1</v>
      </c>
      <c r="E170" s="4" t="s">
        <v>323</v>
      </c>
    </row>
    <row r="171" spans="2:5" x14ac:dyDescent="0.3">
      <c r="B171" s="4">
        <v>172</v>
      </c>
      <c r="C171" s="4" t="s">
        <v>709</v>
      </c>
      <c r="D171" s="4">
        <f>COUNTIF(countries!E:E,ethnicities!C171)</f>
        <v>1</v>
      </c>
      <c r="E171" s="4" t="s">
        <v>324</v>
      </c>
    </row>
    <row r="172" spans="2:5" x14ac:dyDescent="0.3">
      <c r="B172" s="4">
        <v>173</v>
      </c>
      <c r="C172" s="4" t="s">
        <v>1509</v>
      </c>
      <c r="D172" s="4">
        <f>COUNTIF(countries!E:E,ethnicities!C172)</f>
        <v>1</v>
      </c>
      <c r="E172" s="4" t="s">
        <v>325</v>
      </c>
    </row>
    <row r="173" spans="2:5" x14ac:dyDescent="0.3">
      <c r="B173" s="4">
        <v>174</v>
      </c>
      <c r="C173" s="4" t="s">
        <v>710</v>
      </c>
      <c r="D173" s="4">
        <f>COUNTIF(countries!E:E,ethnicities!C173)</f>
        <v>1</v>
      </c>
      <c r="E173" s="4" t="s">
        <v>326</v>
      </c>
    </row>
    <row r="174" spans="2:5" x14ac:dyDescent="0.3">
      <c r="B174" s="4">
        <v>175</v>
      </c>
      <c r="C174" s="4" t="s">
        <v>711</v>
      </c>
      <c r="D174" s="4">
        <f>COUNTIF(countries!E:E,ethnicities!C174)</f>
        <v>1</v>
      </c>
      <c r="E174" s="4" t="s">
        <v>327</v>
      </c>
    </row>
    <row r="175" spans="2:5" x14ac:dyDescent="0.3">
      <c r="B175" s="4">
        <v>176</v>
      </c>
      <c r="C175" s="4" t="s">
        <v>658</v>
      </c>
      <c r="D175" s="4">
        <f>COUNTIF(countries!E:E,ethnicities!C175)</f>
        <v>1</v>
      </c>
      <c r="E175" s="4" t="s">
        <v>328</v>
      </c>
    </row>
    <row r="176" spans="2:5" x14ac:dyDescent="0.3">
      <c r="B176" s="4">
        <v>177</v>
      </c>
      <c r="C176" s="4" t="s">
        <v>1424</v>
      </c>
      <c r="D176" s="4">
        <f>COUNTIF(countries!E:E,ethnicities!C176)</f>
        <v>1</v>
      </c>
      <c r="E176" s="4" t="s">
        <v>329</v>
      </c>
    </row>
    <row r="177" spans="2:5" x14ac:dyDescent="0.3">
      <c r="B177" s="4">
        <v>178</v>
      </c>
      <c r="C177" s="4" t="s">
        <v>712</v>
      </c>
      <c r="D177" s="4">
        <f>COUNTIF(countries!E:E,ethnicities!C177)</f>
        <v>1</v>
      </c>
      <c r="E177" s="4" t="s">
        <v>330</v>
      </c>
    </row>
    <row r="178" spans="2:5" x14ac:dyDescent="0.3">
      <c r="B178" s="4">
        <v>179</v>
      </c>
      <c r="C178" s="4" t="s">
        <v>713</v>
      </c>
      <c r="D178" s="4">
        <f>COUNTIF(countries!E:E,ethnicities!C178)</f>
        <v>1</v>
      </c>
      <c r="E178" s="4" t="s">
        <v>331</v>
      </c>
    </row>
    <row r="179" spans="2:5" x14ac:dyDescent="0.3">
      <c r="B179" s="4">
        <v>180</v>
      </c>
      <c r="C179" s="4" t="s">
        <v>714</v>
      </c>
      <c r="D179" s="4">
        <f>COUNTIF(countries!E:E,ethnicities!C179)</f>
        <v>1</v>
      </c>
      <c r="E179" s="4" t="s">
        <v>332</v>
      </c>
    </row>
    <row r="180" spans="2:5" x14ac:dyDescent="0.3">
      <c r="B180" s="4">
        <v>181</v>
      </c>
      <c r="C180" s="4" t="s">
        <v>715</v>
      </c>
      <c r="D180" s="4">
        <f>COUNTIF(countries!E:E,ethnicities!C180)</f>
        <v>1</v>
      </c>
      <c r="E180" s="4" t="s">
        <v>333</v>
      </c>
    </row>
    <row r="181" spans="2:5" x14ac:dyDescent="0.3">
      <c r="B181" s="4">
        <v>182</v>
      </c>
      <c r="C181" s="4" t="s">
        <v>716</v>
      </c>
      <c r="D181" s="4">
        <f>COUNTIF(countries!E:E,ethnicities!C181)</f>
        <v>1</v>
      </c>
      <c r="E181" s="4" t="s">
        <v>334</v>
      </c>
    </row>
    <row r="182" spans="2:5" x14ac:dyDescent="0.3">
      <c r="B182" s="4">
        <v>183</v>
      </c>
      <c r="C182" s="4" t="s">
        <v>717</v>
      </c>
      <c r="D182" s="4">
        <f>COUNTIF(countries!E:E,ethnicities!C182)</f>
        <v>1</v>
      </c>
      <c r="E182" s="4" t="s">
        <v>335</v>
      </c>
    </row>
    <row r="183" spans="2:5" x14ac:dyDescent="0.3">
      <c r="B183" s="4">
        <v>184</v>
      </c>
      <c r="C183" s="4" t="s">
        <v>1425</v>
      </c>
      <c r="D183" s="4">
        <f>COUNTIF(countries!E:E,ethnicities!C183)</f>
        <v>1</v>
      </c>
      <c r="E183" s="4" t="s">
        <v>336</v>
      </c>
    </row>
    <row r="184" spans="2:5" x14ac:dyDescent="0.3">
      <c r="B184" s="4">
        <v>185</v>
      </c>
      <c r="C184" s="4" t="s">
        <v>1451</v>
      </c>
      <c r="D184" s="4">
        <f>COUNTIF(countries!E:E,ethnicities!C184)</f>
        <v>1</v>
      </c>
      <c r="E184" s="4" t="s">
        <v>337</v>
      </c>
    </row>
    <row r="185" spans="2:5" x14ac:dyDescent="0.3">
      <c r="B185" s="4">
        <v>186</v>
      </c>
      <c r="C185" s="4" t="s">
        <v>1426</v>
      </c>
      <c r="D185" s="4">
        <f>COUNTIF(countries!E:E,ethnicities!C185)</f>
        <v>1</v>
      </c>
      <c r="E185" s="4" t="s">
        <v>338</v>
      </c>
    </row>
    <row r="186" spans="2:5" x14ac:dyDescent="0.3">
      <c r="B186" s="4">
        <v>187</v>
      </c>
      <c r="C186" s="4" t="s">
        <v>718</v>
      </c>
      <c r="D186" s="4">
        <f>COUNTIF(countries!E:E,ethnicities!C186)</f>
        <v>1</v>
      </c>
      <c r="E186" s="4" t="s">
        <v>339</v>
      </c>
    </row>
    <row r="187" spans="2:5" x14ac:dyDescent="0.3">
      <c r="B187" s="4">
        <v>188</v>
      </c>
      <c r="C187" s="4" t="s">
        <v>719</v>
      </c>
      <c r="D187" s="4">
        <f>COUNTIF(countries!E:E,ethnicities!C187)</f>
        <v>1</v>
      </c>
      <c r="E187" s="4" t="s">
        <v>340</v>
      </c>
    </row>
    <row r="188" spans="2:5" x14ac:dyDescent="0.3">
      <c r="B188" s="4">
        <v>189</v>
      </c>
      <c r="C188" s="4" t="s">
        <v>720</v>
      </c>
      <c r="D188" s="4">
        <f>COUNTIF(countries!E:E,ethnicities!C188)</f>
        <v>1</v>
      </c>
      <c r="E188" s="4" t="s">
        <v>341</v>
      </c>
    </row>
    <row r="189" spans="2:5" x14ac:dyDescent="0.3">
      <c r="B189" s="4">
        <v>190</v>
      </c>
      <c r="C189" s="4" t="s">
        <v>1454</v>
      </c>
      <c r="D189" s="4">
        <f>COUNTIF(countries!E:E,ethnicities!C189)</f>
        <v>1</v>
      </c>
      <c r="E189" s="4" t="s">
        <v>342</v>
      </c>
    </row>
    <row r="190" spans="2:5" x14ac:dyDescent="0.3">
      <c r="B190" s="4">
        <v>191</v>
      </c>
      <c r="C190" s="4" t="s">
        <v>1481</v>
      </c>
      <c r="D190" s="4">
        <f>COUNTIF(countries!E:E,ethnicities!C190)</f>
        <v>1</v>
      </c>
      <c r="E190" s="4" t="s">
        <v>343</v>
      </c>
    </row>
    <row r="191" spans="2:5" x14ac:dyDescent="0.3">
      <c r="B191" s="4">
        <v>192</v>
      </c>
      <c r="C191" s="4" t="s">
        <v>1496</v>
      </c>
      <c r="D191" s="4">
        <f>COUNTIF(countries!E:E,ethnicities!C191)</f>
        <v>1</v>
      </c>
      <c r="E191" s="4" t="s">
        <v>344</v>
      </c>
    </row>
    <row r="192" spans="2:5" x14ac:dyDescent="0.3">
      <c r="B192" s="4">
        <v>193</v>
      </c>
      <c r="C192" s="4" t="s">
        <v>1427</v>
      </c>
      <c r="D192" s="4">
        <f>COUNTIF(countries!E:E,ethnicities!C192)</f>
        <v>1</v>
      </c>
      <c r="E192" s="4" t="s">
        <v>345</v>
      </c>
    </row>
    <row r="193" spans="2:5" x14ac:dyDescent="0.3">
      <c r="B193" s="4">
        <v>194</v>
      </c>
      <c r="C193" s="4" t="s">
        <v>722</v>
      </c>
      <c r="D193" s="4">
        <f>COUNTIF(countries!E:E,ethnicities!C193)</f>
        <v>1</v>
      </c>
      <c r="E193" s="4" t="s">
        <v>346</v>
      </c>
    </row>
    <row r="194" spans="2:5" x14ac:dyDescent="0.3">
      <c r="B194" s="4">
        <v>195</v>
      </c>
      <c r="C194" s="4" t="s">
        <v>723</v>
      </c>
      <c r="D194" s="4">
        <f>COUNTIF(countries!E:E,ethnicities!C194)</f>
        <v>1</v>
      </c>
      <c r="E194" s="4" t="s">
        <v>347</v>
      </c>
    </row>
    <row r="195" spans="2:5" x14ac:dyDescent="0.3">
      <c r="B195" s="4">
        <v>196</v>
      </c>
      <c r="C195" s="4" t="s">
        <v>724</v>
      </c>
      <c r="D195" s="4">
        <f>COUNTIF(countries!E:E,ethnicities!C195)</f>
        <v>1</v>
      </c>
      <c r="E195" s="4" t="s">
        <v>348</v>
      </c>
    </row>
  </sheetData>
  <autoFilter ref="B1:E19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orkbookViewId="0">
      <pane ySplit="1" topLeftCell="A2" activePane="bottomLeft" state="frozen"/>
      <selection pane="bottomLeft" activeCell="G97" sqref="G97"/>
    </sheetView>
  </sheetViews>
  <sheetFormatPr defaultRowHeight="10.15" x14ac:dyDescent="0.3"/>
  <cols>
    <col min="1" max="1" width="9.06640625" style="4"/>
    <col min="2" max="2" width="6.46484375" style="4" bestFit="1" customWidth="1"/>
    <col min="3" max="3" width="7.06640625" style="4" bestFit="1" customWidth="1"/>
    <col min="4" max="4" width="5.19921875" style="4" bestFit="1" customWidth="1"/>
    <col min="5" max="5" width="33.59765625" style="4" bestFit="1" customWidth="1"/>
    <col min="6" max="6" width="15.86328125" style="4" bestFit="1" customWidth="1"/>
    <col min="7" max="7" width="17.3984375" style="4" bestFit="1" customWidth="1"/>
    <col min="8" max="16384" width="9.06640625" style="4"/>
  </cols>
  <sheetData>
    <row r="1" spans="1:7" s="36" customFormat="1" x14ac:dyDescent="0.3">
      <c r="A1" s="36" t="s">
        <v>350</v>
      </c>
      <c r="B1" s="36" t="s">
        <v>43</v>
      </c>
      <c r="C1" s="36" t="s">
        <v>579</v>
      </c>
      <c r="D1" s="36" t="s">
        <v>55</v>
      </c>
      <c r="E1" s="36" t="s">
        <v>1560</v>
      </c>
      <c r="F1" s="36" t="s">
        <v>1561</v>
      </c>
      <c r="G1" s="36" t="s">
        <v>1562</v>
      </c>
    </row>
    <row r="2" spans="1:7" x14ac:dyDescent="0.3">
      <c r="B2" s="4">
        <v>1</v>
      </c>
      <c r="C2" s="4" t="s">
        <v>551</v>
      </c>
      <c r="D2" s="4" t="s">
        <v>1563</v>
      </c>
      <c r="E2" s="4" t="s">
        <v>571</v>
      </c>
      <c r="F2" s="4">
        <f>COUNTIF(countries!E:E,male_names!E2)</f>
        <v>1</v>
      </c>
      <c r="G2" s="4" t="s">
        <v>351</v>
      </c>
    </row>
    <row r="3" spans="1:7" x14ac:dyDescent="0.3">
      <c r="B3" s="4">
        <v>2</v>
      </c>
      <c r="C3" s="4" t="s">
        <v>551</v>
      </c>
      <c r="D3" s="4" t="s">
        <v>1563</v>
      </c>
      <c r="E3" s="4" t="s">
        <v>609</v>
      </c>
      <c r="F3" s="4">
        <f>COUNTIF(countries!E:E,male_names!E3)</f>
        <v>1</v>
      </c>
      <c r="G3" s="4" t="s">
        <v>1541</v>
      </c>
    </row>
    <row r="4" spans="1:7" x14ac:dyDescent="0.3">
      <c r="B4" s="4">
        <v>4</v>
      </c>
      <c r="C4" s="4" t="s">
        <v>551</v>
      </c>
      <c r="D4" s="4" t="s">
        <v>1563</v>
      </c>
      <c r="E4" s="4" t="s">
        <v>1412</v>
      </c>
      <c r="F4" s="4">
        <f>COUNTIF(countries!E:E,male_names!E4)</f>
        <v>1</v>
      </c>
      <c r="G4" s="4" t="s">
        <v>352</v>
      </c>
    </row>
    <row r="5" spans="1:7" x14ac:dyDescent="0.3">
      <c r="B5" s="4">
        <v>5</v>
      </c>
      <c r="C5" s="4" t="s">
        <v>551</v>
      </c>
      <c r="D5" s="4" t="s">
        <v>1563</v>
      </c>
      <c r="E5" s="4" t="s">
        <v>651</v>
      </c>
      <c r="F5" s="4">
        <f>COUNTIF(countries!E:E,male_names!E5)</f>
        <v>1</v>
      </c>
      <c r="G5" s="4" t="s">
        <v>353</v>
      </c>
    </row>
    <row r="6" spans="1:7" x14ac:dyDescent="0.3">
      <c r="B6" s="4">
        <v>6</v>
      </c>
      <c r="C6" s="4" t="s">
        <v>551</v>
      </c>
      <c r="D6" s="4" t="s">
        <v>1563</v>
      </c>
      <c r="E6" s="4" t="s">
        <v>661</v>
      </c>
      <c r="F6" s="4">
        <f>COUNTIF(countries!E:E,male_names!E6)</f>
        <v>1</v>
      </c>
      <c r="G6" s="4" t="s">
        <v>354</v>
      </c>
    </row>
    <row r="7" spans="1:7" x14ac:dyDescent="0.3">
      <c r="B7" s="4">
        <v>7</v>
      </c>
      <c r="C7" s="4" t="s">
        <v>551</v>
      </c>
      <c r="D7" s="4" t="s">
        <v>1563</v>
      </c>
      <c r="E7" s="4" t="s">
        <v>670</v>
      </c>
      <c r="F7" s="4">
        <f>COUNTIF(countries!E:E,male_names!E7)</f>
        <v>1</v>
      </c>
      <c r="G7" s="4" t="s">
        <v>355</v>
      </c>
    </row>
    <row r="8" spans="1:7" x14ac:dyDescent="0.3">
      <c r="B8" s="4">
        <v>8</v>
      </c>
      <c r="C8" s="4" t="s">
        <v>551</v>
      </c>
      <c r="D8" s="4" t="s">
        <v>1563</v>
      </c>
      <c r="E8" s="4" t="s">
        <v>1422</v>
      </c>
      <c r="F8" s="4">
        <f>COUNTIF(countries!E:E,male_names!E8)</f>
        <v>1</v>
      </c>
      <c r="G8" s="4" t="s">
        <v>356</v>
      </c>
    </row>
    <row r="9" spans="1:7" x14ac:dyDescent="0.3">
      <c r="B9" s="4">
        <v>9</v>
      </c>
      <c r="C9" s="4" t="s">
        <v>551</v>
      </c>
      <c r="D9" s="4" t="s">
        <v>1563</v>
      </c>
      <c r="E9" s="4" t="s">
        <v>712</v>
      </c>
      <c r="F9" s="4">
        <f>COUNTIF(countries!E:E,male_names!E9)</f>
        <v>1</v>
      </c>
      <c r="G9" s="4" t="s">
        <v>357</v>
      </c>
    </row>
    <row r="10" spans="1:7" x14ac:dyDescent="0.3">
      <c r="B10" s="4">
        <v>19</v>
      </c>
      <c r="C10" s="4" t="s">
        <v>553</v>
      </c>
      <c r="D10" s="4" t="s">
        <v>1563</v>
      </c>
      <c r="E10" s="4" t="s">
        <v>574</v>
      </c>
      <c r="F10" s="4">
        <f>COUNTIF(countries!E:E,male_names!E10)</f>
        <v>1</v>
      </c>
      <c r="G10" s="4" t="s">
        <v>367</v>
      </c>
    </row>
    <row r="11" spans="1:7" x14ac:dyDescent="0.3">
      <c r="B11" s="4">
        <v>20</v>
      </c>
      <c r="C11" s="4" t="s">
        <v>553</v>
      </c>
      <c r="D11" s="4" t="s">
        <v>1563</v>
      </c>
      <c r="E11" s="4" t="s">
        <v>1428</v>
      </c>
      <c r="F11" s="4">
        <f>COUNTIF(countries!E:E,male_names!E11)</f>
        <v>1</v>
      </c>
      <c r="G11" s="4" t="s">
        <v>368</v>
      </c>
    </row>
    <row r="12" spans="1:7" x14ac:dyDescent="0.3">
      <c r="B12" s="4">
        <v>21</v>
      </c>
      <c r="C12" s="4" t="s">
        <v>553</v>
      </c>
      <c r="D12" s="4" t="s">
        <v>1563</v>
      </c>
      <c r="E12" s="4" t="s">
        <v>590</v>
      </c>
      <c r="F12" s="4">
        <f>COUNTIF(countries!E:E,male_names!E12)</f>
        <v>1</v>
      </c>
      <c r="G12" s="4" t="s">
        <v>369</v>
      </c>
    </row>
    <row r="13" spans="1:7" x14ac:dyDescent="0.3">
      <c r="B13" s="4">
        <v>22</v>
      </c>
      <c r="C13" s="4" t="s">
        <v>553</v>
      </c>
      <c r="D13" s="4" t="s">
        <v>1563</v>
      </c>
      <c r="E13" s="4" t="s">
        <v>595</v>
      </c>
      <c r="F13" s="4">
        <f>COUNTIF(countries!E:E,male_names!E13)</f>
        <v>1</v>
      </c>
      <c r="G13" s="4" t="s">
        <v>1542</v>
      </c>
    </row>
    <row r="14" spans="1:7" x14ac:dyDescent="0.3">
      <c r="B14" s="4">
        <v>24</v>
      </c>
      <c r="C14" s="4" t="s">
        <v>553</v>
      </c>
      <c r="D14" s="4" t="s">
        <v>1563</v>
      </c>
      <c r="E14" s="4" t="s">
        <v>597</v>
      </c>
      <c r="F14" s="4">
        <f>COUNTIF(countries!E:E,male_names!E14)</f>
        <v>1</v>
      </c>
      <c r="G14" s="4" t="s">
        <v>370</v>
      </c>
    </row>
    <row r="15" spans="1:7" x14ac:dyDescent="0.3">
      <c r="B15" s="4">
        <v>25</v>
      </c>
      <c r="C15" s="4" t="s">
        <v>553</v>
      </c>
      <c r="D15" s="4" t="s">
        <v>1563</v>
      </c>
      <c r="E15" s="4" t="s">
        <v>599</v>
      </c>
      <c r="F15" s="4">
        <f>COUNTIF(countries!E:E,male_names!E15)</f>
        <v>1</v>
      </c>
      <c r="G15" s="4" t="s">
        <v>371</v>
      </c>
    </row>
    <row r="16" spans="1:7" x14ac:dyDescent="0.3">
      <c r="B16" s="4">
        <v>26</v>
      </c>
      <c r="C16" s="4" t="s">
        <v>553</v>
      </c>
      <c r="D16" s="4" t="s">
        <v>1563</v>
      </c>
      <c r="E16" s="4" t="s">
        <v>627</v>
      </c>
      <c r="F16" s="4">
        <f>COUNTIF(countries!E:E,male_names!E16)</f>
        <v>1</v>
      </c>
      <c r="G16" s="4" t="s">
        <v>372</v>
      </c>
    </row>
    <row r="17" spans="2:7" x14ac:dyDescent="0.3">
      <c r="B17" s="4">
        <v>27</v>
      </c>
      <c r="C17" s="4" t="s">
        <v>553</v>
      </c>
      <c r="D17" s="4" t="s">
        <v>1563</v>
      </c>
      <c r="E17" s="4" t="s">
        <v>638</v>
      </c>
      <c r="F17" s="4">
        <f>COUNTIF(countries!E:E,male_names!E17)</f>
        <v>1</v>
      </c>
      <c r="G17" s="4" t="s">
        <v>373</v>
      </c>
    </row>
    <row r="18" spans="2:7" x14ac:dyDescent="0.3">
      <c r="B18" s="4">
        <v>28</v>
      </c>
      <c r="C18" s="4" t="s">
        <v>553</v>
      </c>
      <c r="D18" s="4" t="s">
        <v>1563</v>
      </c>
      <c r="E18" s="4" t="s">
        <v>665</v>
      </c>
      <c r="F18" s="4">
        <f>COUNTIF(countries!E:E,male_names!E18)</f>
        <v>1</v>
      </c>
      <c r="G18" s="4" t="s">
        <v>374</v>
      </c>
    </row>
    <row r="19" spans="2:7" x14ac:dyDescent="0.3">
      <c r="B19" s="4">
        <v>29</v>
      </c>
      <c r="C19" s="4" t="s">
        <v>553</v>
      </c>
      <c r="D19" s="4" t="s">
        <v>1563</v>
      </c>
      <c r="E19" s="4" t="s">
        <v>685</v>
      </c>
      <c r="F19" s="4">
        <f>COUNTIF(countries!E:E,male_names!E19)</f>
        <v>1</v>
      </c>
      <c r="G19" s="4" t="s">
        <v>375</v>
      </c>
    </row>
    <row r="20" spans="2:7" x14ac:dyDescent="0.3">
      <c r="B20" s="4">
        <v>30</v>
      </c>
      <c r="C20" s="4" t="s">
        <v>553</v>
      </c>
      <c r="D20" s="4" t="s">
        <v>1563</v>
      </c>
      <c r="E20" s="4" t="s">
        <v>686</v>
      </c>
      <c r="F20" s="4">
        <f>COUNTIF(countries!E:E,male_names!E20)</f>
        <v>1</v>
      </c>
      <c r="G20" s="4" t="s">
        <v>376</v>
      </c>
    </row>
    <row r="21" spans="2:7" x14ac:dyDescent="0.3">
      <c r="B21" s="4">
        <v>31</v>
      </c>
      <c r="C21" s="4" t="s">
        <v>553</v>
      </c>
      <c r="D21" s="4" t="s">
        <v>1563</v>
      </c>
      <c r="E21" s="4" t="s">
        <v>1433</v>
      </c>
      <c r="F21" s="4">
        <f>COUNTIF(countries!E:E,male_names!E21)</f>
        <v>1</v>
      </c>
      <c r="G21" s="4" t="s">
        <v>377</v>
      </c>
    </row>
    <row r="22" spans="2:7" x14ac:dyDescent="0.3">
      <c r="B22" s="4">
        <v>32</v>
      </c>
      <c r="C22" s="4" t="s">
        <v>553</v>
      </c>
      <c r="D22" s="4" t="s">
        <v>1563</v>
      </c>
      <c r="E22" s="4" t="s">
        <v>1426</v>
      </c>
      <c r="F22" s="4">
        <f>COUNTIF(countries!E:E,male_names!E22)</f>
        <v>1</v>
      </c>
      <c r="G22" s="4" t="s">
        <v>1543</v>
      </c>
    </row>
    <row r="23" spans="2:7" x14ac:dyDescent="0.3">
      <c r="B23" s="4">
        <v>34</v>
      </c>
      <c r="C23" s="4" t="s">
        <v>553</v>
      </c>
      <c r="D23" s="4" t="s">
        <v>1563</v>
      </c>
      <c r="E23" s="4" t="s">
        <v>718</v>
      </c>
      <c r="F23" s="4">
        <f>COUNTIF(countries!E:E,male_names!E23)</f>
        <v>1</v>
      </c>
      <c r="G23" s="4" t="s">
        <v>378</v>
      </c>
    </row>
    <row r="24" spans="2:7" x14ac:dyDescent="0.3">
      <c r="B24" s="4">
        <v>35</v>
      </c>
      <c r="C24" s="4" t="s">
        <v>553</v>
      </c>
      <c r="D24" s="4" t="s">
        <v>1563</v>
      </c>
      <c r="E24" s="4" t="s">
        <v>1481</v>
      </c>
      <c r="F24" s="4">
        <f>COUNTIF(countries!E:E,male_names!E24)</f>
        <v>1</v>
      </c>
      <c r="G24" s="4" t="s">
        <v>379</v>
      </c>
    </row>
    <row r="25" spans="2:7" x14ac:dyDescent="0.3">
      <c r="B25" s="4">
        <v>53</v>
      </c>
      <c r="C25" s="4" t="s">
        <v>554</v>
      </c>
      <c r="D25" s="4" t="s">
        <v>1563</v>
      </c>
      <c r="E25" s="4" t="s">
        <v>1419</v>
      </c>
      <c r="F25" s="4">
        <f>COUNTIF(countries!E:E,male_names!E25)</f>
        <v>1</v>
      </c>
      <c r="G25" s="4" t="s">
        <v>1544</v>
      </c>
    </row>
    <row r="26" spans="2:7" x14ac:dyDescent="0.3">
      <c r="B26" s="4">
        <v>54</v>
      </c>
      <c r="C26" s="4" t="s">
        <v>554</v>
      </c>
      <c r="D26" s="4" t="s">
        <v>1563</v>
      </c>
      <c r="E26" s="4" t="s">
        <v>598</v>
      </c>
      <c r="F26" s="4">
        <f>COUNTIF(countries!E:E,male_names!E26)</f>
        <v>1</v>
      </c>
      <c r="G26" s="4" t="s">
        <v>1556</v>
      </c>
    </row>
    <row r="27" spans="2:7" x14ac:dyDescent="0.3">
      <c r="B27" s="4">
        <v>56</v>
      </c>
      <c r="C27" s="4" t="s">
        <v>554</v>
      </c>
      <c r="D27" s="4" t="s">
        <v>1563</v>
      </c>
      <c r="E27" s="4" t="s">
        <v>631</v>
      </c>
      <c r="F27" s="4">
        <f>COUNTIF(countries!E:E,male_names!E27)</f>
        <v>1</v>
      </c>
      <c r="G27" s="4" t="s">
        <v>397</v>
      </c>
    </row>
    <row r="28" spans="2:7" x14ac:dyDescent="0.3">
      <c r="B28" s="4">
        <v>57</v>
      </c>
      <c r="C28" s="4" t="s">
        <v>554</v>
      </c>
      <c r="D28" s="4" t="s">
        <v>1563</v>
      </c>
      <c r="E28" s="4" t="s">
        <v>1485</v>
      </c>
      <c r="F28" s="4">
        <f>COUNTIF(countries!E:E,male_names!E28)</f>
        <v>1</v>
      </c>
      <c r="G28" s="4" t="s">
        <v>1546</v>
      </c>
    </row>
    <row r="29" spans="2:7" x14ac:dyDescent="0.3">
      <c r="B29" s="4">
        <v>59</v>
      </c>
      <c r="C29" s="4" t="s">
        <v>554</v>
      </c>
      <c r="D29" s="4" t="s">
        <v>1563</v>
      </c>
      <c r="E29" s="4" t="s">
        <v>634</v>
      </c>
      <c r="F29" s="4">
        <f>COUNTIF(countries!E:E,male_names!E29)</f>
        <v>1</v>
      </c>
      <c r="G29" s="4" t="s">
        <v>398</v>
      </c>
    </row>
    <row r="30" spans="2:7" x14ac:dyDescent="0.3">
      <c r="B30" s="4">
        <v>60</v>
      </c>
      <c r="C30" s="4" t="s">
        <v>554</v>
      </c>
      <c r="D30" s="4" t="s">
        <v>1563</v>
      </c>
      <c r="E30" s="4" t="s">
        <v>636</v>
      </c>
      <c r="F30" s="4">
        <f>COUNTIF(countries!E:E,male_names!E30)</f>
        <v>1</v>
      </c>
      <c r="G30" s="4" t="s">
        <v>1545</v>
      </c>
    </row>
    <row r="31" spans="2:7" x14ac:dyDescent="0.3">
      <c r="B31" s="4">
        <v>65</v>
      </c>
      <c r="C31" s="4" t="s">
        <v>554</v>
      </c>
      <c r="D31" s="4" t="s">
        <v>1563</v>
      </c>
      <c r="E31" s="4" t="s">
        <v>639</v>
      </c>
      <c r="F31" s="4">
        <f>COUNTIF(countries!E:E,male_names!E31)</f>
        <v>1</v>
      </c>
      <c r="G31" s="4" t="s">
        <v>400</v>
      </c>
    </row>
    <row r="32" spans="2:7" x14ac:dyDescent="0.3">
      <c r="B32" s="4">
        <v>66</v>
      </c>
      <c r="C32" s="4" t="s">
        <v>554</v>
      </c>
      <c r="D32" s="4" t="s">
        <v>1563</v>
      </c>
      <c r="E32" s="4" t="s">
        <v>640</v>
      </c>
      <c r="F32" s="4">
        <f>COUNTIF(countries!E:E,male_names!E32)</f>
        <v>1</v>
      </c>
      <c r="G32" s="4" t="s">
        <v>401</v>
      </c>
    </row>
    <row r="33" spans="2:7" x14ac:dyDescent="0.3">
      <c r="B33" s="4">
        <v>67</v>
      </c>
      <c r="C33" s="4" t="s">
        <v>554</v>
      </c>
      <c r="D33" s="4" t="s">
        <v>1563</v>
      </c>
      <c r="E33" s="4" t="s">
        <v>641</v>
      </c>
      <c r="F33" s="4">
        <f>COUNTIF(countries!E:E,male_names!E33)</f>
        <v>1</v>
      </c>
      <c r="G33" s="4" t="s">
        <v>402</v>
      </c>
    </row>
    <row r="34" spans="2:7" x14ac:dyDescent="0.3">
      <c r="B34" s="4">
        <v>68</v>
      </c>
      <c r="C34" s="4" t="s">
        <v>554</v>
      </c>
      <c r="D34" s="4" t="s">
        <v>1563</v>
      </c>
      <c r="E34" s="4" t="s">
        <v>644</v>
      </c>
      <c r="F34" s="4">
        <f>COUNTIF(countries!E:E,male_names!E34)</f>
        <v>1</v>
      </c>
      <c r="G34" s="4" t="s">
        <v>403</v>
      </c>
    </row>
    <row r="35" spans="2:7" x14ac:dyDescent="0.3">
      <c r="B35" s="4">
        <v>69</v>
      </c>
      <c r="C35" s="4" t="s">
        <v>554</v>
      </c>
      <c r="D35" s="4" t="s">
        <v>1563</v>
      </c>
      <c r="E35" s="4" t="s">
        <v>647</v>
      </c>
      <c r="F35" s="4">
        <f>COUNTIF(countries!E:E,male_names!E35)</f>
        <v>1</v>
      </c>
      <c r="G35" s="4" t="s">
        <v>404</v>
      </c>
    </row>
    <row r="36" spans="2:7" x14ac:dyDescent="0.3">
      <c r="B36" s="4">
        <v>70</v>
      </c>
      <c r="C36" s="4" t="s">
        <v>554</v>
      </c>
      <c r="D36" s="4" t="s">
        <v>1563</v>
      </c>
      <c r="E36" s="4" t="s">
        <v>659</v>
      </c>
      <c r="F36" s="4">
        <f>COUNTIF(countries!E:E,male_names!E36)</f>
        <v>1</v>
      </c>
      <c r="G36" s="4" t="s">
        <v>405</v>
      </c>
    </row>
    <row r="37" spans="2:7" x14ac:dyDescent="0.3">
      <c r="B37" s="4">
        <v>71</v>
      </c>
      <c r="C37" s="4" t="s">
        <v>554</v>
      </c>
      <c r="D37" s="4" t="s">
        <v>1563</v>
      </c>
      <c r="E37" s="4" t="s">
        <v>669</v>
      </c>
      <c r="F37" s="4">
        <f>COUNTIF(countries!E:E,male_names!E37)</f>
        <v>1</v>
      </c>
      <c r="G37" s="4" t="s">
        <v>406</v>
      </c>
    </row>
    <row r="38" spans="2:7" x14ac:dyDescent="0.3">
      <c r="B38" s="4">
        <v>72</v>
      </c>
      <c r="C38" s="4" t="s">
        <v>554</v>
      </c>
      <c r="D38" s="4" t="s">
        <v>1563</v>
      </c>
      <c r="E38" s="4" t="s">
        <v>675</v>
      </c>
      <c r="F38" s="4">
        <f>COUNTIF(countries!E:E,male_names!E38)</f>
        <v>1</v>
      </c>
      <c r="G38" s="4" t="s">
        <v>407</v>
      </c>
    </row>
    <row r="39" spans="2:7" x14ac:dyDescent="0.3">
      <c r="B39" s="4">
        <v>73</v>
      </c>
      <c r="C39" s="4" t="s">
        <v>554</v>
      </c>
      <c r="D39" s="4" t="s">
        <v>1563</v>
      </c>
      <c r="E39" s="4" t="s">
        <v>682</v>
      </c>
      <c r="F39" s="4">
        <f>COUNTIF(countries!E:E,male_names!E39)</f>
        <v>1</v>
      </c>
      <c r="G39" s="4" t="s">
        <v>408</v>
      </c>
    </row>
    <row r="40" spans="2:7" x14ac:dyDescent="0.3">
      <c r="B40" s="4">
        <v>74</v>
      </c>
      <c r="C40" s="4" t="s">
        <v>554</v>
      </c>
      <c r="D40" s="4" t="s">
        <v>1563</v>
      </c>
      <c r="E40" s="4" t="s">
        <v>687</v>
      </c>
      <c r="F40" s="4">
        <f>COUNTIF(countries!E:E,male_names!E40)</f>
        <v>1</v>
      </c>
      <c r="G40" s="4" t="s">
        <v>409</v>
      </c>
    </row>
    <row r="41" spans="2:7" x14ac:dyDescent="0.3">
      <c r="B41" s="4">
        <v>76</v>
      </c>
      <c r="C41" s="4" t="s">
        <v>554</v>
      </c>
      <c r="D41" s="4" t="s">
        <v>1563</v>
      </c>
      <c r="E41" s="4" t="s">
        <v>1491</v>
      </c>
      <c r="F41" s="4">
        <f>COUNTIF(countries!E:E,male_names!E41)</f>
        <v>1</v>
      </c>
      <c r="G41" s="4" t="s">
        <v>410</v>
      </c>
    </row>
    <row r="42" spans="2:7" x14ac:dyDescent="0.3">
      <c r="B42" s="4">
        <v>78</v>
      </c>
      <c r="C42" s="4" t="s">
        <v>554</v>
      </c>
      <c r="D42" s="4" t="s">
        <v>1563</v>
      </c>
      <c r="E42" s="4" t="s">
        <v>709</v>
      </c>
      <c r="F42" s="4">
        <f>COUNTIF(countries!E:E,male_names!E42)</f>
        <v>1</v>
      </c>
      <c r="G42" s="4" t="s">
        <v>411</v>
      </c>
    </row>
    <row r="43" spans="2:7" x14ac:dyDescent="0.3">
      <c r="B43" s="4">
        <v>79</v>
      </c>
      <c r="C43" s="4" t="s">
        <v>554</v>
      </c>
      <c r="D43" s="4" t="s">
        <v>1563</v>
      </c>
      <c r="E43" s="4" t="s">
        <v>710</v>
      </c>
      <c r="F43" s="4">
        <f>COUNTIF(countries!E:E,male_names!E43)</f>
        <v>1</v>
      </c>
      <c r="G43" s="4" t="s">
        <v>412</v>
      </c>
    </row>
    <row r="44" spans="2:7" x14ac:dyDescent="0.3">
      <c r="B44" s="4">
        <v>80</v>
      </c>
      <c r="C44" s="4" t="s">
        <v>554</v>
      </c>
      <c r="D44" s="4" t="s">
        <v>1563</v>
      </c>
      <c r="E44" s="4" t="s">
        <v>1425</v>
      </c>
      <c r="F44" s="4">
        <f>COUNTIF(countries!E:E,male_names!E44)</f>
        <v>1</v>
      </c>
      <c r="G44" s="4" t="s">
        <v>413</v>
      </c>
    </row>
    <row r="45" spans="2:7" x14ac:dyDescent="0.3">
      <c r="B45" s="4">
        <v>107</v>
      </c>
      <c r="C45" s="4" t="s">
        <v>555</v>
      </c>
      <c r="D45" s="4" t="s">
        <v>1563</v>
      </c>
      <c r="E45" s="4" t="s">
        <v>570</v>
      </c>
      <c r="F45" s="4">
        <f>COUNTIF(countries!E:E,male_names!E45)</f>
        <v>1</v>
      </c>
      <c r="G45" s="4" t="s">
        <v>439</v>
      </c>
    </row>
    <row r="46" spans="2:7" x14ac:dyDescent="0.3">
      <c r="B46" s="4">
        <v>108</v>
      </c>
      <c r="C46" s="4" t="s">
        <v>555</v>
      </c>
      <c r="D46" s="4" t="s">
        <v>1563</v>
      </c>
      <c r="E46" s="4" t="s">
        <v>572</v>
      </c>
      <c r="F46" s="4">
        <f>COUNTIF(countries!E:E,male_names!E46)</f>
        <v>1</v>
      </c>
      <c r="G46" s="4" t="s">
        <v>440</v>
      </c>
    </row>
    <row r="47" spans="2:7" x14ac:dyDescent="0.3">
      <c r="B47" s="4">
        <v>109</v>
      </c>
      <c r="C47" s="4" t="s">
        <v>555</v>
      </c>
      <c r="D47" s="4" t="s">
        <v>1563</v>
      </c>
      <c r="E47" s="4" t="s">
        <v>575</v>
      </c>
      <c r="F47" s="4">
        <f>COUNTIF(countries!E:E,male_names!E47)</f>
        <v>1</v>
      </c>
      <c r="G47" s="4" t="s">
        <v>441</v>
      </c>
    </row>
    <row r="48" spans="2:7" x14ac:dyDescent="0.3">
      <c r="B48" s="4">
        <v>110</v>
      </c>
      <c r="C48" s="4" t="s">
        <v>555</v>
      </c>
      <c r="D48" s="4" t="s">
        <v>1563</v>
      </c>
      <c r="E48" s="4" t="s">
        <v>577</v>
      </c>
      <c r="F48" s="4">
        <f>COUNTIF(countries!E:E,male_names!E48)</f>
        <v>1</v>
      </c>
      <c r="G48" s="4" t="s">
        <v>442</v>
      </c>
    </row>
    <row r="49" spans="2:7" x14ac:dyDescent="0.3">
      <c r="B49" s="4">
        <v>111</v>
      </c>
      <c r="C49" s="4" t="s">
        <v>555</v>
      </c>
      <c r="D49" s="4" t="s">
        <v>1563</v>
      </c>
      <c r="E49" s="4" t="s">
        <v>578</v>
      </c>
      <c r="F49" s="4">
        <f>COUNTIF(countries!E:E,male_names!E49)</f>
        <v>1</v>
      </c>
      <c r="G49" s="4" t="s">
        <v>1547</v>
      </c>
    </row>
    <row r="50" spans="2:7" x14ac:dyDescent="0.3">
      <c r="B50" s="4">
        <v>113</v>
      </c>
      <c r="C50" s="4" t="s">
        <v>555</v>
      </c>
      <c r="D50" s="4" t="s">
        <v>1563</v>
      </c>
      <c r="E50" s="4" t="s">
        <v>584</v>
      </c>
      <c r="F50" s="4">
        <f>COUNTIF(countries!E:E,male_names!E50)</f>
        <v>1</v>
      </c>
      <c r="G50" s="4" t="s">
        <v>443</v>
      </c>
    </row>
    <row r="51" spans="2:7" x14ac:dyDescent="0.3">
      <c r="B51" s="4">
        <v>114</v>
      </c>
      <c r="C51" s="4" t="s">
        <v>555</v>
      </c>
      <c r="D51" s="4" t="s">
        <v>1563</v>
      </c>
      <c r="E51" s="4" t="s">
        <v>585</v>
      </c>
      <c r="F51" s="4">
        <f>COUNTIF(countries!E:E,male_names!E51)</f>
        <v>1</v>
      </c>
      <c r="G51" s="4" t="s">
        <v>1548</v>
      </c>
    </row>
    <row r="52" spans="2:7" x14ac:dyDescent="0.3">
      <c r="B52" s="4">
        <v>118</v>
      </c>
      <c r="C52" s="4" t="s">
        <v>555</v>
      </c>
      <c r="D52" s="4" t="s">
        <v>1563</v>
      </c>
      <c r="E52" s="4" t="s">
        <v>1405</v>
      </c>
      <c r="F52" s="4">
        <f>COUNTIF(countries!E:E,male_names!E52)</f>
        <v>1</v>
      </c>
      <c r="G52" s="4" t="s">
        <v>444</v>
      </c>
    </row>
    <row r="53" spans="2:7" x14ac:dyDescent="0.3">
      <c r="B53" s="4">
        <v>119</v>
      </c>
      <c r="C53" s="4" t="s">
        <v>555</v>
      </c>
      <c r="D53" s="4" t="s">
        <v>1563</v>
      </c>
      <c r="E53" s="4" t="s">
        <v>591</v>
      </c>
      <c r="F53" s="4">
        <f>COUNTIF(countries!E:E,male_names!E53)</f>
        <v>1</v>
      </c>
      <c r="G53" s="4" t="s">
        <v>445</v>
      </c>
    </row>
    <row r="54" spans="2:7" x14ac:dyDescent="0.3">
      <c r="B54" s="4">
        <v>120</v>
      </c>
      <c r="C54" s="4" t="s">
        <v>555</v>
      </c>
      <c r="D54" s="4" t="s">
        <v>1563</v>
      </c>
      <c r="E54" s="4" t="s">
        <v>602</v>
      </c>
      <c r="F54" s="4">
        <f>COUNTIF(countries!E:E,male_names!E54)</f>
        <v>1</v>
      </c>
      <c r="G54" s="4" t="s">
        <v>446</v>
      </c>
    </row>
    <row r="55" spans="2:7" x14ac:dyDescent="0.3">
      <c r="B55" s="4">
        <v>121</v>
      </c>
      <c r="C55" s="4" t="s">
        <v>555</v>
      </c>
      <c r="D55" s="4" t="s">
        <v>1563</v>
      </c>
      <c r="E55" s="4" t="s">
        <v>604</v>
      </c>
      <c r="F55" s="4">
        <f>COUNTIF(countries!E:E,male_names!E55)</f>
        <v>1</v>
      </c>
      <c r="G55" s="4" t="s">
        <v>447</v>
      </c>
    </row>
    <row r="56" spans="2:7" x14ac:dyDescent="0.3">
      <c r="B56" s="4">
        <v>122</v>
      </c>
      <c r="C56" s="4" t="s">
        <v>555</v>
      </c>
      <c r="D56" s="4" t="s">
        <v>1563</v>
      </c>
      <c r="E56" s="4" t="s">
        <v>1409</v>
      </c>
      <c r="F56" s="4">
        <f>COUNTIF(countries!E:E,male_names!E56)</f>
        <v>1</v>
      </c>
      <c r="G56" s="4" t="s">
        <v>448</v>
      </c>
    </row>
    <row r="57" spans="2:7" x14ac:dyDescent="0.3">
      <c r="B57" s="4">
        <v>123</v>
      </c>
      <c r="C57" s="4" t="s">
        <v>555</v>
      </c>
      <c r="D57" s="4" t="s">
        <v>1563</v>
      </c>
      <c r="E57" s="4" t="s">
        <v>605</v>
      </c>
      <c r="F57" s="4">
        <f>COUNTIF(countries!E:E,male_names!E57)</f>
        <v>1</v>
      </c>
      <c r="G57" s="4" t="s">
        <v>449</v>
      </c>
    </row>
    <row r="58" spans="2:7" x14ac:dyDescent="0.3">
      <c r="B58" s="4">
        <v>124</v>
      </c>
      <c r="C58" s="4" t="s">
        <v>555</v>
      </c>
      <c r="D58" s="4" t="s">
        <v>1563</v>
      </c>
      <c r="E58" s="4" t="s">
        <v>1451</v>
      </c>
      <c r="F58" s="4">
        <f>COUNTIF(countries!E:E,male_names!E58)</f>
        <v>1</v>
      </c>
      <c r="G58" s="4" t="s">
        <v>1549</v>
      </c>
    </row>
    <row r="59" spans="2:7" x14ac:dyDescent="0.3">
      <c r="B59" s="4">
        <v>125</v>
      </c>
      <c r="C59" s="4" t="s">
        <v>555</v>
      </c>
      <c r="D59" s="4" t="s">
        <v>1563</v>
      </c>
      <c r="E59" s="4" t="s">
        <v>612</v>
      </c>
      <c r="F59" s="4">
        <f>COUNTIF(countries!E:E,male_names!E59)</f>
        <v>1</v>
      </c>
      <c r="G59" s="4" t="s">
        <v>450</v>
      </c>
    </row>
    <row r="60" spans="2:7" x14ac:dyDescent="0.3">
      <c r="B60" s="4">
        <v>126</v>
      </c>
      <c r="C60" s="4" t="s">
        <v>555</v>
      </c>
      <c r="D60" s="4" t="s">
        <v>1563</v>
      </c>
      <c r="E60" s="4" t="s">
        <v>1436</v>
      </c>
      <c r="F60" s="4">
        <f>COUNTIF(countries!E:E,male_names!E60)</f>
        <v>1</v>
      </c>
      <c r="G60" s="4" t="s">
        <v>451</v>
      </c>
    </row>
    <row r="61" spans="2:7" x14ac:dyDescent="0.3">
      <c r="B61" s="4">
        <v>127</v>
      </c>
      <c r="C61" s="4" t="s">
        <v>555</v>
      </c>
      <c r="D61" s="4" t="s">
        <v>1563</v>
      </c>
      <c r="E61" s="4" t="s">
        <v>615</v>
      </c>
      <c r="F61" s="4">
        <f>COUNTIF(countries!E:E,male_names!E61)</f>
        <v>1</v>
      </c>
      <c r="G61" s="4" t="s">
        <v>1550</v>
      </c>
    </row>
    <row r="62" spans="2:7" x14ac:dyDescent="0.3">
      <c r="B62" s="4">
        <v>129</v>
      </c>
      <c r="C62" s="4" t="s">
        <v>555</v>
      </c>
      <c r="D62" s="4" t="s">
        <v>1563</v>
      </c>
      <c r="E62" s="4" t="s">
        <v>616</v>
      </c>
      <c r="F62" s="4">
        <f>COUNTIF(countries!E:E,male_names!E62)</f>
        <v>1</v>
      </c>
      <c r="G62" s="4" t="s">
        <v>452</v>
      </c>
    </row>
    <row r="63" spans="2:7" x14ac:dyDescent="0.3">
      <c r="B63" s="4">
        <v>130</v>
      </c>
      <c r="C63" s="4" t="s">
        <v>555</v>
      </c>
      <c r="D63" s="4" t="s">
        <v>1563</v>
      </c>
      <c r="E63" s="4" t="s">
        <v>619</v>
      </c>
      <c r="F63" s="4">
        <f>COUNTIF(countries!E:E,male_names!E63)</f>
        <v>1</v>
      </c>
      <c r="G63" s="4" t="s">
        <v>557</v>
      </c>
    </row>
    <row r="64" spans="2:7" x14ac:dyDescent="0.3">
      <c r="B64" s="4">
        <v>131</v>
      </c>
      <c r="C64" s="4" t="s">
        <v>555</v>
      </c>
      <c r="D64" s="4" t="s">
        <v>1563</v>
      </c>
      <c r="E64" s="4" t="s">
        <v>620</v>
      </c>
      <c r="F64" s="4">
        <f>COUNTIF(countries!E:E,male_names!E64)</f>
        <v>1</v>
      </c>
      <c r="G64" s="4" t="s">
        <v>453</v>
      </c>
    </row>
    <row r="65" spans="2:7" x14ac:dyDescent="0.3">
      <c r="B65" s="4">
        <v>132</v>
      </c>
      <c r="C65" s="4" t="s">
        <v>555</v>
      </c>
      <c r="D65" s="4" t="s">
        <v>1563</v>
      </c>
      <c r="E65" s="4" t="s">
        <v>622</v>
      </c>
      <c r="F65" s="4">
        <f>COUNTIF(countries!E:E,male_names!E65)</f>
        <v>1</v>
      </c>
      <c r="G65" s="4" t="s">
        <v>454</v>
      </c>
    </row>
    <row r="66" spans="2:7" x14ac:dyDescent="0.3">
      <c r="B66" s="4">
        <v>133</v>
      </c>
      <c r="C66" s="4" t="s">
        <v>555</v>
      </c>
      <c r="D66" s="4" t="s">
        <v>1563</v>
      </c>
      <c r="E66" s="4" t="s">
        <v>1429</v>
      </c>
      <c r="F66" s="4">
        <f>COUNTIF(countries!E:E,male_names!E66)</f>
        <v>1</v>
      </c>
      <c r="G66" s="4" t="s">
        <v>455</v>
      </c>
    </row>
    <row r="67" spans="2:7" x14ac:dyDescent="0.3">
      <c r="B67" s="4">
        <v>134</v>
      </c>
      <c r="C67" s="4" t="s">
        <v>555</v>
      </c>
      <c r="D67" s="4" t="s">
        <v>1563</v>
      </c>
      <c r="E67" s="4" t="s">
        <v>1430</v>
      </c>
      <c r="F67" s="4">
        <f>COUNTIF(countries!E:E,male_names!E67)</f>
        <v>1</v>
      </c>
      <c r="G67" s="4" t="s">
        <v>456</v>
      </c>
    </row>
    <row r="68" spans="2:7" x14ac:dyDescent="0.3">
      <c r="B68" s="4">
        <v>135</v>
      </c>
      <c r="C68" s="4" t="s">
        <v>555</v>
      </c>
      <c r="D68" s="4" t="s">
        <v>1563</v>
      </c>
      <c r="E68" s="4" t="s">
        <v>629</v>
      </c>
      <c r="F68" s="4">
        <f>COUNTIF(countries!E:E,male_names!E68)</f>
        <v>1</v>
      </c>
      <c r="G68" s="4" t="s">
        <v>457</v>
      </c>
    </row>
    <row r="69" spans="2:7" x14ac:dyDescent="0.3">
      <c r="B69" s="4">
        <v>136</v>
      </c>
      <c r="C69" s="4" t="s">
        <v>555</v>
      </c>
      <c r="D69" s="4" t="s">
        <v>1563</v>
      </c>
      <c r="E69" s="4" t="s">
        <v>630</v>
      </c>
      <c r="F69" s="4">
        <f>COUNTIF(countries!E:E,male_names!E69)</f>
        <v>1</v>
      </c>
      <c r="G69" s="4" t="s">
        <v>458</v>
      </c>
    </row>
    <row r="70" spans="2:7" x14ac:dyDescent="0.3">
      <c r="B70" s="4">
        <v>137</v>
      </c>
      <c r="C70" s="4" t="s">
        <v>555</v>
      </c>
      <c r="D70" s="4" t="s">
        <v>1563</v>
      </c>
      <c r="E70" s="4" t="s">
        <v>635</v>
      </c>
      <c r="F70" s="4">
        <f>COUNTIF(countries!E:E,male_names!E70)</f>
        <v>1</v>
      </c>
      <c r="G70" s="4" t="s">
        <v>459</v>
      </c>
    </row>
    <row r="71" spans="2:7" x14ac:dyDescent="0.3">
      <c r="B71" s="4">
        <v>138</v>
      </c>
      <c r="C71" s="4" t="s">
        <v>555</v>
      </c>
      <c r="D71" s="4" t="s">
        <v>1563</v>
      </c>
      <c r="E71" s="4" t="s">
        <v>1435</v>
      </c>
      <c r="F71" s="4">
        <f>COUNTIF(countries!E:E,male_names!E71)</f>
        <v>1</v>
      </c>
      <c r="G71" s="4" t="s">
        <v>460</v>
      </c>
    </row>
    <row r="72" spans="2:7" x14ac:dyDescent="0.3">
      <c r="B72" s="4">
        <v>139</v>
      </c>
      <c r="C72" s="4" t="s">
        <v>555</v>
      </c>
      <c r="D72" s="4" t="s">
        <v>1563</v>
      </c>
      <c r="E72" s="4" t="s">
        <v>637</v>
      </c>
      <c r="F72" s="4">
        <f>COUNTIF(countries!E:E,male_names!E72)</f>
        <v>1</v>
      </c>
      <c r="G72" s="4" t="s">
        <v>461</v>
      </c>
    </row>
    <row r="73" spans="2:7" x14ac:dyDescent="0.3">
      <c r="B73" s="4">
        <v>140</v>
      </c>
      <c r="C73" s="4" t="s">
        <v>555</v>
      </c>
      <c r="D73" s="4" t="s">
        <v>1563</v>
      </c>
      <c r="E73" s="4" t="s">
        <v>646</v>
      </c>
      <c r="F73" s="4">
        <f>COUNTIF(countries!E:E,male_names!E73)</f>
        <v>1</v>
      </c>
      <c r="G73" s="4" t="s">
        <v>462</v>
      </c>
    </row>
    <row r="74" spans="2:7" x14ac:dyDescent="0.3">
      <c r="B74" s="4">
        <v>141</v>
      </c>
      <c r="C74" s="4" t="s">
        <v>555</v>
      </c>
      <c r="D74" s="4" t="s">
        <v>1563</v>
      </c>
      <c r="E74" s="4" t="s">
        <v>652</v>
      </c>
      <c r="F74" s="4">
        <f>COUNTIF(countries!E:E,male_names!E74)</f>
        <v>1</v>
      </c>
      <c r="G74" s="4" t="s">
        <v>463</v>
      </c>
    </row>
    <row r="75" spans="2:7" x14ac:dyDescent="0.3">
      <c r="B75" s="4">
        <v>142</v>
      </c>
      <c r="C75" s="4" t="s">
        <v>555</v>
      </c>
      <c r="D75" s="4" t="s">
        <v>1563</v>
      </c>
      <c r="E75" s="4" t="s">
        <v>653</v>
      </c>
      <c r="F75" s="4">
        <f>COUNTIF(countries!E:E,male_names!E75)</f>
        <v>1</v>
      </c>
      <c r="G75" s="4" t="s">
        <v>464</v>
      </c>
    </row>
    <row r="76" spans="2:7" x14ac:dyDescent="0.3">
      <c r="B76" s="4">
        <v>143</v>
      </c>
      <c r="C76" s="4" t="s">
        <v>555</v>
      </c>
      <c r="D76" s="4" t="s">
        <v>1563</v>
      </c>
      <c r="E76" s="4" t="s">
        <v>654</v>
      </c>
      <c r="F76" s="4">
        <f>COUNTIF(countries!E:E,male_names!E76)</f>
        <v>1</v>
      </c>
      <c r="G76" s="4" t="s">
        <v>465</v>
      </c>
    </row>
    <row r="77" spans="2:7" x14ac:dyDescent="0.3">
      <c r="B77" s="4">
        <v>144</v>
      </c>
      <c r="C77" s="4" t="s">
        <v>555</v>
      </c>
      <c r="D77" s="4" t="s">
        <v>1563</v>
      </c>
      <c r="E77" s="4" t="s">
        <v>1455</v>
      </c>
      <c r="F77" s="4">
        <f>COUNTIF(countries!E:E,male_names!E77)</f>
        <v>1</v>
      </c>
      <c r="G77" s="4" t="s">
        <v>466</v>
      </c>
    </row>
    <row r="78" spans="2:7" x14ac:dyDescent="0.3">
      <c r="B78" s="4">
        <v>145</v>
      </c>
      <c r="C78" s="4" t="s">
        <v>555</v>
      </c>
      <c r="D78" s="4" t="s">
        <v>1563</v>
      </c>
      <c r="E78" s="4" t="s">
        <v>662</v>
      </c>
      <c r="F78" s="4">
        <f>COUNTIF(countries!E:E,male_names!E78)</f>
        <v>1</v>
      </c>
      <c r="G78" s="4" t="s">
        <v>467</v>
      </c>
    </row>
    <row r="79" spans="2:7" x14ac:dyDescent="0.3">
      <c r="B79" s="4">
        <v>146</v>
      </c>
      <c r="C79" s="4" t="s">
        <v>555</v>
      </c>
      <c r="D79" s="4" t="s">
        <v>1563</v>
      </c>
      <c r="E79" s="4" t="s">
        <v>1445</v>
      </c>
      <c r="F79" s="4">
        <f>COUNTIF(countries!E:E,male_names!E79)</f>
        <v>1</v>
      </c>
      <c r="G79" s="4" t="s">
        <v>468</v>
      </c>
    </row>
    <row r="80" spans="2:7" x14ac:dyDescent="0.3">
      <c r="B80" s="4">
        <v>147</v>
      </c>
      <c r="C80" s="4" t="s">
        <v>555</v>
      </c>
      <c r="D80" s="4" t="s">
        <v>1563</v>
      </c>
      <c r="E80" s="4" t="s">
        <v>668</v>
      </c>
      <c r="F80" s="4">
        <f>COUNTIF(countries!E:E,male_names!E80)</f>
        <v>1</v>
      </c>
      <c r="G80" s="4" t="s">
        <v>469</v>
      </c>
    </row>
    <row r="81" spans="2:7" x14ac:dyDescent="0.3">
      <c r="B81" s="4">
        <v>148</v>
      </c>
      <c r="C81" s="4" t="s">
        <v>555</v>
      </c>
      <c r="D81" s="4" t="s">
        <v>1563</v>
      </c>
      <c r="E81" s="4" t="s">
        <v>655</v>
      </c>
      <c r="F81" s="4">
        <f>COUNTIF(countries!E:E,male_names!E81)</f>
        <v>1</v>
      </c>
      <c r="G81" s="4" t="s">
        <v>1551</v>
      </c>
    </row>
    <row r="82" spans="2:7" x14ac:dyDescent="0.3">
      <c r="B82" s="4">
        <v>150</v>
      </c>
      <c r="C82" s="4" t="s">
        <v>555</v>
      </c>
      <c r="D82" s="4" t="s">
        <v>1563</v>
      </c>
      <c r="E82" s="4" t="s">
        <v>676</v>
      </c>
      <c r="F82" s="4">
        <f>COUNTIF(countries!E:E,male_names!E82)</f>
        <v>1</v>
      </c>
      <c r="G82" s="4" t="s">
        <v>470</v>
      </c>
    </row>
    <row r="83" spans="2:7" x14ac:dyDescent="0.3">
      <c r="B83" s="4">
        <v>152</v>
      </c>
      <c r="C83" s="4" t="s">
        <v>555</v>
      </c>
      <c r="D83" s="4" t="s">
        <v>1563</v>
      </c>
      <c r="E83" s="4" t="s">
        <v>680</v>
      </c>
      <c r="F83" s="4">
        <f>COUNTIF(countries!E:E,male_names!E83)</f>
        <v>1</v>
      </c>
      <c r="G83" s="4" t="s">
        <v>471</v>
      </c>
    </row>
    <row r="84" spans="2:7" x14ac:dyDescent="0.3">
      <c r="B84" s="4">
        <v>153</v>
      </c>
      <c r="C84" s="4" t="s">
        <v>555</v>
      </c>
      <c r="D84" s="4" t="s">
        <v>1563</v>
      </c>
      <c r="E84" s="4" t="s">
        <v>688</v>
      </c>
      <c r="F84" s="4">
        <f>COUNTIF(countries!E:E,male_names!E84)</f>
        <v>1</v>
      </c>
      <c r="G84" s="4" t="s">
        <v>472</v>
      </c>
    </row>
    <row r="85" spans="2:7" x14ac:dyDescent="0.3">
      <c r="B85" s="4">
        <v>154</v>
      </c>
      <c r="C85" s="4" t="s">
        <v>555</v>
      </c>
      <c r="D85" s="4" t="s">
        <v>1563</v>
      </c>
      <c r="E85" s="4" t="s">
        <v>689</v>
      </c>
      <c r="F85" s="4">
        <f>COUNTIF(countries!E:E,male_names!E85)</f>
        <v>1</v>
      </c>
      <c r="G85" s="4" t="s">
        <v>473</v>
      </c>
    </row>
    <row r="86" spans="2:7" x14ac:dyDescent="0.3">
      <c r="B86" s="4">
        <v>155</v>
      </c>
      <c r="C86" s="4" t="s">
        <v>555</v>
      </c>
      <c r="D86" s="4" t="s">
        <v>1563</v>
      </c>
      <c r="E86" s="4" t="s">
        <v>691</v>
      </c>
      <c r="F86" s="4">
        <f>COUNTIF(countries!E:E,male_names!E86)</f>
        <v>1</v>
      </c>
      <c r="G86" s="4" t="s">
        <v>474</v>
      </c>
    </row>
    <row r="87" spans="2:7" x14ac:dyDescent="0.3">
      <c r="B87" s="4">
        <v>156</v>
      </c>
      <c r="C87" s="4" t="s">
        <v>555</v>
      </c>
      <c r="D87" s="4" t="s">
        <v>1563</v>
      </c>
      <c r="E87" s="4" t="s">
        <v>1446</v>
      </c>
      <c r="F87" s="4">
        <f>COUNTIF(countries!E:E,male_names!E87)</f>
        <v>1</v>
      </c>
      <c r="G87" s="4" t="s">
        <v>1552</v>
      </c>
    </row>
    <row r="88" spans="2:7" x14ac:dyDescent="0.3">
      <c r="B88" s="4">
        <v>159</v>
      </c>
      <c r="C88" s="4" t="s">
        <v>555</v>
      </c>
      <c r="D88" s="4" t="s">
        <v>1563</v>
      </c>
      <c r="E88" s="4" t="s">
        <v>696</v>
      </c>
      <c r="F88" s="4">
        <f>COUNTIF(countries!E:E,male_names!E88)</f>
        <v>1</v>
      </c>
      <c r="G88" s="4" t="s">
        <v>475</v>
      </c>
    </row>
    <row r="89" spans="2:7" x14ac:dyDescent="0.3">
      <c r="B89" s="4">
        <v>160</v>
      </c>
      <c r="C89" s="4" t="s">
        <v>555</v>
      </c>
      <c r="D89" s="4" t="s">
        <v>1563</v>
      </c>
      <c r="E89" s="4" t="s">
        <v>699</v>
      </c>
      <c r="F89" s="4">
        <f>COUNTIF(countries!E:E,male_names!E89)</f>
        <v>1</v>
      </c>
      <c r="G89" s="4" t="s">
        <v>476</v>
      </c>
    </row>
    <row r="90" spans="2:7" x14ac:dyDescent="0.3">
      <c r="B90" s="4">
        <v>161</v>
      </c>
      <c r="C90" s="4" t="s">
        <v>555</v>
      </c>
      <c r="D90" s="4" t="s">
        <v>1563</v>
      </c>
      <c r="E90" s="4" t="s">
        <v>700</v>
      </c>
      <c r="F90" s="4">
        <f>COUNTIF(countries!E:E,male_names!E90)</f>
        <v>1</v>
      </c>
      <c r="G90" s="4" t="s">
        <v>477</v>
      </c>
    </row>
    <row r="91" spans="2:7" x14ac:dyDescent="0.3">
      <c r="B91" s="4">
        <v>162</v>
      </c>
      <c r="C91" s="4" t="s">
        <v>555</v>
      </c>
      <c r="D91" s="4" t="s">
        <v>1563</v>
      </c>
      <c r="E91" s="4" t="s">
        <v>702</v>
      </c>
      <c r="F91" s="4">
        <f>COUNTIF(countries!E:E,male_names!E91)</f>
        <v>1</v>
      </c>
      <c r="G91" s="4" t="s">
        <v>1553</v>
      </c>
    </row>
    <row r="92" spans="2:7" x14ac:dyDescent="0.3">
      <c r="B92" s="4">
        <v>165</v>
      </c>
      <c r="C92" s="4" t="s">
        <v>555</v>
      </c>
      <c r="D92" s="4" t="s">
        <v>1563</v>
      </c>
      <c r="E92" s="4" t="s">
        <v>706</v>
      </c>
      <c r="F92" s="4">
        <f>COUNTIF(countries!E:E,male_names!E92)</f>
        <v>1</v>
      </c>
      <c r="G92" s="4" t="s">
        <v>478</v>
      </c>
    </row>
    <row r="93" spans="2:7" x14ac:dyDescent="0.3">
      <c r="B93" s="4">
        <v>166</v>
      </c>
      <c r="C93" s="4" t="s">
        <v>555</v>
      </c>
      <c r="D93" s="4" t="s">
        <v>1563</v>
      </c>
      <c r="E93" s="4" t="s">
        <v>707</v>
      </c>
      <c r="F93" s="4">
        <f>COUNTIF(countries!E:E,male_names!E93)</f>
        <v>1</v>
      </c>
      <c r="G93" s="4" t="s">
        <v>479</v>
      </c>
    </row>
    <row r="94" spans="2:7" x14ac:dyDescent="0.3">
      <c r="B94" s="4">
        <v>167</v>
      </c>
      <c r="C94" s="4" t="s">
        <v>555</v>
      </c>
      <c r="D94" s="4" t="s">
        <v>1563</v>
      </c>
      <c r="E94" s="4" t="s">
        <v>713</v>
      </c>
      <c r="F94" s="4">
        <f>COUNTIF(countries!E:E,male_names!E94)</f>
        <v>1</v>
      </c>
      <c r="G94" s="4" t="s">
        <v>1554</v>
      </c>
    </row>
    <row r="95" spans="2:7" x14ac:dyDescent="0.3">
      <c r="B95" s="4">
        <v>169</v>
      </c>
      <c r="C95" s="4" t="s">
        <v>555</v>
      </c>
      <c r="D95" s="4" t="s">
        <v>1563</v>
      </c>
      <c r="E95" s="4" t="s">
        <v>717</v>
      </c>
      <c r="F95" s="4">
        <f>COUNTIF(countries!E:E,male_names!E95)</f>
        <v>1</v>
      </c>
      <c r="G95" s="4" t="s">
        <v>480</v>
      </c>
    </row>
    <row r="96" spans="2:7" x14ac:dyDescent="0.3">
      <c r="B96" s="4">
        <v>235</v>
      </c>
      <c r="C96" s="4" t="s">
        <v>556</v>
      </c>
      <c r="D96" s="4" t="s">
        <v>1563</v>
      </c>
      <c r="E96" s="4" t="s">
        <v>576</v>
      </c>
      <c r="F96" s="4">
        <f>COUNTIF(countries!E:E,male_names!E96)</f>
        <v>1</v>
      </c>
      <c r="G96" s="4" t="s">
        <v>545</v>
      </c>
    </row>
    <row r="97" spans="2:7" x14ac:dyDescent="0.3">
      <c r="B97" s="4">
        <v>236</v>
      </c>
      <c r="C97" s="4" t="s">
        <v>556</v>
      </c>
      <c r="D97" s="4" t="s">
        <v>1563</v>
      </c>
      <c r="E97" s="4" t="s">
        <v>1415</v>
      </c>
      <c r="F97" s="4">
        <f>COUNTIF(countries!E:E,male_names!E97)</f>
        <v>1</v>
      </c>
      <c r="G97" s="4" t="s">
        <v>1555</v>
      </c>
    </row>
    <row r="98" spans="2:7" x14ac:dyDescent="0.3">
      <c r="B98" s="4">
        <v>238</v>
      </c>
      <c r="C98" s="4" t="s">
        <v>556</v>
      </c>
      <c r="D98" s="4" t="s">
        <v>1563</v>
      </c>
      <c r="E98" s="4" t="s">
        <v>1527</v>
      </c>
      <c r="F98" s="4">
        <f>COUNTIF(countries!E:E,male_names!E98)</f>
        <v>1</v>
      </c>
      <c r="G98" s="4" t="s">
        <v>546</v>
      </c>
    </row>
  </sheetData>
  <autoFilter ref="B1:G9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A2" sqref="A2"/>
    </sheetView>
  </sheetViews>
  <sheetFormatPr defaultRowHeight="10.15" x14ac:dyDescent="0.3"/>
  <cols>
    <col min="1" max="1" width="9.06640625" style="4"/>
    <col min="2" max="2" width="4.265625" style="4" bestFit="1" customWidth="1"/>
    <col min="3" max="3" width="6.3984375" style="4" bestFit="1" customWidth="1"/>
    <col min="4" max="4" width="9.73046875" style="4" bestFit="1" customWidth="1"/>
    <col min="5" max="5" width="34.3984375" style="4" bestFit="1" customWidth="1"/>
    <col min="6" max="16384" width="9.06640625" style="4"/>
  </cols>
  <sheetData>
    <row r="1" spans="1:6" s="36" customFormat="1" x14ac:dyDescent="0.3">
      <c r="A1" s="36" t="s">
        <v>350</v>
      </c>
      <c r="B1" s="36" t="s">
        <v>564</v>
      </c>
      <c r="C1" s="36" t="s">
        <v>558</v>
      </c>
      <c r="D1" s="36" t="s">
        <v>559</v>
      </c>
      <c r="E1" s="36" t="s">
        <v>568</v>
      </c>
      <c r="F1" s="36" t="s">
        <v>1432</v>
      </c>
    </row>
    <row r="2" spans="1:6" x14ac:dyDescent="0.3">
      <c r="B2" s="4">
        <v>10</v>
      </c>
      <c r="C2" s="4" t="s">
        <v>551</v>
      </c>
      <c r="D2" s="4" t="s">
        <v>552</v>
      </c>
      <c r="E2" s="4" t="s">
        <v>571</v>
      </c>
      <c r="F2" s="4" t="s">
        <v>358</v>
      </c>
    </row>
    <row r="3" spans="1:6" x14ac:dyDescent="0.3">
      <c r="B3" s="4">
        <v>11</v>
      </c>
      <c r="C3" s="4" t="s">
        <v>551</v>
      </c>
      <c r="D3" s="4" t="s">
        <v>552</v>
      </c>
      <c r="E3" s="4" t="s">
        <v>609</v>
      </c>
      <c r="F3" s="4" t="s">
        <v>359</v>
      </c>
    </row>
    <row r="4" spans="1:6" x14ac:dyDescent="0.3">
      <c r="B4" s="4">
        <v>12</v>
      </c>
      <c r="C4" s="4" t="s">
        <v>551</v>
      </c>
      <c r="D4" s="4" t="s">
        <v>552</v>
      </c>
      <c r="E4" s="4" t="s">
        <v>609</v>
      </c>
      <c r="F4" s="4" t="s">
        <v>360</v>
      </c>
    </row>
    <row r="5" spans="1:6" x14ac:dyDescent="0.3">
      <c r="B5" s="4">
        <v>13</v>
      </c>
      <c r="C5" s="4" t="s">
        <v>551</v>
      </c>
      <c r="D5" s="4" t="s">
        <v>552</v>
      </c>
      <c r="E5" s="4" t="s">
        <v>1412</v>
      </c>
      <c r="F5" s="4" t="s">
        <v>361</v>
      </c>
    </row>
    <row r="6" spans="1:6" x14ac:dyDescent="0.3">
      <c r="B6" s="4">
        <v>14</v>
      </c>
      <c r="C6" s="4" t="s">
        <v>551</v>
      </c>
      <c r="D6" s="4" t="s">
        <v>552</v>
      </c>
      <c r="E6" s="4" t="s">
        <v>651</v>
      </c>
      <c r="F6" s="4" t="s">
        <v>362</v>
      </c>
    </row>
    <row r="7" spans="1:6" x14ac:dyDescent="0.3">
      <c r="B7" s="4">
        <v>15</v>
      </c>
      <c r="C7" s="4" t="s">
        <v>551</v>
      </c>
      <c r="D7" s="4" t="s">
        <v>552</v>
      </c>
      <c r="E7" s="4" t="s">
        <v>661</v>
      </c>
      <c r="F7" s="4" t="s">
        <v>363</v>
      </c>
    </row>
    <row r="8" spans="1:6" x14ac:dyDescent="0.3">
      <c r="B8" s="4">
        <v>16</v>
      </c>
      <c r="C8" s="4" t="s">
        <v>551</v>
      </c>
      <c r="D8" s="4" t="s">
        <v>552</v>
      </c>
      <c r="E8" s="4" t="s">
        <v>670</v>
      </c>
      <c r="F8" s="4" t="s">
        <v>364</v>
      </c>
    </row>
    <row r="9" spans="1:6" x14ac:dyDescent="0.3">
      <c r="B9" s="4">
        <v>17</v>
      </c>
      <c r="C9" s="4" t="s">
        <v>551</v>
      </c>
      <c r="D9" s="4" t="s">
        <v>552</v>
      </c>
      <c r="E9" s="4" t="s">
        <v>1422</v>
      </c>
      <c r="F9" s="4" t="s">
        <v>365</v>
      </c>
    </row>
    <row r="10" spans="1:6" x14ac:dyDescent="0.3">
      <c r="B10" s="4">
        <v>18</v>
      </c>
      <c r="C10" s="4" t="s">
        <v>551</v>
      </c>
      <c r="D10" s="4" t="s">
        <v>552</v>
      </c>
      <c r="E10" s="4" t="s">
        <v>712</v>
      </c>
      <c r="F10" s="4" t="s">
        <v>366</v>
      </c>
    </row>
    <row r="11" spans="1:6" x14ac:dyDescent="0.3">
      <c r="B11" s="4">
        <v>36</v>
      </c>
      <c r="C11" s="4" t="s">
        <v>553</v>
      </c>
      <c r="D11" s="4" t="s">
        <v>552</v>
      </c>
      <c r="E11" s="4" t="s">
        <v>574</v>
      </c>
      <c r="F11" s="4" t="s">
        <v>380</v>
      </c>
    </row>
    <row r="12" spans="1:6" x14ac:dyDescent="0.3">
      <c r="B12" s="4">
        <v>37</v>
      </c>
      <c r="C12" s="4" t="s">
        <v>553</v>
      </c>
      <c r="D12" s="4" t="s">
        <v>552</v>
      </c>
      <c r="E12" s="4" t="s">
        <v>1428</v>
      </c>
      <c r="F12" s="4" t="s">
        <v>381</v>
      </c>
    </row>
    <row r="13" spans="1:6" x14ac:dyDescent="0.3">
      <c r="B13" s="4">
        <v>38</v>
      </c>
      <c r="C13" s="4" t="s">
        <v>553</v>
      </c>
      <c r="D13" s="4" t="s">
        <v>552</v>
      </c>
      <c r="E13" s="4" t="s">
        <v>590</v>
      </c>
      <c r="F13" s="4" t="s">
        <v>382</v>
      </c>
    </row>
    <row r="14" spans="1:6" x14ac:dyDescent="0.3">
      <c r="B14" s="4">
        <v>39</v>
      </c>
      <c r="C14" s="4" t="s">
        <v>553</v>
      </c>
      <c r="D14" s="4" t="s">
        <v>552</v>
      </c>
      <c r="E14" s="4" t="s">
        <v>595</v>
      </c>
      <c r="F14" s="4" t="s">
        <v>383</v>
      </c>
    </row>
    <row r="15" spans="1:6" x14ac:dyDescent="0.3">
      <c r="B15" s="4">
        <v>40</v>
      </c>
      <c r="C15" s="4" t="s">
        <v>553</v>
      </c>
      <c r="D15" s="4" t="s">
        <v>552</v>
      </c>
      <c r="E15" s="4" t="s">
        <v>595</v>
      </c>
      <c r="F15" s="4" t="s">
        <v>384</v>
      </c>
    </row>
    <row r="16" spans="1:6" x14ac:dyDescent="0.3">
      <c r="B16" s="4">
        <v>41</v>
      </c>
      <c r="C16" s="4" t="s">
        <v>553</v>
      </c>
      <c r="D16" s="4" t="s">
        <v>552</v>
      </c>
      <c r="E16" s="4" t="s">
        <v>597</v>
      </c>
      <c r="F16" s="4" t="s">
        <v>385</v>
      </c>
    </row>
    <row r="17" spans="2:6" x14ac:dyDescent="0.3">
      <c r="B17" s="4">
        <v>42</v>
      </c>
      <c r="C17" s="4" t="s">
        <v>553</v>
      </c>
      <c r="D17" s="4" t="s">
        <v>552</v>
      </c>
      <c r="E17" s="4" t="s">
        <v>599</v>
      </c>
      <c r="F17" s="4" t="s">
        <v>386</v>
      </c>
    </row>
    <row r="18" spans="2:6" x14ac:dyDescent="0.3">
      <c r="B18" s="4">
        <v>43</v>
      </c>
      <c r="C18" s="4" t="s">
        <v>553</v>
      </c>
      <c r="D18" s="4" t="s">
        <v>552</v>
      </c>
      <c r="E18" s="4" t="s">
        <v>627</v>
      </c>
      <c r="F18" s="4" t="s">
        <v>387</v>
      </c>
    </row>
    <row r="19" spans="2:6" x14ac:dyDescent="0.3">
      <c r="B19" s="4">
        <v>44</v>
      </c>
      <c r="C19" s="4" t="s">
        <v>553</v>
      </c>
      <c r="D19" s="4" t="s">
        <v>552</v>
      </c>
      <c r="E19" s="4" t="s">
        <v>638</v>
      </c>
      <c r="F19" s="4" t="s">
        <v>388</v>
      </c>
    </row>
    <row r="20" spans="2:6" x14ac:dyDescent="0.3">
      <c r="B20" s="4">
        <v>45</v>
      </c>
      <c r="C20" s="4" t="s">
        <v>553</v>
      </c>
      <c r="D20" s="4" t="s">
        <v>552</v>
      </c>
      <c r="E20" s="4" t="s">
        <v>665</v>
      </c>
      <c r="F20" s="4" t="s">
        <v>389</v>
      </c>
    </row>
    <row r="21" spans="2:6" x14ac:dyDescent="0.3">
      <c r="B21" s="4">
        <v>46</v>
      </c>
      <c r="C21" s="4" t="s">
        <v>553</v>
      </c>
      <c r="D21" s="4" t="s">
        <v>552</v>
      </c>
      <c r="E21" s="4" t="s">
        <v>685</v>
      </c>
      <c r="F21" s="4" t="s">
        <v>390</v>
      </c>
    </row>
    <row r="22" spans="2:6" x14ac:dyDescent="0.3">
      <c r="B22" s="4">
        <v>47</v>
      </c>
      <c r="C22" s="4" t="s">
        <v>553</v>
      </c>
      <c r="D22" s="4" t="s">
        <v>552</v>
      </c>
      <c r="E22" s="4" t="s">
        <v>686</v>
      </c>
      <c r="F22" s="4" t="s">
        <v>391</v>
      </c>
    </row>
    <row r="23" spans="2:6" x14ac:dyDescent="0.3">
      <c r="B23" s="4">
        <v>48</v>
      </c>
      <c r="C23" s="4" t="s">
        <v>553</v>
      </c>
      <c r="D23" s="4" t="s">
        <v>552</v>
      </c>
      <c r="E23" s="4" t="s">
        <v>1433</v>
      </c>
      <c r="F23" s="4" t="s">
        <v>392</v>
      </c>
    </row>
    <row r="24" spans="2:6" x14ac:dyDescent="0.3">
      <c r="B24" s="4">
        <v>49</v>
      </c>
      <c r="C24" s="4" t="s">
        <v>553</v>
      </c>
      <c r="D24" s="4" t="s">
        <v>552</v>
      </c>
      <c r="E24" s="4" t="s">
        <v>1426</v>
      </c>
      <c r="F24" s="4" t="s">
        <v>393</v>
      </c>
    </row>
    <row r="25" spans="2:6" x14ac:dyDescent="0.3">
      <c r="B25" s="4">
        <v>50</v>
      </c>
      <c r="C25" s="4" t="s">
        <v>553</v>
      </c>
      <c r="D25" s="4" t="s">
        <v>552</v>
      </c>
      <c r="E25" s="4" t="s">
        <v>1426</v>
      </c>
      <c r="F25" s="4" t="s">
        <v>394</v>
      </c>
    </row>
    <row r="26" spans="2:6" x14ac:dyDescent="0.3">
      <c r="B26" s="4">
        <v>51</v>
      </c>
      <c r="C26" s="4" t="s">
        <v>553</v>
      </c>
      <c r="D26" s="4" t="s">
        <v>552</v>
      </c>
      <c r="E26" s="4" t="s">
        <v>718</v>
      </c>
      <c r="F26" s="4" t="s">
        <v>395</v>
      </c>
    </row>
    <row r="27" spans="2:6" x14ac:dyDescent="0.3">
      <c r="B27" s="4">
        <v>52</v>
      </c>
      <c r="C27" s="4" t="s">
        <v>553</v>
      </c>
      <c r="D27" s="4" t="s">
        <v>552</v>
      </c>
      <c r="E27" s="4" t="s">
        <v>721</v>
      </c>
      <c r="F27" s="4" t="s">
        <v>396</v>
      </c>
    </row>
    <row r="28" spans="2:6" x14ac:dyDescent="0.3">
      <c r="B28" s="4">
        <v>81</v>
      </c>
      <c r="C28" s="4" t="s">
        <v>554</v>
      </c>
      <c r="D28" s="4" t="s">
        <v>552</v>
      </c>
      <c r="E28" s="4" t="s">
        <v>1419</v>
      </c>
      <c r="F28" s="4" t="s">
        <v>414</v>
      </c>
    </row>
    <row r="29" spans="2:6" x14ac:dyDescent="0.3">
      <c r="B29" s="4">
        <v>82</v>
      </c>
      <c r="C29" s="4" t="s">
        <v>554</v>
      </c>
      <c r="D29" s="4" t="s">
        <v>552</v>
      </c>
      <c r="E29" s="4" t="s">
        <v>598</v>
      </c>
      <c r="F29" s="4" t="s">
        <v>415</v>
      </c>
    </row>
    <row r="30" spans="2:6" x14ac:dyDescent="0.3">
      <c r="B30" s="4">
        <v>83</v>
      </c>
      <c r="C30" s="4" t="s">
        <v>554</v>
      </c>
      <c r="D30" s="4" t="s">
        <v>552</v>
      </c>
      <c r="E30" s="4" t="s">
        <v>598</v>
      </c>
      <c r="F30" s="4" t="s">
        <v>416</v>
      </c>
    </row>
    <row r="31" spans="2:6" x14ac:dyDescent="0.3">
      <c r="B31" s="4">
        <v>84</v>
      </c>
      <c r="C31" s="4" t="s">
        <v>554</v>
      </c>
      <c r="D31" s="4" t="s">
        <v>552</v>
      </c>
      <c r="E31" s="4" t="s">
        <v>631</v>
      </c>
      <c r="F31" s="4" t="s">
        <v>417</v>
      </c>
    </row>
    <row r="32" spans="2:6" x14ac:dyDescent="0.3">
      <c r="B32" s="4">
        <v>85</v>
      </c>
      <c r="C32" s="4" t="s">
        <v>554</v>
      </c>
      <c r="D32" s="4" t="s">
        <v>552</v>
      </c>
      <c r="E32" s="4" t="s">
        <v>633</v>
      </c>
      <c r="F32" s="4" t="s">
        <v>418</v>
      </c>
    </row>
    <row r="33" spans="2:6" x14ac:dyDescent="0.3">
      <c r="B33" s="4">
        <v>86</v>
      </c>
      <c r="C33" s="4" t="s">
        <v>554</v>
      </c>
      <c r="D33" s="4" t="s">
        <v>552</v>
      </c>
      <c r="E33" s="4" t="s">
        <v>633</v>
      </c>
      <c r="F33" s="4" t="s">
        <v>419</v>
      </c>
    </row>
    <row r="34" spans="2:6" x14ac:dyDescent="0.3">
      <c r="B34" s="4">
        <v>87</v>
      </c>
      <c r="C34" s="4" t="s">
        <v>554</v>
      </c>
      <c r="D34" s="4" t="s">
        <v>552</v>
      </c>
      <c r="E34" s="4" t="s">
        <v>636</v>
      </c>
      <c r="F34" s="4" t="s">
        <v>420</v>
      </c>
    </row>
    <row r="35" spans="2:6" x14ac:dyDescent="0.3">
      <c r="B35" s="4">
        <v>88</v>
      </c>
      <c r="C35" s="4" t="s">
        <v>554</v>
      </c>
      <c r="D35" s="4" t="s">
        <v>552</v>
      </c>
      <c r="E35" s="4" t="s">
        <v>636</v>
      </c>
      <c r="F35" s="4" t="s">
        <v>399</v>
      </c>
    </row>
    <row r="36" spans="2:6" x14ac:dyDescent="0.3">
      <c r="B36" s="4">
        <v>89</v>
      </c>
      <c r="C36" s="4" t="s">
        <v>554</v>
      </c>
      <c r="D36" s="4" t="s">
        <v>552</v>
      </c>
      <c r="E36" s="4" t="s">
        <v>636</v>
      </c>
      <c r="F36" s="4" t="s">
        <v>421</v>
      </c>
    </row>
    <row r="37" spans="2:6" x14ac:dyDescent="0.3">
      <c r="B37" s="4">
        <v>90</v>
      </c>
      <c r="C37" s="4" t="s">
        <v>554</v>
      </c>
      <c r="D37" s="4" t="s">
        <v>552</v>
      </c>
      <c r="E37" s="4" t="s">
        <v>636</v>
      </c>
      <c r="F37" s="4" t="s">
        <v>422</v>
      </c>
    </row>
    <row r="38" spans="2:6" x14ac:dyDescent="0.3">
      <c r="B38" s="4">
        <v>91</v>
      </c>
      <c r="C38" s="4" t="s">
        <v>554</v>
      </c>
      <c r="D38" s="4" t="s">
        <v>552</v>
      </c>
      <c r="E38" s="4" t="s">
        <v>636</v>
      </c>
      <c r="F38" s="4" t="s">
        <v>423</v>
      </c>
    </row>
    <row r="39" spans="2:6" x14ac:dyDescent="0.3">
      <c r="B39" s="4">
        <v>92</v>
      </c>
      <c r="C39" s="4" t="s">
        <v>554</v>
      </c>
      <c r="D39" s="4" t="s">
        <v>552</v>
      </c>
      <c r="E39" s="4" t="s">
        <v>639</v>
      </c>
      <c r="F39" s="4" t="s">
        <v>424</v>
      </c>
    </row>
    <row r="40" spans="2:6" x14ac:dyDescent="0.3">
      <c r="B40" s="4">
        <v>93</v>
      </c>
      <c r="C40" s="4" t="s">
        <v>554</v>
      </c>
      <c r="D40" s="4" t="s">
        <v>552</v>
      </c>
      <c r="E40" s="4" t="s">
        <v>640</v>
      </c>
      <c r="F40" s="4" t="s">
        <v>425</v>
      </c>
    </row>
    <row r="41" spans="2:6" x14ac:dyDescent="0.3">
      <c r="B41" s="4">
        <v>94</v>
      </c>
      <c r="C41" s="4" t="s">
        <v>554</v>
      </c>
      <c r="D41" s="4" t="s">
        <v>552</v>
      </c>
      <c r="E41" s="4" t="s">
        <v>641</v>
      </c>
      <c r="F41" s="4" t="s">
        <v>426</v>
      </c>
    </row>
    <row r="42" spans="2:6" x14ac:dyDescent="0.3">
      <c r="B42" s="4">
        <v>95</v>
      </c>
      <c r="C42" s="4" t="s">
        <v>554</v>
      </c>
      <c r="D42" s="4" t="s">
        <v>552</v>
      </c>
      <c r="E42" s="4" t="s">
        <v>644</v>
      </c>
      <c r="F42" s="4" t="s">
        <v>427</v>
      </c>
    </row>
    <row r="43" spans="2:6" x14ac:dyDescent="0.3">
      <c r="B43" s="4">
        <v>96</v>
      </c>
      <c r="C43" s="4" t="s">
        <v>554</v>
      </c>
      <c r="D43" s="4" t="s">
        <v>552</v>
      </c>
      <c r="E43" s="4" t="s">
        <v>647</v>
      </c>
      <c r="F43" s="4" t="s">
        <v>428</v>
      </c>
    </row>
    <row r="44" spans="2:6" x14ac:dyDescent="0.3">
      <c r="B44" s="4">
        <v>97</v>
      </c>
      <c r="C44" s="4" t="s">
        <v>554</v>
      </c>
      <c r="D44" s="4" t="s">
        <v>552</v>
      </c>
      <c r="E44" s="4" t="s">
        <v>659</v>
      </c>
      <c r="F44" s="4" t="s">
        <v>429</v>
      </c>
    </row>
    <row r="45" spans="2:6" x14ac:dyDescent="0.3">
      <c r="B45" s="4">
        <v>98</v>
      </c>
      <c r="C45" s="4" t="s">
        <v>554</v>
      </c>
      <c r="D45" s="4" t="s">
        <v>552</v>
      </c>
      <c r="E45" s="4" t="s">
        <v>1434</v>
      </c>
      <c r="F45" s="4" t="s">
        <v>430</v>
      </c>
    </row>
    <row r="46" spans="2:6" x14ac:dyDescent="0.3">
      <c r="B46" s="4">
        <v>99</v>
      </c>
      <c r="C46" s="4" t="s">
        <v>554</v>
      </c>
      <c r="D46" s="4" t="s">
        <v>552</v>
      </c>
      <c r="E46" s="4" t="s">
        <v>675</v>
      </c>
      <c r="F46" s="4" t="s">
        <v>431</v>
      </c>
    </row>
    <row r="47" spans="2:6" x14ac:dyDescent="0.3">
      <c r="B47" s="4">
        <v>100</v>
      </c>
      <c r="C47" s="4" t="s">
        <v>554</v>
      </c>
      <c r="D47" s="4" t="s">
        <v>552</v>
      </c>
      <c r="E47" s="4" t="s">
        <v>682</v>
      </c>
      <c r="F47" s="4" t="s">
        <v>432</v>
      </c>
    </row>
    <row r="48" spans="2:6" x14ac:dyDescent="0.3">
      <c r="B48" s="4">
        <v>101</v>
      </c>
      <c r="C48" s="4" t="s">
        <v>554</v>
      </c>
      <c r="D48" s="4" t="s">
        <v>552</v>
      </c>
      <c r="E48" s="4" t="s">
        <v>687</v>
      </c>
      <c r="F48" s="4" t="s">
        <v>433</v>
      </c>
    </row>
    <row r="49" spans="2:6" x14ac:dyDescent="0.3">
      <c r="B49" s="4">
        <v>102</v>
      </c>
      <c r="C49" s="4" t="s">
        <v>554</v>
      </c>
      <c r="D49" s="4" t="s">
        <v>552</v>
      </c>
      <c r="E49" s="4" t="s">
        <v>1413</v>
      </c>
      <c r="F49" s="4" t="s">
        <v>434</v>
      </c>
    </row>
    <row r="50" spans="2:6" x14ac:dyDescent="0.3">
      <c r="B50" s="4">
        <v>103</v>
      </c>
      <c r="C50" s="4" t="s">
        <v>554</v>
      </c>
      <c r="D50" s="4" t="s">
        <v>552</v>
      </c>
      <c r="E50" s="4" t="s">
        <v>1419</v>
      </c>
      <c r="F50" s="4" t="s">
        <v>435</v>
      </c>
    </row>
    <row r="51" spans="2:6" x14ac:dyDescent="0.3">
      <c r="B51" s="4">
        <v>104</v>
      </c>
      <c r="C51" s="4" t="s">
        <v>554</v>
      </c>
      <c r="D51" s="4" t="s">
        <v>552</v>
      </c>
      <c r="E51" s="4" t="s">
        <v>708</v>
      </c>
      <c r="F51" s="4" t="s">
        <v>436</v>
      </c>
    </row>
    <row r="52" spans="2:6" x14ac:dyDescent="0.3">
      <c r="B52" s="4">
        <v>105</v>
      </c>
      <c r="C52" s="4" t="s">
        <v>554</v>
      </c>
      <c r="D52" s="4" t="s">
        <v>552</v>
      </c>
      <c r="E52" s="4" t="s">
        <v>709</v>
      </c>
      <c r="F52" s="4" t="s">
        <v>437</v>
      </c>
    </row>
    <row r="53" spans="2:6" x14ac:dyDescent="0.3">
      <c r="B53" s="4">
        <v>106</v>
      </c>
      <c r="C53" s="4" t="s">
        <v>554</v>
      </c>
      <c r="D53" s="4" t="s">
        <v>552</v>
      </c>
      <c r="E53" s="4" t="s">
        <v>1425</v>
      </c>
      <c r="F53" s="4" t="s">
        <v>438</v>
      </c>
    </row>
    <row r="54" spans="2:6" x14ac:dyDescent="0.3">
      <c r="B54" s="4">
        <v>171</v>
      </c>
      <c r="C54" s="4" t="s">
        <v>555</v>
      </c>
      <c r="D54" s="4" t="s">
        <v>552</v>
      </c>
      <c r="E54" s="4" t="s">
        <v>570</v>
      </c>
      <c r="F54" s="4" t="s">
        <v>481</v>
      </c>
    </row>
    <row r="55" spans="2:6" x14ac:dyDescent="0.3">
      <c r="B55" s="4">
        <v>172</v>
      </c>
      <c r="C55" s="4" t="s">
        <v>555</v>
      </c>
      <c r="D55" s="4" t="s">
        <v>552</v>
      </c>
      <c r="E55" s="4" t="s">
        <v>572</v>
      </c>
      <c r="F55" s="4" t="s">
        <v>482</v>
      </c>
    </row>
    <row r="56" spans="2:6" x14ac:dyDescent="0.3">
      <c r="B56" s="4">
        <v>173</v>
      </c>
      <c r="C56" s="4" t="s">
        <v>555</v>
      </c>
      <c r="D56" s="4" t="s">
        <v>552</v>
      </c>
      <c r="E56" s="4" t="s">
        <v>575</v>
      </c>
      <c r="F56" s="4" t="s">
        <v>483</v>
      </c>
    </row>
    <row r="57" spans="2:6" x14ac:dyDescent="0.3">
      <c r="B57" s="4">
        <v>174</v>
      </c>
      <c r="C57" s="4" t="s">
        <v>555</v>
      </c>
      <c r="D57" s="4" t="s">
        <v>552</v>
      </c>
      <c r="E57" s="4" t="s">
        <v>577</v>
      </c>
      <c r="F57" s="4" t="s">
        <v>484</v>
      </c>
    </row>
    <row r="58" spans="2:6" x14ac:dyDescent="0.3">
      <c r="B58" s="4">
        <v>175</v>
      </c>
      <c r="C58" s="4" t="s">
        <v>555</v>
      </c>
      <c r="D58" s="4" t="s">
        <v>552</v>
      </c>
      <c r="E58" s="4" t="s">
        <v>578</v>
      </c>
      <c r="F58" s="4" t="s">
        <v>485</v>
      </c>
    </row>
    <row r="59" spans="2:6" x14ac:dyDescent="0.3">
      <c r="B59" s="4">
        <v>176</v>
      </c>
      <c r="C59" s="4" t="s">
        <v>555</v>
      </c>
      <c r="D59" s="4" t="s">
        <v>552</v>
      </c>
      <c r="E59" s="4" t="s">
        <v>578</v>
      </c>
      <c r="F59" s="4" t="s">
        <v>486</v>
      </c>
    </row>
    <row r="60" spans="2:6" x14ac:dyDescent="0.3">
      <c r="B60" s="4">
        <v>177</v>
      </c>
      <c r="C60" s="4" t="s">
        <v>555</v>
      </c>
      <c r="D60" s="4" t="s">
        <v>552</v>
      </c>
      <c r="E60" s="4" t="s">
        <v>584</v>
      </c>
      <c r="F60" s="4" t="s">
        <v>487</v>
      </c>
    </row>
    <row r="61" spans="2:6" x14ac:dyDescent="0.3">
      <c r="B61" s="4">
        <v>178</v>
      </c>
      <c r="C61" s="4" t="s">
        <v>555</v>
      </c>
      <c r="D61" s="4" t="s">
        <v>552</v>
      </c>
      <c r="E61" s="4" t="s">
        <v>585</v>
      </c>
      <c r="F61" s="4" t="s">
        <v>488</v>
      </c>
    </row>
    <row r="62" spans="2:6" x14ac:dyDescent="0.3">
      <c r="B62" s="4">
        <v>179</v>
      </c>
      <c r="C62" s="4" t="s">
        <v>555</v>
      </c>
      <c r="D62" s="4" t="s">
        <v>552</v>
      </c>
      <c r="E62" s="4" t="s">
        <v>585</v>
      </c>
      <c r="F62" s="4" t="s">
        <v>489</v>
      </c>
    </row>
    <row r="63" spans="2:6" x14ac:dyDescent="0.3">
      <c r="B63" s="4">
        <v>180</v>
      </c>
      <c r="C63" s="4" t="s">
        <v>555</v>
      </c>
      <c r="D63" s="4" t="s">
        <v>552</v>
      </c>
      <c r="E63" s="4" t="s">
        <v>585</v>
      </c>
      <c r="F63" s="4" t="s">
        <v>490</v>
      </c>
    </row>
    <row r="64" spans="2:6" x14ac:dyDescent="0.3">
      <c r="B64" s="4">
        <v>181</v>
      </c>
      <c r="C64" s="4" t="s">
        <v>555</v>
      </c>
      <c r="D64" s="4" t="s">
        <v>552</v>
      </c>
      <c r="E64" s="4" t="s">
        <v>585</v>
      </c>
      <c r="F64" s="4" t="s">
        <v>491</v>
      </c>
    </row>
    <row r="65" spans="2:6" x14ac:dyDescent="0.3">
      <c r="B65" s="4">
        <v>182</v>
      </c>
      <c r="C65" s="4" t="s">
        <v>555</v>
      </c>
      <c r="D65" s="4" t="s">
        <v>552</v>
      </c>
      <c r="E65" s="4" t="s">
        <v>585</v>
      </c>
      <c r="F65" s="4" t="s">
        <v>492</v>
      </c>
    </row>
    <row r="66" spans="2:6" x14ac:dyDescent="0.3">
      <c r="B66" s="4">
        <v>183</v>
      </c>
      <c r="C66" s="4" t="s">
        <v>555</v>
      </c>
      <c r="D66" s="4" t="s">
        <v>552</v>
      </c>
      <c r="E66" s="4" t="s">
        <v>1405</v>
      </c>
      <c r="F66" s="4" t="s">
        <v>493</v>
      </c>
    </row>
    <row r="67" spans="2:6" x14ac:dyDescent="0.3">
      <c r="B67" s="4">
        <v>184</v>
      </c>
      <c r="C67" s="4" t="s">
        <v>555</v>
      </c>
      <c r="D67" s="4" t="s">
        <v>552</v>
      </c>
      <c r="E67" s="4" t="s">
        <v>591</v>
      </c>
      <c r="F67" s="4" t="s">
        <v>494</v>
      </c>
    </row>
    <row r="68" spans="2:6" x14ac:dyDescent="0.3">
      <c r="B68" s="4">
        <v>185</v>
      </c>
      <c r="C68" s="4" t="s">
        <v>555</v>
      </c>
      <c r="D68" s="4" t="s">
        <v>552</v>
      </c>
      <c r="E68" s="4" t="s">
        <v>602</v>
      </c>
      <c r="F68" s="4" t="s">
        <v>495</v>
      </c>
    </row>
    <row r="69" spans="2:6" x14ac:dyDescent="0.3">
      <c r="B69" s="4">
        <v>186</v>
      </c>
      <c r="C69" s="4" t="s">
        <v>555</v>
      </c>
      <c r="D69" s="4" t="s">
        <v>552</v>
      </c>
      <c r="E69" s="4" t="s">
        <v>604</v>
      </c>
      <c r="F69" s="4" t="s">
        <v>496</v>
      </c>
    </row>
    <row r="70" spans="2:6" x14ac:dyDescent="0.3">
      <c r="B70" s="4">
        <v>187</v>
      </c>
      <c r="C70" s="4" t="s">
        <v>555</v>
      </c>
      <c r="D70" s="4" t="s">
        <v>552</v>
      </c>
      <c r="E70" s="4" t="s">
        <v>1409</v>
      </c>
      <c r="F70" s="4" t="s">
        <v>497</v>
      </c>
    </row>
    <row r="71" spans="2:6" x14ac:dyDescent="0.3">
      <c r="B71" s="4">
        <v>188</v>
      </c>
      <c r="C71" s="4" t="s">
        <v>555</v>
      </c>
      <c r="D71" s="4" t="s">
        <v>552</v>
      </c>
      <c r="E71" s="4" t="s">
        <v>605</v>
      </c>
      <c r="F71" s="4" t="s">
        <v>498</v>
      </c>
    </row>
    <row r="72" spans="2:6" x14ac:dyDescent="0.3">
      <c r="B72" s="4">
        <v>189</v>
      </c>
      <c r="C72" s="4" t="s">
        <v>555</v>
      </c>
      <c r="D72" s="4" t="s">
        <v>552</v>
      </c>
      <c r="E72" s="4" t="s">
        <v>565</v>
      </c>
      <c r="F72" s="4" t="s">
        <v>499</v>
      </c>
    </row>
    <row r="73" spans="2:6" x14ac:dyDescent="0.3">
      <c r="B73" s="4">
        <v>190</v>
      </c>
      <c r="C73" s="4" t="s">
        <v>555</v>
      </c>
      <c r="D73" s="4" t="s">
        <v>552</v>
      </c>
      <c r="E73" s="4" t="s">
        <v>612</v>
      </c>
      <c r="F73" s="4" t="s">
        <v>500</v>
      </c>
    </row>
    <row r="74" spans="2:6" x14ac:dyDescent="0.3">
      <c r="B74" s="4">
        <v>191</v>
      </c>
      <c r="C74" s="4" t="s">
        <v>555</v>
      </c>
      <c r="D74" s="4" t="s">
        <v>552</v>
      </c>
      <c r="E74" s="4" t="s">
        <v>1436</v>
      </c>
      <c r="F74" s="4" t="s">
        <v>501</v>
      </c>
    </row>
    <row r="75" spans="2:6" x14ac:dyDescent="0.3">
      <c r="B75" s="4">
        <v>192</v>
      </c>
      <c r="C75" s="4" t="s">
        <v>555</v>
      </c>
      <c r="D75" s="4" t="s">
        <v>552</v>
      </c>
      <c r="E75" s="4" t="s">
        <v>615</v>
      </c>
      <c r="F75" s="4" t="s">
        <v>502</v>
      </c>
    </row>
    <row r="76" spans="2:6" x14ac:dyDescent="0.3">
      <c r="B76" s="4">
        <v>193</v>
      </c>
      <c r="C76" s="4" t="s">
        <v>555</v>
      </c>
      <c r="D76" s="4" t="s">
        <v>552</v>
      </c>
      <c r="E76" s="4" t="s">
        <v>615</v>
      </c>
      <c r="F76" s="4" t="s">
        <v>503</v>
      </c>
    </row>
    <row r="77" spans="2:6" x14ac:dyDescent="0.3">
      <c r="B77" s="4">
        <v>194</v>
      </c>
      <c r="C77" s="4" t="s">
        <v>555</v>
      </c>
      <c r="D77" s="4" t="s">
        <v>552</v>
      </c>
      <c r="E77" s="4" t="s">
        <v>616</v>
      </c>
      <c r="F77" s="4" t="s">
        <v>504</v>
      </c>
    </row>
    <row r="78" spans="2:6" x14ac:dyDescent="0.3">
      <c r="B78" s="4">
        <v>195</v>
      </c>
      <c r="C78" s="4" t="s">
        <v>555</v>
      </c>
      <c r="D78" s="4" t="s">
        <v>552</v>
      </c>
      <c r="E78" s="4" t="s">
        <v>619</v>
      </c>
      <c r="F78" s="4" t="s">
        <v>505</v>
      </c>
    </row>
    <row r="79" spans="2:6" x14ac:dyDescent="0.3">
      <c r="B79" s="4">
        <v>196</v>
      </c>
      <c r="C79" s="4" t="s">
        <v>555</v>
      </c>
      <c r="D79" s="4" t="s">
        <v>552</v>
      </c>
      <c r="E79" s="4" t="s">
        <v>620</v>
      </c>
      <c r="F79" s="4" t="s">
        <v>506</v>
      </c>
    </row>
    <row r="80" spans="2:6" x14ac:dyDescent="0.3">
      <c r="B80" s="4">
        <v>197</v>
      </c>
      <c r="C80" s="4" t="s">
        <v>555</v>
      </c>
      <c r="D80" s="4" t="s">
        <v>552</v>
      </c>
      <c r="E80" s="4" t="s">
        <v>622</v>
      </c>
      <c r="F80" s="4" t="s">
        <v>507</v>
      </c>
    </row>
    <row r="81" spans="2:6" x14ac:dyDescent="0.3">
      <c r="B81" s="4">
        <v>198</v>
      </c>
      <c r="C81" s="4" t="s">
        <v>555</v>
      </c>
      <c r="D81" s="4" t="s">
        <v>552</v>
      </c>
      <c r="E81" s="4" t="s">
        <v>1429</v>
      </c>
      <c r="F81" s="4" t="s">
        <v>508</v>
      </c>
    </row>
    <row r="82" spans="2:6" x14ac:dyDescent="0.3">
      <c r="B82" s="4">
        <v>199</v>
      </c>
      <c r="C82" s="4" t="s">
        <v>555</v>
      </c>
      <c r="D82" s="4" t="s">
        <v>552</v>
      </c>
      <c r="E82" s="4" t="s">
        <v>1430</v>
      </c>
      <c r="F82" s="4" t="s">
        <v>509</v>
      </c>
    </row>
    <row r="83" spans="2:6" x14ac:dyDescent="0.3">
      <c r="B83" s="4">
        <v>200</v>
      </c>
      <c r="C83" s="4" t="s">
        <v>555</v>
      </c>
      <c r="D83" s="4" t="s">
        <v>552</v>
      </c>
      <c r="E83" s="4" t="s">
        <v>629</v>
      </c>
      <c r="F83" s="4" t="s">
        <v>510</v>
      </c>
    </row>
    <row r="84" spans="2:6" x14ac:dyDescent="0.3">
      <c r="B84" s="4">
        <v>201</v>
      </c>
      <c r="C84" s="4" t="s">
        <v>555</v>
      </c>
      <c r="D84" s="4" t="s">
        <v>552</v>
      </c>
      <c r="E84" s="4" t="s">
        <v>630</v>
      </c>
      <c r="F84" s="4" t="s">
        <v>511</v>
      </c>
    </row>
    <row r="85" spans="2:6" x14ac:dyDescent="0.3">
      <c r="B85" s="4">
        <v>202</v>
      </c>
      <c r="C85" s="4" t="s">
        <v>555</v>
      </c>
      <c r="D85" s="4" t="s">
        <v>552</v>
      </c>
      <c r="E85" s="4" t="s">
        <v>635</v>
      </c>
      <c r="F85" s="4" t="s">
        <v>512</v>
      </c>
    </row>
    <row r="86" spans="2:6" x14ac:dyDescent="0.3">
      <c r="B86" s="4">
        <v>203</v>
      </c>
      <c r="C86" s="4" t="s">
        <v>555</v>
      </c>
      <c r="D86" s="4" t="s">
        <v>552</v>
      </c>
      <c r="E86" s="4" t="s">
        <v>1435</v>
      </c>
      <c r="F86" s="4" t="s">
        <v>513</v>
      </c>
    </row>
    <row r="87" spans="2:6" x14ac:dyDescent="0.3">
      <c r="B87" s="4">
        <v>204</v>
      </c>
      <c r="C87" s="4" t="s">
        <v>555</v>
      </c>
      <c r="D87" s="4" t="s">
        <v>552</v>
      </c>
      <c r="E87" s="4" t="s">
        <v>637</v>
      </c>
      <c r="F87" s="4" t="s">
        <v>514</v>
      </c>
    </row>
    <row r="88" spans="2:6" x14ac:dyDescent="0.3">
      <c r="B88" s="4">
        <v>205</v>
      </c>
      <c r="C88" s="4" t="s">
        <v>555</v>
      </c>
      <c r="D88" s="4" t="s">
        <v>552</v>
      </c>
      <c r="E88" s="4" t="s">
        <v>646</v>
      </c>
      <c r="F88" s="4" t="s">
        <v>515</v>
      </c>
    </row>
    <row r="89" spans="2:6" x14ac:dyDescent="0.3">
      <c r="B89" s="4">
        <v>206</v>
      </c>
      <c r="C89" s="4" t="s">
        <v>555</v>
      </c>
      <c r="D89" s="4" t="s">
        <v>552</v>
      </c>
      <c r="E89" s="4" t="s">
        <v>652</v>
      </c>
      <c r="F89" s="4" t="s">
        <v>516</v>
      </c>
    </row>
    <row r="90" spans="2:6" x14ac:dyDescent="0.3">
      <c r="B90" s="4">
        <v>207</v>
      </c>
      <c r="C90" s="4" t="s">
        <v>555</v>
      </c>
      <c r="D90" s="4" t="s">
        <v>552</v>
      </c>
      <c r="E90" s="4" t="s">
        <v>653</v>
      </c>
      <c r="F90" s="4" t="s">
        <v>517</v>
      </c>
    </row>
    <row r="91" spans="2:6" x14ac:dyDescent="0.3">
      <c r="B91" s="4">
        <v>208</v>
      </c>
      <c r="C91" s="4" t="s">
        <v>555</v>
      </c>
      <c r="D91" s="4" t="s">
        <v>552</v>
      </c>
      <c r="E91" s="4" t="s">
        <v>654</v>
      </c>
      <c r="F91" s="4" t="s">
        <v>518</v>
      </c>
    </row>
    <row r="92" spans="2:6" x14ac:dyDescent="0.3">
      <c r="B92" s="4">
        <v>209</v>
      </c>
      <c r="C92" s="4" t="s">
        <v>555</v>
      </c>
      <c r="D92" s="4" t="s">
        <v>552</v>
      </c>
      <c r="E92" s="4" t="s">
        <v>566</v>
      </c>
      <c r="F92" s="4" t="s">
        <v>519</v>
      </c>
    </row>
    <row r="93" spans="2:6" x14ac:dyDescent="0.3">
      <c r="B93" s="4">
        <v>210</v>
      </c>
      <c r="C93" s="4" t="s">
        <v>555</v>
      </c>
      <c r="D93" s="4" t="s">
        <v>552</v>
      </c>
      <c r="E93" s="4" t="s">
        <v>662</v>
      </c>
      <c r="F93" s="4" t="s">
        <v>520</v>
      </c>
    </row>
    <row r="94" spans="2:6" x14ac:dyDescent="0.3">
      <c r="B94" s="4">
        <v>211</v>
      </c>
      <c r="C94" s="4" t="s">
        <v>555</v>
      </c>
      <c r="D94" s="4" t="s">
        <v>552</v>
      </c>
      <c r="E94" s="4" t="s">
        <v>667</v>
      </c>
      <c r="F94" s="4" t="s">
        <v>521</v>
      </c>
    </row>
    <row r="95" spans="2:6" x14ac:dyDescent="0.3">
      <c r="B95" s="4">
        <v>212</v>
      </c>
      <c r="C95" s="4" t="s">
        <v>555</v>
      </c>
      <c r="D95" s="4" t="s">
        <v>552</v>
      </c>
      <c r="E95" s="4" t="s">
        <v>668</v>
      </c>
      <c r="F95" s="4" t="s">
        <v>522</v>
      </c>
    </row>
    <row r="96" spans="2:6" x14ac:dyDescent="0.3">
      <c r="B96" s="4">
        <v>213</v>
      </c>
      <c r="C96" s="4" t="s">
        <v>555</v>
      </c>
      <c r="D96" s="4" t="s">
        <v>552</v>
      </c>
      <c r="E96" s="4" t="s">
        <v>655</v>
      </c>
      <c r="F96" s="4" t="s">
        <v>523</v>
      </c>
    </row>
    <row r="97" spans="2:6" x14ac:dyDescent="0.3">
      <c r="B97" s="4">
        <v>214</v>
      </c>
      <c r="C97" s="4" t="s">
        <v>555</v>
      </c>
      <c r="D97" s="4" t="s">
        <v>552</v>
      </c>
      <c r="E97" s="4" t="s">
        <v>676</v>
      </c>
      <c r="F97" s="4" t="s">
        <v>524</v>
      </c>
    </row>
    <row r="98" spans="2:6" x14ac:dyDescent="0.3">
      <c r="B98" s="4">
        <v>215</v>
      </c>
      <c r="C98" s="4" t="s">
        <v>555</v>
      </c>
      <c r="D98" s="4" t="s">
        <v>552</v>
      </c>
      <c r="E98" s="4" t="s">
        <v>565</v>
      </c>
      <c r="F98" s="4" t="s">
        <v>525</v>
      </c>
    </row>
    <row r="99" spans="2:6" x14ac:dyDescent="0.3">
      <c r="B99" s="4">
        <v>216</v>
      </c>
      <c r="C99" s="4" t="s">
        <v>555</v>
      </c>
      <c r="D99" s="4" t="s">
        <v>552</v>
      </c>
      <c r="E99" s="4" t="s">
        <v>680</v>
      </c>
      <c r="F99" s="4" t="s">
        <v>526</v>
      </c>
    </row>
    <row r="100" spans="2:6" x14ac:dyDescent="0.3">
      <c r="B100" s="4">
        <v>217</v>
      </c>
      <c r="C100" s="4" t="s">
        <v>555</v>
      </c>
      <c r="D100" s="4" t="s">
        <v>552</v>
      </c>
      <c r="E100" s="4" t="s">
        <v>688</v>
      </c>
      <c r="F100" s="4" t="s">
        <v>527</v>
      </c>
    </row>
    <row r="101" spans="2:6" x14ac:dyDescent="0.3">
      <c r="B101" s="4">
        <v>218</v>
      </c>
      <c r="C101" s="4" t="s">
        <v>555</v>
      </c>
      <c r="D101" s="4" t="s">
        <v>552</v>
      </c>
      <c r="E101" s="4" t="s">
        <v>689</v>
      </c>
      <c r="F101" s="4" t="s">
        <v>528</v>
      </c>
    </row>
    <row r="102" spans="2:6" x14ac:dyDescent="0.3">
      <c r="B102" s="4">
        <v>219</v>
      </c>
      <c r="C102" s="4" t="s">
        <v>555</v>
      </c>
      <c r="D102" s="4" t="s">
        <v>552</v>
      </c>
      <c r="E102" s="4" t="s">
        <v>691</v>
      </c>
      <c r="F102" s="4" t="s">
        <v>529</v>
      </c>
    </row>
    <row r="103" spans="2:6" x14ac:dyDescent="0.3">
      <c r="B103" s="4">
        <v>220</v>
      </c>
      <c r="C103" s="4" t="s">
        <v>555</v>
      </c>
      <c r="D103" s="4" t="s">
        <v>552</v>
      </c>
      <c r="E103" s="4" t="s">
        <v>692</v>
      </c>
      <c r="F103" s="4" t="s">
        <v>530</v>
      </c>
    </row>
    <row r="104" spans="2:6" x14ac:dyDescent="0.3">
      <c r="B104" s="4">
        <v>221</v>
      </c>
      <c r="C104" s="4" t="s">
        <v>555</v>
      </c>
      <c r="D104" s="4" t="s">
        <v>552</v>
      </c>
      <c r="E104" s="4" t="s">
        <v>692</v>
      </c>
      <c r="F104" s="4" t="s">
        <v>531</v>
      </c>
    </row>
    <row r="105" spans="2:6" x14ac:dyDescent="0.3">
      <c r="B105" s="4">
        <v>222</v>
      </c>
      <c r="C105" s="4" t="s">
        <v>555</v>
      </c>
      <c r="D105" s="4" t="s">
        <v>552</v>
      </c>
      <c r="E105" s="4" t="s">
        <v>565</v>
      </c>
      <c r="F105" s="4" t="s">
        <v>532</v>
      </c>
    </row>
    <row r="106" spans="2:6" x14ac:dyDescent="0.3">
      <c r="B106" s="4">
        <v>223</v>
      </c>
      <c r="C106" s="4" t="s">
        <v>555</v>
      </c>
      <c r="D106" s="4" t="s">
        <v>552</v>
      </c>
      <c r="E106" s="4" t="s">
        <v>696</v>
      </c>
      <c r="F106" s="4" t="s">
        <v>533</v>
      </c>
    </row>
    <row r="107" spans="2:6" x14ac:dyDescent="0.3">
      <c r="B107" s="4">
        <v>224</v>
      </c>
      <c r="C107" s="4" t="s">
        <v>555</v>
      </c>
      <c r="D107" s="4" t="s">
        <v>552</v>
      </c>
      <c r="E107" s="4" t="s">
        <v>699</v>
      </c>
      <c r="F107" s="4" t="s">
        <v>534</v>
      </c>
    </row>
    <row r="108" spans="2:6" x14ac:dyDescent="0.3">
      <c r="B108" s="4">
        <v>225</v>
      </c>
      <c r="C108" s="4" t="s">
        <v>555</v>
      </c>
      <c r="D108" s="4" t="s">
        <v>552</v>
      </c>
      <c r="E108" s="4" t="s">
        <v>700</v>
      </c>
      <c r="F108" s="4" t="s">
        <v>535</v>
      </c>
    </row>
    <row r="109" spans="2:6" x14ac:dyDescent="0.3">
      <c r="B109" s="4">
        <v>226</v>
      </c>
      <c r="C109" s="4" t="s">
        <v>555</v>
      </c>
      <c r="D109" s="4" t="s">
        <v>552</v>
      </c>
      <c r="E109" s="4" t="s">
        <v>702</v>
      </c>
      <c r="F109" s="4" t="s">
        <v>536</v>
      </c>
    </row>
    <row r="110" spans="2:6" x14ac:dyDescent="0.3">
      <c r="B110" s="4">
        <v>227</v>
      </c>
      <c r="C110" s="4" t="s">
        <v>555</v>
      </c>
      <c r="D110" s="4" t="s">
        <v>552</v>
      </c>
      <c r="E110" s="4" t="s">
        <v>702</v>
      </c>
      <c r="F110" s="4" t="s">
        <v>537</v>
      </c>
    </row>
    <row r="111" spans="2:6" x14ac:dyDescent="0.3">
      <c r="B111" s="4">
        <v>228</v>
      </c>
      <c r="C111" s="4" t="s">
        <v>555</v>
      </c>
      <c r="D111" s="4" t="s">
        <v>552</v>
      </c>
      <c r="E111" s="4" t="s">
        <v>702</v>
      </c>
      <c r="F111" s="4" t="s">
        <v>538</v>
      </c>
    </row>
    <row r="112" spans="2:6" x14ac:dyDescent="0.3">
      <c r="B112" s="4">
        <v>229</v>
      </c>
      <c r="C112" s="4" t="s">
        <v>555</v>
      </c>
      <c r="D112" s="4" t="s">
        <v>552</v>
      </c>
      <c r="E112" s="4" t="s">
        <v>706</v>
      </c>
      <c r="F112" s="4" t="s">
        <v>539</v>
      </c>
    </row>
    <row r="113" spans="2:6" x14ac:dyDescent="0.3">
      <c r="B113" s="4">
        <v>230</v>
      </c>
      <c r="C113" s="4" t="s">
        <v>555</v>
      </c>
      <c r="D113" s="4" t="s">
        <v>552</v>
      </c>
      <c r="E113" s="4" t="s">
        <v>707</v>
      </c>
      <c r="F113" s="4" t="s">
        <v>540</v>
      </c>
    </row>
    <row r="114" spans="2:6" x14ac:dyDescent="0.3">
      <c r="B114" s="4">
        <v>231</v>
      </c>
      <c r="C114" s="4" t="s">
        <v>555</v>
      </c>
      <c r="D114" s="4" t="s">
        <v>552</v>
      </c>
      <c r="E114" s="4" t="s">
        <v>713</v>
      </c>
      <c r="F114" s="4" t="s">
        <v>541</v>
      </c>
    </row>
    <row r="115" spans="2:6" x14ac:dyDescent="0.3">
      <c r="B115" s="4">
        <v>232</v>
      </c>
      <c r="C115" s="4" t="s">
        <v>555</v>
      </c>
      <c r="D115" s="4" t="s">
        <v>552</v>
      </c>
      <c r="E115" s="4" t="s">
        <v>713</v>
      </c>
      <c r="F115" s="4" t="s">
        <v>542</v>
      </c>
    </row>
    <row r="116" spans="2:6" x14ac:dyDescent="0.3">
      <c r="B116" s="4">
        <v>233</v>
      </c>
      <c r="C116" s="4" t="s">
        <v>555</v>
      </c>
      <c r="D116" s="4" t="s">
        <v>552</v>
      </c>
      <c r="E116" s="4" t="s">
        <v>717</v>
      </c>
      <c r="F116" s="4" t="s">
        <v>543</v>
      </c>
    </row>
    <row r="117" spans="2:6" x14ac:dyDescent="0.3">
      <c r="B117" s="4">
        <v>234</v>
      </c>
      <c r="C117" s="4" t="s">
        <v>555</v>
      </c>
      <c r="D117" s="4" t="s">
        <v>552</v>
      </c>
      <c r="E117" s="4" t="s">
        <v>565</v>
      </c>
      <c r="F117" s="4" t="s">
        <v>544</v>
      </c>
    </row>
    <row r="118" spans="2:6" x14ac:dyDescent="0.3">
      <c r="B118" s="4">
        <v>239</v>
      </c>
      <c r="C118" s="4" t="s">
        <v>556</v>
      </c>
      <c r="D118" s="4" t="s">
        <v>552</v>
      </c>
      <c r="E118" s="4" t="s">
        <v>576</v>
      </c>
      <c r="F118" s="4" t="s">
        <v>547</v>
      </c>
    </row>
    <row r="119" spans="2:6" x14ac:dyDescent="0.3">
      <c r="B119" s="4">
        <v>240</v>
      </c>
      <c r="C119" s="4" t="s">
        <v>556</v>
      </c>
      <c r="D119" s="4" t="s">
        <v>552</v>
      </c>
      <c r="E119" s="4" t="s">
        <v>1415</v>
      </c>
      <c r="F119" s="4" t="s">
        <v>548</v>
      </c>
    </row>
    <row r="120" spans="2:6" x14ac:dyDescent="0.3">
      <c r="B120" s="4">
        <v>241</v>
      </c>
      <c r="C120" s="4" t="s">
        <v>556</v>
      </c>
      <c r="D120" s="4" t="s">
        <v>552</v>
      </c>
      <c r="E120" s="4" t="s">
        <v>1415</v>
      </c>
      <c r="F120" s="4" t="s">
        <v>549</v>
      </c>
    </row>
    <row r="121" spans="2:6" x14ac:dyDescent="0.3">
      <c r="B121" s="4">
        <v>242</v>
      </c>
      <c r="C121" s="4" t="s">
        <v>556</v>
      </c>
      <c r="D121" s="4" t="s">
        <v>552</v>
      </c>
      <c r="E121" s="4" t="s">
        <v>1431</v>
      </c>
      <c r="F121" s="4" t="s">
        <v>550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5"/>
  <sheetViews>
    <sheetView workbookViewId="0">
      <selection activeCell="I6" sqref="I6"/>
    </sheetView>
  </sheetViews>
  <sheetFormatPr defaultRowHeight="14.25" x14ac:dyDescent="0.45"/>
  <sheetData>
    <row r="1" spans="1:2" x14ac:dyDescent="0.45">
      <c r="A1" t="s">
        <v>3123</v>
      </c>
      <c r="B1" t="s">
        <v>3359</v>
      </c>
    </row>
    <row r="2" spans="1:2" x14ac:dyDescent="0.45">
      <c r="B2" t="s">
        <v>3125</v>
      </c>
    </row>
    <row r="3" spans="1:2" x14ac:dyDescent="0.45">
      <c r="B3" t="s">
        <v>3126</v>
      </c>
    </row>
    <row r="4" spans="1:2" x14ac:dyDescent="0.45">
      <c r="B4" t="s">
        <v>3127</v>
      </c>
    </row>
    <row r="5" spans="1:2" x14ac:dyDescent="0.45">
      <c r="B5" t="s">
        <v>3128</v>
      </c>
    </row>
    <row r="6" spans="1:2" x14ac:dyDescent="0.45">
      <c r="B6" t="s">
        <v>3129</v>
      </c>
    </row>
    <row r="7" spans="1:2" x14ac:dyDescent="0.45">
      <c r="B7" t="s">
        <v>3130</v>
      </c>
    </row>
    <row r="8" spans="1:2" x14ac:dyDescent="0.45">
      <c r="B8" t="s">
        <v>3131</v>
      </c>
    </row>
    <row r="9" spans="1:2" x14ac:dyDescent="0.45">
      <c r="B9" t="s">
        <v>3132</v>
      </c>
    </row>
    <row r="10" spans="1:2" x14ac:dyDescent="0.45">
      <c r="B10" t="s">
        <v>3133</v>
      </c>
    </row>
    <row r="11" spans="1:2" x14ac:dyDescent="0.45">
      <c r="B11" t="s">
        <v>3134</v>
      </c>
    </row>
    <row r="12" spans="1:2" x14ac:dyDescent="0.45">
      <c r="B12" t="s">
        <v>3135</v>
      </c>
    </row>
    <row r="13" spans="1:2" x14ac:dyDescent="0.45">
      <c r="B13" t="s">
        <v>3136</v>
      </c>
    </row>
    <row r="14" spans="1:2" x14ac:dyDescent="0.45">
      <c r="B14" t="s">
        <v>3137</v>
      </c>
    </row>
    <row r="15" spans="1:2" x14ac:dyDescent="0.45">
      <c r="B15" t="s">
        <v>3138</v>
      </c>
    </row>
    <row r="16" spans="1:2" x14ac:dyDescent="0.45">
      <c r="B16" t="s">
        <v>3139</v>
      </c>
    </row>
    <row r="17" spans="2:2" x14ac:dyDescent="0.45">
      <c r="B17" t="s">
        <v>3140</v>
      </c>
    </row>
    <row r="18" spans="2:2" x14ac:dyDescent="0.45">
      <c r="B18" t="s">
        <v>3141</v>
      </c>
    </row>
    <row r="19" spans="2:2" x14ac:dyDescent="0.45">
      <c r="B19" t="s">
        <v>3142</v>
      </c>
    </row>
    <row r="20" spans="2:2" x14ac:dyDescent="0.45">
      <c r="B20" t="s">
        <v>3143</v>
      </c>
    </row>
    <row r="21" spans="2:2" x14ac:dyDescent="0.45">
      <c r="B21" t="s">
        <v>3144</v>
      </c>
    </row>
    <row r="22" spans="2:2" x14ac:dyDescent="0.45">
      <c r="B22" t="s">
        <v>3145</v>
      </c>
    </row>
    <row r="23" spans="2:2" x14ac:dyDescent="0.45">
      <c r="B23" t="s">
        <v>3146</v>
      </c>
    </row>
    <row r="24" spans="2:2" x14ac:dyDescent="0.45">
      <c r="B24" t="s">
        <v>3147</v>
      </c>
    </row>
    <row r="25" spans="2:2" x14ac:dyDescent="0.45">
      <c r="B25" t="s">
        <v>3148</v>
      </c>
    </row>
    <row r="26" spans="2:2" x14ac:dyDescent="0.45">
      <c r="B26" t="s">
        <v>3149</v>
      </c>
    </row>
    <row r="27" spans="2:2" x14ac:dyDescent="0.45">
      <c r="B27" t="s">
        <v>3150</v>
      </c>
    </row>
    <row r="28" spans="2:2" x14ac:dyDescent="0.45">
      <c r="B28" t="s">
        <v>3151</v>
      </c>
    </row>
    <row r="29" spans="2:2" x14ac:dyDescent="0.45">
      <c r="B29" t="s">
        <v>3152</v>
      </c>
    </row>
    <row r="30" spans="2:2" x14ac:dyDescent="0.45">
      <c r="B30" t="s">
        <v>3153</v>
      </c>
    </row>
    <row r="31" spans="2:2" x14ac:dyDescent="0.45">
      <c r="B31" t="s">
        <v>3154</v>
      </c>
    </row>
    <row r="32" spans="2:2" x14ac:dyDescent="0.45">
      <c r="B32" t="s">
        <v>3155</v>
      </c>
    </row>
    <row r="33" spans="2:2" x14ac:dyDescent="0.45">
      <c r="B33" t="s">
        <v>3156</v>
      </c>
    </row>
    <row r="34" spans="2:2" x14ac:dyDescent="0.45">
      <c r="B34" t="s">
        <v>3157</v>
      </c>
    </row>
    <row r="35" spans="2:2" x14ac:dyDescent="0.45">
      <c r="B35" t="s">
        <v>3158</v>
      </c>
    </row>
    <row r="36" spans="2:2" x14ac:dyDescent="0.45">
      <c r="B36" t="s">
        <v>3159</v>
      </c>
    </row>
    <row r="37" spans="2:2" x14ac:dyDescent="0.45">
      <c r="B37" t="s">
        <v>3160</v>
      </c>
    </row>
    <row r="38" spans="2:2" x14ac:dyDescent="0.45">
      <c r="B38" t="s">
        <v>3161</v>
      </c>
    </row>
    <row r="39" spans="2:2" x14ac:dyDescent="0.45">
      <c r="B39" t="s">
        <v>3162</v>
      </c>
    </row>
    <row r="40" spans="2:2" x14ac:dyDescent="0.45">
      <c r="B40" t="s">
        <v>3163</v>
      </c>
    </row>
    <row r="41" spans="2:2" x14ac:dyDescent="0.45">
      <c r="B41" t="s">
        <v>3164</v>
      </c>
    </row>
    <row r="42" spans="2:2" x14ac:dyDescent="0.45">
      <c r="B42" t="s">
        <v>3165</v>
      </c>
    </row>
    <row r="43" spans="2:2" x14ac:dyDescent="0.45">
      <c r="B43" t="s">
        <v>3166</v>
      </c>
    </row>
    <row r="44" spans="2:2" x14ac:dyDescent="0.45">
      <c r="B44" t="s">
        <v>3167</v>
      </c>
    </row>
    <row r="45" spans="2:2" x14ac:dyDescent="0.45">
      <c r="B45" t="s">
        <v>3168</v>
      </c>
    </row>
    <row r="46" spans="2:2" x14ac:dyDescent="0.45">
      <c r="B46" t="s">
        <v>3169</v>
      </c>
    </row>
    <row r="47" spans="2:2" x14ac:dyDescent="0.45">
      <c r="B47" t="s">
        <v>3170</v>
      </c>
    </row>
    <row r="48" spans="2:2" x14ac:dyDescent="0.45">
      <c r="B48" t="s">
        <v>3171</v>
      </c>
    </row>
    <row r="49" spans="2:2" x14ac:dyDescent="0.45">
      <c r="B49" t="s">
        <v>3172</v>
      </c>
    </row>
    <row r="50" spans="2:2" x14ac:dyDescent="0.45">
      <c r="B50" t="s">
        <v>3173</v>
      </c>
    </row>
    <row r="51" spans="2:2" x14ac:dyDescent="0.45">
      <c r="B51" t="s">
        <v>3174</v>
      </c>
    </row>
    <row r="52" spans="2:2" x14ac:dyDescent="0.45">
      <c r="B52" t="s">
        <v>3175</v>
      </c>
    </row>
    <row r="53" spans="2:2" x14ac:dyDescent="0.45">
      <c r="B53" t="s">
        <v>3176</v>
      </c>
    </row>
    <row r="54" spans="2:2" x14ac:dyDescent="0.45">
      <c r="B54" t="s">
        <v>3177</v>
      </c>
    </row>
    <row r="55" spans="2:2" x14ac:dyDescent="0.45">
      <c r="B55" t="s">
        <v>3178</v>
      </c>
    </row>
    <row r="56" spans="2:2" x14ac:dyDescent="0.45">
      <c r="B56" t="s">
        <v>3179</v>
      </c>
    </row>
    <row r="57" spans="2:2" x14ac:dyDescent="0.45">
      <c r="B57" t="s">
        <v>3180</v>
      </c>
    </row>
    <row r="58" spans="2:2" x14ac:dyDescent="0.45">
      <c r="B58" t="s">
        <v>3181</v>
      </c>
    </row>
    <row r="59" spans="2:2" x14ac:dyDescent="0.45">
      <c r="B59" t="s">
        <v>3182</v>
      </c>
    </row>
    <row r="60" spans="2:2" x14ac:dyDescent="0.45">
      <c r="B60" t="s">
        <v>3183</v>
      </c>
    </row>
    <row r="61" spans="2:2" x14ac:dyDescent="0.45">
      <c r="B61" t="s">
        <v>3184</v>
      </c>
    </row>
    <row r="62" spans="2:2" x14ac:dyDescent="0.45">
      <c r="B62" t="s">
        <v>3185</v>
      </c>
    </row>
    <row r="63" spans="2:2" x14ac:dyDescent="0.45">
      <c r="B63" t="s">
        <v>3186</v>
      </c>
    </row>
    <row r="64" spans="2:2" x14ac:dyDescent="0.45">
      <c r="B64" t="s">
        <v>3187</v>
      </c>
    </row>
    <row r="65" spans="2:2" x14ac:dyDescent="0.45">
      <c r="B65" t="s">
        <v>3188</v>
      </c>
    </row>
    <row r="66" spans="2:2" x14ac:dyDescent="0.45">
      <c r="B66" t="s">
        <v>3189</v>
      </c>
    </row>
    <row r="67" spans="2:2" x14ac:dyDescent="0.45">
      <c r="B67" t="s">
        <v>3190</v>
      </c>
    </row>
    <row r="68" spans="2:2" x14ac:dyDescent="0.45">
      <c r="B68" t="s">
        <v>3191</v>
      </c>
    </row>
    <row r="69" spans="2:2" x14ac:dyDescent="0.45">
      <c r="B69" t="s">
        <v>3192</v>
      </c>
    </row>
    <row r="70" spans="2:2" x14ac:dyDescent="0.45">
      <c r="B70" t="s">
        <v>3193</v>
      </c>
    </row>
    <row r="71" spans="2:2" x14ac:dyDescent="0.45">
      <c r="B71" t="s">
        <v>3194</v>
      </c>
    </row>
    <row r="72" spans="2:2" x14ac:dyDescent="0.45">
      <c r="B72" t="s">
        <v>3195</v>
      </c>
    </row>
    <row r="73" spans="2:2" x14ac:dyDescent="0.45">
      <c r="B73" t="s">
        <v>3196</v>
      </c>
    </row>
    <row r="74" spans="2:2" x14ac:dyDescent="0.45">
      <c r="B74" t="s">
        <v>3197</v>
      </c>
    </row>
    <row r="75" spans="2:2" x14ac:dyDescent="0.45">
      <c r="B75" t="s">
        <v>3198</v>
      </c>
    </row>
    <row r="76" spans="2:2" x14ac:dyDescent="0.45">
      <c r="B76" t="s">
        <v>3199</v>
      </c>
    </row>
    <row r="77" spans="2:2" x14ac:dyDescent="0.45">
      <c r="B77" t="s">
        <v>3200</v>
      </c>
    </row>
    <row r="78" spans="2:2" x14ac:dyDescent="0.45">
      <c r="B78" t="s">
        <v>3201</v>
      </c>
    </row>
    <row r="79" spans="2:2" x14ac:dyDescent="0.45">
      <c r="B79" t="s">
        <v>3202</v>
      </c>
    </row>
    <row r="80" spans="2:2" x14ac:dyDescent="0.45">
      <c r="B80" t="s">
        <v>3203</v>
      </c>
    </row>
    <row r="81" spans="2:2" x14ac:dyDescent="0.45">
      <c r="B81" t="s">
        <v>3204</v>
      </c>
    </row>
    <row r="82" spans="2:2" x14ac:dyDescent="0.45">
      <c r="B82" t="s">
        <v>3205</v>
      </c>
    </row>
    <row r="83" spans="2:2" x14ac:dyDescent="0.45">
      <c r="B83" t="s">
        <v>3206</v>
      </c>
    </row>
    <row r="84" spans="2:2" x14ac:dyDescent="0.45">
      <c r="B84" t="s">
        <v>3207</v>
      </c>
    </row>
    <row r="85" spans="2:2" x14ac:dyDescent="0.45">
      <c r="B85" t="s">
        <v>3208</v>
      </c>
    </row>
    <row r="86" spans="2:2" x14ac:dyDescent="0.45">
      <c r="B86" t="s">
        <v>3209</v>
      </c>
    </row>
    <row r="87" spans="2:2" x14ac:dyDescent="0.45">
      <c r="B87" t="s">
        <v>3210</v>
      </c>
    </row>
    <row r="88" spans="2:2" x14ac:dyDescent="0.45">
      <c r="B88" t="s">
        <v>3211</v>
      </c>
    </row>
    <row r="89" spans="2:2" x14ac:dyDescent="0.45">
      <c r="B89" t="s">
        <v>3212</v>
      </c>
    </row>
    <row r="90" spans="2:2" x14ac:dyDescent="0.45">
      <c r="B90" t="s">
        <v>3213</v>
      </c>
    </row>
    <row r="91" spans="2:2" x14ac:dyDescent="0.45">
      <c r="B91" t="s">
        <v>3214</v>
      </c>
    </row>
    <row r="92" spans="2:2" x14ac:dyDescent="0.45">
      <c r="B92" t="s">
        <v>3215</v>
      </c>
    </row>
    <row r="93" spans="2:2" x14ac:dyDescent="0.45">
      <c r="B93" t="s">
        <v>3216</v>
      </c>
    </row>
    <row r="94" spans="2:2" x14ac:dyDescent="0.45">
      <c r="B94" t="s">
        <v>3217</v>
      </c>
    </row>
    <row r="95" spans="2:2" x14ac:dyDescent="0.45">
      <c r="B95" t="s">
        <v>3218</v>
      </c>
    </row>
    <row r="96" spans="2:2" x14ac:dyDescent="0.45">
      <c r="B96" t="s">
        <v>3219</v>
      </c>
    </row>
    <row r="97" spans="2:2" x14ac:dyDescent="0.45">
      <c r="B97" t="s">
        <v>3220</v>
      </c>
    </row>
    <row r="98" spans="2:2" x14ac:dyDescent="0.45">
      <c r="B98" t="s">
        <v>3221</v>
      </c>
    </row>
    <row r="99" spans="2:2" x14ac:dyDescent="0.45">
      <c r="B99" t="s">
        <v>3222</v>
      </c>
    </row>
    <row r="100" spans="2:2" x14ac:dyDescent="0.45">
      <c r="B100" t="s">
        <v>3223</v>
      </c>
    </row>
    <row r="101" spans="2:2" x14ac:dyDescent="0.45">
      <c r="B101" t="s">
        <v>3224</v>
      </c>
    </row>
    <row r="102" spans="2:2" x14ac:dyDescent="0.45">
      <c r="B102" t="s">
        <v>3225</v>
      </c>
    </row>
    <row r="103" spans="2:2" x14ac:dyDescent="0.45">
      <c r="B103" t="s">
        <v>3226</v>
      </c>
    </row>
    <row r="104" spans="2:2" x14ac:dyDescent="0.45">
      <c r="B104" t="s">
        <v>3227</v>
      </c>
    </row>
    <row r="105" spans="2:2" x14ac:dyDescent="0.45">
      <c r="B105" t="s">
        <v>3228</v>
      </c>
    </row>
    <row r="106" spans="2:2" x14ac:dyDescent="0.45">
      <c r="B106" t="s">
        <v>3229</v>
      </c>
    </row>
    <row r="107" spans="2:2" x14ac:dyDescent="0.45">
      <c r="B107" t="s">
        <v>3230</v>
      </c>
    </row>
    <row r="108" spans="2:2" x14ac:dyDescent="0.45">
      <c r="B108" t="s">
        <v>3231</v>
      </c>
    </row>
    <row r="109" spans="2:2" x14ac:dyDescent="0.45">
      <c r="B109" t="s">
        <v>3232</v>
      </c>
    </row>
    <row r="110" spans="2:2" x14ac:dyDescent="0.45">
      <c r="B110" t="s">
        <v>3233</v>
      </c>
    </row>
    <row r="111" spans="2:2" x14ac:dyDescent="0.45">
      <c r="B111" t="s">
        <v>3234</v>
      </c>
    </row>
    <row r="112" spans="2:2" x14ac:dyDescent="0.45">
      <c r="B112" t="s">
        <v>3235</v>
      </c>
    </row>
    <row r="113" spans="2:2" x14ac:dyDescent="0.45">
      <c r="B113" t="s">
        <v>3236</v>
      </c>
    </row>
    <row r="114" spans="2:2" x14ac:dyDescent="0.45">
      <c r="B114" t="s">
        <v>3237</v>
      </c>
    </row>
    <row r="115" spans="2:2" x14ac:dyDescent="0.45">
      <c r="B115" t="s">
        <v>3238</v>
      </c>
    </row>
    <row r="116" spans="2:2" x14ac:dyDescent="0.45">
      <c r="B116" t="s">
        <v>3239</v>
      </c>
    </row>
    <row r="117" spans="2:2" x14ac:dyDescent="0.45">
      <c r="B117" t="s">
        <v>3240</v>
      </c>
    </row>
    <row r="118" spans="2:2" x14ac:dyDescent="0.45">
      <c r="B118" t="s">
        <v>3241</v>
      </c>
    </row>
    <row r="119" spans="2:2" x14ac:dyDescent="0.45">
      <c r="B119" t="s">
        <v>3242</v>
      </c>
    </row>
    <row r="120" spans="2:2" x14ac:dyDescent="0.45">
      <c r="B120" t="s">
        <v>3243</v>
      </c>
    </row>
    <row r="121" spans="2:2" x14ac:dyDescent="0.45">
      <c r="B121" t="s">
        <v>3244</v>
      </c>
    </row>
    <row r="122" spans="2:2" x14ac:dyDescent="0.45">
      <c r="B122" t="s">
        <v>3245</v>
      </c>
    </row>
    <row r="123" spans="2:2" x14ac:dyDescent="0.45">
      <c r="B123" t="s">
        <v>3246</v>
      </c>
    </row>
    <row r="124" spans="2:2" x14ac:dyDescent="0.45">
      <c r="B124" t="s">
        <v>3247</v>
      </c>
    </row>
    <row r="125" spans="2:2" x14ac:dyDescent="0.45">
      <c r="B125" t="s">
        <v>3248</v>
      </c>
    </row>
    <row r="126" spans="2:2" x14ac:dyDescent="0.45">
      <c r="B126" t="s">
        <v>3249</v>
      </c>
    </row>
    <row r="127" spans="2:2" x14ac:dyDescent="0.45">
      <c r="B127" t="s">
        <v>3250</v>
      </c>
    </row>
    <row r="128" spans="2:2" x14ac:dyDescent="0.45">
      <c r="B128" t="s">
        <v>3251</v>
      </c>
    </row>
    <row r="129" spans="2:2" x14ac:dyDescent="0.45">
      <c r="B129" t="s">
        <v>3252</v>
      </c>
    </row>
    <row r="130" spans="2:2" x14ac:dyDescent="0.45">
      <c r="B130" t="s">
        <v>3253</v>
      </c>
    </row>
    <row r="131" spans="2:2" x14ac:dyDescent="0.45">
      <c r="B131" t="s">
        <v>3254</v>
      </c>
    </row>
    <row r="132" spans="2:2" x14ac:dyDescent="0.45">
      <c r="B132" t="s">
        <v>3255</v>
      </c>
    </row>
    <row r="133" spans="2:2" x14ac:dyDescent="0.45">
      <c r="B133" t="s">
        <v>3256</v>
      </c>
    </row>
    <row r="134" spans="2:2" x14ac:dyDescent="0.45">
      <c r="B134" t="s">
        <v>3257</v>
      </c>
    </row>
    <row r="135" spans="2:2" x14ac:dyDescent="0.45">
      <c r="B135" t="s">
        <v>3258</v>
      </c>
    </row>
    <row r="136" spans="2:2" x14ac:dyDescent="0.45">
      <c r="B136" t="s">
        <v>3259</v>
      </c>
    </row>
    <row r="137" spans="2:2" x14ac:dyDescent="0.45">
      <c r="B137" t="s">
        <v>3260</v>
      </c>
    </row>
    <row r="138" spans="2:2" x14ac:dyDescent="0.45">
      <c r="B138" t="s">
        <v>3261</v>
      </c>
    </row>
    <row r="139" spans="2:2" x14ac:dyDescent="0.45">
      <c r="B139" t="s">
        <v>3262</v>
      </c>
    </row>
    <row r="140" spans="2:2" x14ac:dyDescent="0.45">
      <c r="B140" t="s">
        <v>3263</v>
      </c>
    </row>
    <row r="141" spans="2:2" x14ac:dyDescent="0.45">
      <c r="B141" t="s">
        <v>3264</v>
      </c>
    </row>
    <row r="142" spans="2:2" x14ac:dyDescent="0.45">
      <c r="B142" t="s">
        <v>3265</v>
      </c>
    </row>
    <row r="143" spans="2:2" x14ac:dyDescent="0.45">
      <c r="B143" t="s">
        <v>3266</v>
      </c>
    </row>
    <row r="144" spans="2:2" x14ac:dyDescent="0.45">
      <c r="B144" t="s">
        <v>3267</v>
      </c>
    </row>
    <row r="145" spans="2:2" x14ac:dyDescent="0.45">
      <c r="B145" t="s">
        <v>3268</v>
      </c>
    </row>
    <row r="146" spans="2:2" x14ac:dyDescent="0.45">
      <c r="B146" t="s">
        <v>3269</v>
      </c>
    </row>
    <row r="147" spans="2:2" x14ac:dyDescent="0.45">
      <c r="B147" t="s">
        <v>3270</v>
      </c>
    </row>
    <row r="148" spans="2:2" x14ac:dyDescent="0.45">
      <c r="B148" t="s">
        <v>3271</v>
      </c>
    </row>
    <row r="149" spans="2:2" x14ac:dyDescent="0.45">
      <c r="B149" t="s">
        <v>3272</v>
      </c>
    </row>
    <row r="150" spans="2:2" x14ac:dyDescent="0.45">
      <c r="B150" t="s">
        <v>3273</v>
      </c>
    </row>
    <row r="151" spans="2:2" x14ac:dyDescent="0.45">
      <c r="B151" t="s">
        <v>3274</v>
      </c>
    </row>
    <row r="152" spans="2:2" x14ac:dyDescent="0.45">
      <c r="B152" t="s">
        <v>3275</v>
      </c>
    </row>
    <row r="153" spans="2:2" x14ac:dyDescent="0.45">
      <c r="B153" t="s">
        <v>3276</v>
      </c>
    </row>
    <row r="154" spans="2:2" x14ac:dyDescent="0.45">
      <c r="B154" t="s">
        <v>3277</v>
      </c>
    </row>
    <row r="155" spans="2:2" x14ac:dyDescent="0.45">
      <c r="B155" t="s">
        <v>3278</v>
      </c>
    </row>
    <row r="156" spans="2:2" x14ac:dyDescent="0.45">
      <c r="B156" t="s">
        <v>3279</v>
      </c>
    </row>
    <row r="157" spans="2:2" x14ac:dyDescent="0.45">
      <c r="B157" t="s">
        <v>3280</v>
      </c>
    </row>
    <row r="158" spans="2:2" x14ac:dyDescent="0.45">
      <c r="B158" t="s">
        <v>3281</v>
      </c>
    </row>
    <row r="159" spans="2:2" x14ac:dyDescent="0.45">
      <c r="B159" t="s">
        <v>3282</v>
      </c>
    </row>
    <row r="160" spans="2:2" x14ac:dyDescent="0.45">
      <c r="B160" t="s">
        <v>3283</v>
      </c>
    </row>
    <row r="161" spans="2:2" x14ac:dyDescent="0.45">
      <c r="B161" t="s">
        <v>3284</v>
      </c>
    </row>
    <row r="162" spans="2:2" x14ac:dyDescent="0.45">
      <c r="B162" t="s">
        <v>3285</v>
      </c>
    </row>
    <row r="163" spans="2:2" x14ac:dyDescent="0.45">
      <c r="B163" t="s">
        <v>3286</v>
      </c>
    </row>
    <row r="164" spans="2:2" x14ac:dyDescent="0.45">
      <c r="B164" t="s">
        <v>3287</v>
      </c>
    </row>
    <row r="165" spans="2:2" x14ac:dyDescent="0.45">
      <c r="B165" t="s">
        <v>3288</v>
      </c>
    </row>
    <row r="166" spans="2:2" x14ac:dyDescent="0.45">
      <c r="B166" t="s">
        <v>3289</v>
      </c>
    </row>
    <row r="167" spans="2:2" x14ac:dyDescent="0.45">
      <c r="B167" t="s">
        <v>3290</v>
      </c>
    </row>
    <row r="168" spans="2:2" x14ac:dyDescent="0.45">
      <c r="B168" t="s">
        <v>3291</v>
      </c>
    </row>
    <row r="169" spans="2:2" x14ac:dyDescent="0.45">
      <c r="B169" t="s">
        <v>3292</v>
      </c>
    </row>
    <row r="170" spans="2:2" x14ac:dyDescent="0.45">
      <c r="B170" t="s">
        <v>3293</v>
      </c>
    </row>
    <row r="171" spans="2:2" x14ac:dyDescent="0.45">
      <c r="B171" t="s">
        <v>3294</v>
      </c>
    </row>
    <row r="172" spans="2:2" x14ac:dyDescent="0.45">
      <c r="B172" t="s">
        <v>3295</v>
      </c>
    </row>
    <row r="173" spans="2:2" x14ac:dyDescent="0.45">
      <c r="B173" t="s">
        <v>3296</v>
      </c>
    </row>
    <row r="174" spans="2:2" x14ac:dyDescent="0.45">
      <c r="B174" t="s">
        <v>3297</v>
      </c>
    </row>
    <row r="175" spans="2:2" x14ac:dyDescent="0.45">
      <c r="B175" t="s">
        <v>3298</v>
      </c>
    </row>
    <row r="176" spans="2:2" x14ac:dyDescent="0.45">
      <c r="B176" t="s">
        <v>3299</v>
      </c>
    </row>
    <row r="177" spans="2:2" x14ac:dyDescent="0.45">
      <c r="B177" t="s">
        <v>3300</v>
      </c>
    </row>
    <row r="178" spans="2:2" x14ac:dyDescent="0.45">
      <c r="B178" t="s">
        <v>3301</v>
      </c>
    </row>
    <row r="179" spans="2:2" x14ac:dyDescent="0.45">
      <c r="B179" t="s">
        <v>3302</v>
      </c>
    </row>
    <row r="180" spans="2:2" x14ac:dyDescent="0.45">
      <c r="B180" t="s">
        <v>3303</v>
      </c>
    </row>
    <row r="181" spans="2:2" x14ac:dyDescent="0.45">
      <c r="B181" t="s">
        <v>3304</v>
      </c>
    </row>
    <row r="182" spans="2:2" x14ac:dyDescent="0.45">
      <c r="B182" t="s">
        <v>3305</v>
      </c>
    </row>
    <row r="183" spans="2:2" x14ac:dyDescent="0.45">
      <c r="B183" t="s">
        <v>3306</v>
      </c>
    </row>
    <row r="184" spans="2:2" x14ac:dyDescent="0.45">
      <c r="B184" t="s">
        <v>3307</v>
      </c>
    </row>
    <row r="185" spans="2:2" x14ac:dyDescent="0.45">
      <c r="B185" t="s">
        <v>3308</v>
      </c>
    </row>
    <row r="186" spans="2:2" x14ac:dyDescent="0.45">
      <c r="B186" t="s">
        <v>3309</v>
      </c>
    </row>
    <row r="187" spans="2:2" x14ac:dyDescent="0.45">
      <c r="B187" t="s">
        <v>3310</v>
      </c>
    </row>
    <row r="188" spans="2:2" x14ac:dyDescent="0.45">
      <c r="B188" t="s">
        <v>3311</v>
      </c>
    </row>
    <row r="189" spans="2:2" x14ac:dyDescent="0.45">
      <c r="B189" t="s">
        <v>3312</v>
      </c>
    </row>
    <row r="190" spans="2:2" x14ac:dyDescent="0.45">
      <c r="B190" t="s">
        <v>3313</v>
      </c>
    </row>
    <row r="191" spans="2:2" x14ac:dyDescent="0.45">
      <c r="B191" t="s">
        <v>3314</v>
      </c>
    </row>
    <row r="192" spans="2:2" x14ac:dyDescent="0.45">
      <c r="B192" t="s">
        <v>3315</v>
      </c>
    </row>
    <row r="193" spans="2:2" x14ac:dyDescent="0.45">
      <c r="B193" t="s">
        <v>3316</v>
      </c>
    </row>
    <row r="194" spans="2:2" x14ac:dyDescent="0.45">
      <c r="B194" t="s">
        <v>3317</v>
      </c>
    </row>
    <row r="195" spans="2:2" x14ac:dyDescent="0.45">
      <c r="B195" t="s">
        <v>3318</v>
      </c>
    </row>
    <row r="196" spans="2:2" x14ac:dyDescent="0.45">
      <c r="B196" t="s">
        <v>3319</v>
      </c>
    </row>
    <row r="197" spans="2:2" x14ac:dyDescent="0.45">
      <c r="B197" t="s">
        <v>3320</v>
      </c>
    </row>
    <row r="198" spans="2:2" x14ac:dyDescent="0.45">
      <c r="B198" t="s">
        <v>3321</v>
      </c>
    </row>
    <row r="199" spans="2:2" x14ac:dyDescent="0.45">
      <c r="B199" t="s">
        <v>3322</v>
      </c>
    </row>
    <row r="200" spans="2:2" x14ac:dyDescent="0.45">
      <c r="B200" t="s">
        <v>3323</v>
      </c>
    </row>
    <row r="201" spans="2:2" x14ac:dyDescent="0.45">
      <c r="B201" t="s">
        <v>3324</v>
      </c>
    </row>
    <row r="202" spans="2:2" x14ac:dyDescent="0.45">
      <c r="B202" t="s">
        <v>3325</v>
      </c>
    </row>
    <row r="203" spans="2:2" x14ac:dyDescent="0.45">
      <c r="B203" t="s">
        <v>3326</v>
      </c>
    </row>
    <row r="204" spans="2:2" x14ac:dyDescent="0.45">
      <c r="B204" t="s">
        <v>3327</v>
      </c>
    </row>
    <row r="205" spans="2:2" x14ac:dyDescent="0.45">
      <c r="B205" t="s">
        <v>3328</v>
      </c>
    </row>
    <row r="206" spans="2:2" x14ac:dyDescent="0.45">
      <c r="B206" t="s">
        <v>3329</v>
      </c>
    </row>
    <row r="207" spans="2:2" x14ac:dyDescent="0.45">
      <c r="B207" t="s">
        <v>3330</v>
      </c>
    </row>
    <row r="208" spans="2:2" x14ac:dyDescent="0.45">
      <c r="B208" t="s">
        <v>3331</v>
      </c>
    </row>
    <row r="209" spans="2:2" x14ac:dyDescent="0.45">
      <c r="B209" t="s">
        <v>3332</v>
      </c>
    </row>
    <row r="210" spans="2:2" x14ac:dyDescent="0.45">
      <c r="B210" t="s">
        <v>3333</v>
      </c>
    </row>
    <row r="211" spans="2:2" x14ac:dyDescent="0.45">
      <c r="B211" t="s">
        <v>3334</v>
      </c>
    </row>
    <row r="212" spans="2:2" x14ac:dyDescent="0.45">
      <c r="B212" t="s">
        <v>3335</v>
      </c>
    </row>
    <row r="213" spans="2:2" x14ac:dyDescent="0.45">
      <c r="B213" t="s">
        <v>3336</v>
      </c>
    </row>
    <row r="214" spans="2:2" x14ac:dyDescent="0.45">
      <c r="B214" t="s">
        <v>3337</v>
      </c>
    </row>
    <row r="215" spans="2:2" x14ac:dyDescent="0.45">
      <c r="B215" t="s">
        <v>3338</v>
      </c>
    </row>
    <row r="216" spans="2:2" x14ac:dyDescent="0.45">
      <c r="B216" t="s">
        <v>3339</v>
      </c>
    </row>
    <row r="217" spans="2:2" x14ac:dyDescent="0.45">
      <c r="B217" t="s">
        <v>3340</v>
      </c>
    </row>
    <row r="218" spans="2:2" x14ac:dyDescent="0.45">
      <c r="B218" t="s">
        <v>3341</v>
      </c>
    </row>
    <row r="219" spans="2:2" x14ac:dyDescent="0.45">
      <c r="B219" t="s">
        <v>3342</v>
      </c>
    </row>
    <row r="220" spans="2:2" x14ac:dyDescent="0.45">
      <c r="B220" t="s">
        <v>3343</v>
      </c>
    </row>
    <row r="221" spans="2:2" x14ac:dyDescent="0.45">
      <c r="B221" t="s">
        <v>3344</v>
      </c>
    </row>
    <row r="222" spans="2:2" x14ac:dyDescent="0.45">
      <c r="B222" t="s">
        <v>3345</v>
      </c>
    </row>
    <row r="223" spans="2:2" x14ac:dyDescent="0.45">
      <c r="B223" t="s">
        <v>3346</v>
      </c>
    </row>
    <row r="224" spans="2:2" x14ac:dyDescent="0.45">
      <c r="B224" t="s">
        <v>3347</v>
      </c>
    </row>
    <row r="225" spans="2:2" x14ac:dyDescent="0.45">
      <c r="B225" t="s">
        <v>3348</v>
      </c>
    </row>
    <row r="226" spans="2:2" x14ac:dyDescent="0.45">
      <c r="B226" t="s">
        <v>3349</v>
      </c>
    </row>
    <row r="227" spans="2:2" x14ac:dyDescent="0.45">
      <c r="B227" t="s">
        <v>3350</v>
      </c>
    </row>
    <row r="228" spans="2:2" x14ac:dyDescent="0.45">
      <c r="B228" t="s">
        <v>3351</v>
      </c>
    </row>
    <row r="229" spans="2:2" x14ac:dyDescent="0.45">
      <c r="B229" t="s">
        <v>3352</v>
      </c>
    </row>
    <row r="230" spans="2:2" x14ac:dyDescent="0.45">
      <c r="B230" t="s">
        <v>3353</v>
      </c>
    </row>
    <row r="231" spans="2:2" x14ac:dyDescent="0.45">
      <c r="B231" t="s">
        <v>3354</v>
      </c>
    </row>
    <row r="232" spans="2:2" x14ac:dyDescent="0.45">
      <c r="B232" t="s">
        <v>3355</v>
      </c>
    </row>
    <row r="233" spans="2:2" x14ac:dyDescent="0.45">
      <c r="B233" t="s">
        <v>3356</v>
      </c>
    </row>
    <row r="234" spans="2:2" x14ac:dyDescent="0.45">
      <c r="B234" t="s">
        <v>3357</v>
      </c>
    </row>
    <row r="235" spans="2:2" x14ac:dyDescent="0.45">
      <c r="B235" t="s">
        <v>3358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98"/>
  <sheetViews>
    <sheetView topLeftCell="A56" workbookViewId="0">
      <selection activeCell="B85" sqref="B85"/>
    </sheetView>
  </sheetViews>
  <sheetFormatPr defaultRowHeight="14.25" x14ac:dyDescent="0.45"/>
  <cols>
    <col min="1" max="1" width="14.265625" style="24" bestFit="1" customWidth="1"/>
    <col min="2" max="3" width="9.06640625" style="24"/>
    <col min="4" max="11" width="15.3984375" style="1" bestFit="1" customWidth="1"/>
    <col min="12" max="16384" width="9.06640625" style="1"/>
  </cols>
  <sheetData>
    <row r="1" spans="1:12" ht="14.65" thickBot="1" x14ac:dyDescent="0.5">
      <c r="A1" s="33" t="s">
        <v>140</v>
      </c>
    </row>
    <row r="2" spans="1:12" x14ac:dyDescent="0.45">
      <c r="A2" s="34" t="s">
        <v>154</v>
      </c>
      <c r="C2" s="27" t="s">
        <v>146</v>
      </c>
      <c r="D2" s="17"/>
      <c r="E2" s="17"/>
      <c r="F2" s="17"/>
      <c r="G2" s="17"/>
      <c r="H2" s="17"/>
      <c r="I2" s="17"/>
      <c r="J2" s="17"/>
      <c r="K2" s="17"/>
      <c r="L2" s="18"/>
    </row>
    <row r="3" spans="1:12" x14ac:dyDescent="0.45">
      <c r="C3" s="25"/>
      <c r="D3" s="19" t="s">
        <v>25</v>
      </c>
      <c r="E3" s="20" t="s">
        <v>25</v>
      </c>
      <c r="F3" s="20" t="s">
        <v>25</v>
      </c>
      <c r="G3" s="20" t="s">
        <v>25</v>
      </c>
      <c r="H3" s="20" t="s">
        <v>25</v>
      </c>
      <c r="I3" s="20" t="s">
        <v>25</v>
      </c>
      <c r="J3" s="20" t="s">
        <v>25</v>
      </c>
      <c r="K3" s="20" t="s">
        <v>25</v>
      </c>
      <c r="L3" s="21"/>
    </row>
    <row r="4" spans="1:12" x14ac:dyDescent="0.45">
      <c r="C4" s="25"/>
      <c r="D4" s="19"/>
      <c r="E4" s="19"/>
      <c r="F4" s="19"/>
      <c r="G4" s="19"/>
      <c r="H4" s="19"/>
      <c r="I4" s="19"/>
      <c r="J4" s="19"/>
      <c r="K4" s="19"/>
      <c r="L4" s="21"/>
    </row>
    <row r="5" spans="1:12" x14ac:dyDescent="0.45">
      <c r="C5" s="25"/>
      <c r="D5" s="19" t="s">
        <v>26</v>
      </c>
      <c r="E5" s="20" t="s">
        <v>26</v>
      </c>
      <c r="F5" s="20" t="s">
        <v>26</v>
      </c>
      <c r="G5" s="20" t="s">
        <v>26</v>
      </c>
      <c r="H5" s="20" t="s">
        <v>26</v>
      </c>
      <c r="I5" s="20" t="s">
        <v>26</v>
      </c>
      <c r="J5" s="20" t="s">
        <v>26</v>
      </c>
      <c r="K5" s="20" t="s">
        <v>26</v>
      </c>
      <c r="L5" s="21"/>
    </row>
    <row r="6" spans="1:12" x14ac:dyDescent="0.45">
      <c r="C6" s="25"/>
      <c r="D6" s="19"/>
      <c r="E6" s="19"/>
      <c r="F6" s="19"/>
      <c r="G6" s="19"/>
      <c r="H6" s="19"/>
      <c r="I6" s="19"/>
      <c r="J6" s="19"/>
      <c r="K6" s="19"/>
      <c r="L6" s="21"/>
    </row>
    <row r="7" spans="1:12" x14ac:dyDescent="0.45">
      <c r="C7" s="25"/>
      <c r="D7" s="93" t="s">
        <v>141</v>
      </c>
      <c r="E7" s="94"/>
      <c r="F7" s="94"/>
      <c r="G7" s="94"/>
      <c r="H7" s="99" t="s">
        <v>143</v>
      </c>
      <c r="I7" s="94"/>
      <c r="J7" s="94"/>
      <c r="K7" s="100"/>
      <c r="L7" s="21"/>
    </row>
    <row r="8" spans="1:12" x14ac:dyDescent="0.45">
      <c r="C8" s="25"/>
      <c r="D8" s="95"/>
      <c r="E8" s="96"/>
      <c r="F8" s="96"/>
      <c r="G8" s="96"/>
      <c r="H8" s="95"/>
      <c r="I8" s="96"/>
      <c r="J8" s="96"/>
      <c r="K8" s="101"/>
      <c r="L8" s="21"/>
    </row>
    <row r="9" spans="1:12" x14ac:dyDescent="0.45">
      <c r="C9" s="25"/>
      <c r="D9" s="95"/>
      <c r="E9" s="96"/>
      <c r="F9" s="96"/>
      <c r="G9" s="96"/>
      <c r="H9" s="95"/>
      <c r="I9" s="96"/>
      <c r="J9" s="96"/>
      <c r="K9" s="101"/>
      <c r="L9" s="21"/>
    </row>
    <row r="10" spans="1:12" x14ac:dyDescent="0.45">
      <c r="C10" s="25"/>
      <c r="D10" s="97"/>
      <c r="E10" s="98"/>
      <c r="F10" s="98"/>
      <c r="G10" s="98"/>
      <c r="H10" s="95"/>
      <c r="I10" s="96"/>
      <c r="J10" s="96"/>
      <c r="K10" s="101"/>
      <c r="L10" s="21"/>
    </row>
    <row r="11" spans="1:12" x14ac:dyDescent="0.45">
      <c r="C11" s="25"/>
      <c r="D11" s="99" t="s">
        <v>142</v>
      </c>
      <c r="E11" s="94"/>
      <c r="F11" s="94"/>
      <c r="G11" s="94"/>
      <c r="H11" s="95"/>
      <c r="I11" s="96"/>
      <c r="J11" s="96"/>
      <c r="K11" s="101"/>
      <c r="L11" s="21"/>
    </row>
    <row r="12" spans="1:12" x14ac:dyDescent="0.45">
      <c r="C12" s="25"/>
      <c r="D12" s="95"/>
      <c r="E12" s="96"/>
      <c r="F12" s="96"/>
      <c r="G12" s="96"/>
      <c r="H12" s="95"/>
      <c r="I12" s="96"/>
      <c r="J12" s="96"/>
      <c r="K12" s="101"/>
      <c r="L12" s="21"/>
    </row>
    <row r="13" spans="1:12" x14ac:dyDescent="0.45">
      <c r="C13" s="25"/>
      <c r="D13" s="95"/>
      <c r="E13" s="96"/>
      <c r="F13" s="96"/>
      <c r="G13" s="96"/>
      <c r="H13" s="95"/>
      <c r="I13" s="96"/>
      <c r="J13" s="96"/>
      <c r="K13" s="101"/>
      <c r="L13" s="21"/>
    </row>
    <row r="14" spans="1:12" x14ac:dyDescent="0.45">
      <c r="C14" s="25"/>
      <c r="D14" s="97"/>
      <c r="E14" s="98"/>
      <c r="F14" s="98"/>
      <c r="G14" s="98"/>
      <c r="H14" s="97"/>
      <c r="I14" s="98"/>
      <c r="J14" s="98"/>
      <c r="K14" s="102"/>
      <c r="L14" s="21"/>
    </row>
    <row r="15" spans="1:12" ht="14.65" thickBot="1" x14ac:dyDescent="0.5">
      <c r="C15" s="26"/>
      <c r="D15" s="22"/>
      <c r="E15" s="22"/>
      <c r="F15" s="22"/>
      <c r="G15" s="22"/>
      <c r="H15" s="22"/>
      <c r="I15" s="22"/>
      <c r="J15" s="22"/>
      <c r="K15" s="22"/>
      <c r="L15" s="23"/>
    </row>
    <row r="17" spans="1:12" x14ac:dyDescent="0.45">
      <c r="B17" s="3" t="s">
        <v>148</v>
      </c>
      <c r="C17" s="3"/>
      <c r="D17" s="3"/>
      <c r="E17" s="2"/>
      <c r="F17" s="2"/>
      <c r="G17" s="2"/>
    </row>
    <row r="18" spans="1:12" ht="14.65" thickBot="1" x14ac:dyDescent="0.5"/>
    <row r="19" spans="1:12" x14ac:dyDescent="0.45">
      <c r="A19" s="35" t="s">
        <v>155</v>
      </c>
      <c r="C19" s="27" t="s">
        <v>147</v>
      </c>
      <c r="D19" s="17"/>
      <c r="E19" s="17"/>
      <c r="F19" s="17"/>
      <c r="G19" s="17"/>
      <c r="H19" s="17"/>
      <c r="I19" s="17"/>
      <c r="J19" s="17"/>
      <c r="K19" s="17"/>
      <c r="L19" s="18"/>
    </row>
    <row r="20" spans="1:12" x14ac:dyDescent="0.45">
      <c r="C20" s="25"/>
      <c r="D20" s="19" t="s">
        <v>25</v>
      </c>
      <c r="E20" s="20" t="s">
        <v>25</v>
      </c>
      <c r="F20" s="20" t="s">
        <v>25</v>
      </c>
      <c r="G20" s="20" t="s">
        <v>25</v>
      </c>
      <c r="H20" s="20" t="s">
        <v>25</v>
      </c>
      <c r="I20" s="20" t="s">
        <v>25</v>
      </c>
      <c r="J20" s="20" t="s">
        <v>25</v>
      </c>
      <c r="K20" s="20" t="s">
        <v>25</v>
      </c>
      <c r="L20" s="21"/>
    </row>
    <row r="21" spans="1:12" x14ac:dyDescent="0.45">
      <c r="C21" s="25"/>
      <c r="D21" s="19"/>
      <c r="E21" s="19"/>
      <c r="F21" s="19"/>
      <c r="G21" s="19"/>
      <c r="H21" s="19"/>
      <c r="I21" s="19"/>
      <c r="J21" s="19"/>
      <c r="K21" s="19"/>
      <c r="L21" s="21"/>
    </row>
    <row r="22" spans="1:12" x14ac:dyDescent="0.45">
      <c r="C22" s="25"/>
      <c r="D22" s="19" t="s">
        <v>26</v>
      </c>
      <c r="E22" s="20" t="s">
        <v>26</v>
      </c>
      <c r="F22" s="20" t="s">
        <v>26</v>
      </c>
      <c r="G22" s="20" t="s">
        <v>26</v>
      </c>
      <c r="H22" s="20" t="s">
        <v>26</v>
      </c>
      <c r="I22" s="20" t="s">
        <v>26</v>
      </c>
      <c r="J22" s="20" t="s">
        <v>26</v>
      </c>
      <c r="K22" s="20" t="s">
        <v>26</v>
      </c>
      <c r="L22" s="21"/>
    </row>
    <row r="23" spans="1:12" x14ac:dyDescent="0.45">
      <c r="C23" s="25"/>
      <c r="D23" s="19"/>
      <c r="E23" s="19"/>
      <c r="F23" s="19"/>
      <c r="G23" s="19"/>
      <c r="H23" s="19"/>
      <c r="I23" s="19"/>
      <c r="J23" s="19"/>
      <c r="K23" s="19"/>
      <c r="L23" s="21"/>
    </row>
    <row r="24" spans="1:12" x14ac:dyDescent="0.45">
      <c r="C24" s="25"/>
      <c r="D24" s="83" t="s">
        <v>49</v>
      </c>
      <c r="E24" s="84"/>
      <c r="F24" s="84"/>
      <c r="G24" s="85"/>
      <c r="H24" s="92" t="s">
        <v>3</v>
      </c>
      <c r="I24" s="84"/>
      <c r="J24" s="84"/>
      <c r="K24" s="85"/>
      <c r="L24" s="21"/>
    </row>
    <row r="25" spans="1:12" x14ac:dyDescent="0.45">
      <c r="C25" s="25"/>
      <c r="D25" s="86"/>
      <c r="E25" s="87"/>
      <c r="F25" s="87"/>
      <c r="G25" s="88"/>
      <c r="H25" s="86"/>
      <c r="I25" s="87"/>
      <c r="J25" s="87"/>
      <c r="K25" s="88"/>
      <c r="L25" s="21"/>
    </row>
    <row r="26" spans="1:12" x14ac:dyDescent="0.45">
      <c r="C26" s="25"/>
      <c r="D26" s="86"/>
      <c r="E26" s="87"/>
      <c r="F26" s="87"/>
      <c r="G26" s="88"/>
      <c r="H26" s="86"/>
      <c r="I26" s="87"/>
      <c r="J26" s="87"/>
      <c r="K26" s="88"/>
      <c r="L26" s="21"/>
    </row>
    <row r="27" spans="1:12" x14ac:dyDescent="0.45">
      <c r="C27" s="25"/>
      <c r="D27" s="89"/>
      <c r="E27" s="90"/>
      <c r="F27" s="90"/>
      <c r="G27" s="91"/>
      <c r="H27" s="89"/>
      <c r="I27" s="90"/>
      <c r="J27" s="90"/>
      <c r="K27" s="91"/>
      <c r="L27" s="21"/>
    </row>
    <row r="28" spans="1:12" x14ac:dyDescent="0.45">
      <c r="C28" s="25"/>
      <c r="D28" s="92" t="s">
        <v>1</v>
      </c>
      <c r="E28" s="84"/>
      <c r="F28" s="84"/>
      <c r="G28" s="85"/>
      <c r="H28" s="92" t="s">
        <v>2</v>
      </c>
      <c r="I28" s="84"/>
      <c r="J28" s="84"/>
      <c r="K28" s="85"/>
      <c r="L28" s="21"/>
    </row>
    <row r="29" spans="1:12" x14ac:dyDescent="0.45">
      <c r="C29" s="25"/>
      <c r="D29" s="86"/>
      <c r="E29" s="87"/>
      <c r="F29" s="87"/>
      <c r="G29" s="88"/>
      <c r="H29" s="86"/>
      <c r="I29" s="87"/>
      <c r="J29" s="87"/>
      <c r="K29" s="88"/>
      <c r="L29" s="21"/>
    </row>
    <row r="30" spans="1:12" x14ac:dyDescent="0.45">
      <c r="C30" s="25"/>
      <c r="D30" s="86"/>
      <c r="E30" s="87"/>
      <c r="F30" s="87"/>
      <c r="G30" s="88"/>
      <c r="H30" s="86"/>
      <c r="I30" s="87"/>
      <c r="J30" s="87"/>
      <c r="K30" s="88"/>
      <c r="L30" s="21"/>
    </row>
    <row r="31" spans="1:12" x14ac:dyDescent="0.45">
      <c r="C31" s="25"/>
      <c r="D31" s="89"/>
      <c r="E31" s="90"/>
      <c r="F31" s="90"/>
      <c r="G31" s="91"/>
      <c r="H31" s="89"/>
      <c r="I31" s="90"/>
      <c r="J31" s="90"/>
      <c r="K31" s="91"/>
      <c r="L31" s="21"/>
    </row>
    <row r="32" spans="1:12" ht="14.65" thickBot="1" x14ac:dyDescent="0.5">
      <c r="C32" s="26"/>
      <c r="D32" s="22"/>
      <c r="E32" s="22"/>
      <c r="F32" s="22"/>
      <c r="G32" s="22"/>
      <c r="H32" s="22"/>
      <c r="I32" s="22"/>
      <c r="J32" s="22"/>
      <c r="K32" s="22"/>
      <c r="L32" s="23"/>
    </row>
    <row r="34" spans="2:3" x14ac:dyDescent="0.45">
      <c r="B34" s="24" t="s">
        <v>1671</v>
      </c>
    </row>
    <row r="36" spans="2:3" x14ac:dyDescent="0.45">
      <c r="C36" s="79" t="s">
        <v>3122</v>
      </c>
    </row>
    <row r="37" spans="2:3" x14ac:dyDescent="0.45">
      <c r="C37" s="79" t="s">
        <v>1673</v>
      </c>
    </row>
    <row r="38" spans="2:3" x14ac:dyDescent="0.45">
      <c r="C38" s="79" t="s">
        <v>1674</v>
      </c>
    </row>
    <row r="39" spans="2:3" x14ac:dyDescent="0.45">
      <c r="C39" s="79" t="s">
        <v>1675</v>
      </c>
    </row>
    <row r="40" spans="2:3" x14ac:dyDescent="0.45">
      <c r="C40" s="79" t="s">
        <v>1676</v>
      </c>
    </row>
    <row r="41" spans="2:3" x14ac:dyDescent="0.45">
      <c r="C41" s="79" t="s">
        <v>1677</v>
      </c>
    </row>
    <row r="42" spans="2:3" x14ac:dyDescent="0.45">
      <c r="C42" s="79" t="s">
        <v>1678</v>
      </c>
    </row>
    <row r="43" spans="2:3" x14ac:dyDescent="0.45">
      <c r="C43" s="79" t="s">
        <v>1672</v>
      </c>
    </row>
    <row r="45" spans="2:3" x14ac:dyDescent="0.45">
      <c r="B45" s="24" t="s">
        <v>1679</v>
      </c>
    </row>
    <row r="47" spans="2:3" x14ac:dyDescent="0.45">
      <c r="C47" s="79" t="s">
        <v>1683</v>
      </c>
    </row>
    <row r="48" spans="2:3" x14ac:dyDescent="0.45">
      <c r="C48" s="79" t="s">
        <v>1680</v>
      </c>
    </row>
    <row r="49" spans="3:4" x14ac:dyDescent="0.45">
      <c r="C49" s="79"/>
    </row>
    <row r="50" spans="3:4" x14ac:dyDescent="0.45">
      <c r="C50" s="79" t="s">
        <v>1684</v>
      </c>
    </row>
    <row r="51" spans="3:4" x14ac:dyDescent="0.45">
      <c r="C51" s="79" t="s">
        <v>1685</v>
      </c>
    </row>
    <row r="53" spans="3:4" x14ac:dyDescent="0.45">
      <c r="C53" s="79" t="s">
        <v>1711</v>
      </c>
      <c r="D53" s="24"/>
    </row>
    <row r="54" spans="3:4" x14ac:dyDescent="0.45">
      <c r="C54" s="79" t="s">
        <v>1712</v>
      </c>
      <c r="D54" s="24"/>
    </row>
    <row r="55" spans="3:4" x14ac:dyDescent="0.45">
      <c r="D55" s="24"/>
    </row>
    <row r="56" spans="3:4" x14ac:dyDescent="0.45">
      <c r="C56" s="79" t="s">
        <v>1713</v>
      </c>
    </row>
    <row r="57" spans="3:4" x14ac:dyDescent="0.45">
      <c r="C57" s="79" t="s">
        <v>1714</v>
      </c>
    </row>
    <row r="59" spans="3:4" x14ac:dyDescent="0.45">
      <c r="C59" s="79" t="s">
        <v>1715</v>
      </c>
    </row>
    <row r="60" spans="3:4" x14ac:dyDescent="0.45">
      <c r="C60" s="79" t="s">
        <v>1716</v>
      </c>
    </row>
    <row r="62" spans="3:4" x14ac:dyDescent="0.45">
      <c r="C62" s="79" t="s">
        <v>3120</v>
      </c>
    </row>
    <row r="63" spans="3:4" x14ac:dyDescent="0.45">
      <c r="C63" s="79" t="s">
        <v>3121</v>
      </c>
    </row>
    <row r="65" spans="2:5" x14ac:dyDescent="0.45">
      <c r="B65" s="24" t="s">
        <v>1682</v>
      </c>
    </row>
    <row r="67" spans="2:5" x14ac:dyDescent="0.45">
      <c r="C67" s="79" t="s">
        <v>1691</v>
      </c>
    </row>
    <row r="68" spans="2:5" x14ac:dyDescent="0.45">
      <c r="C68" s="79" t="s">
        <v>1692</v>
      </c>
      <c r="D68" s="79"/>
      <c r="E68" s="79"/>
    </row>
    <row r="69" spans="2:5" x14ac:dyDescent="0.45">
      <c r="C69" s="79"/>
      <c r="D69" s="79"/>
      <c r="E69" s="79"/>
    </row>
    <row r="70" spans="2:5" x14ac:dyDescent="0.45">
      <c r="C70" s="1"/>
      <c r="D70" s="82" t="s">
        <v>1062</v>
      </c>
      <c r="E70" s="82" t="s">
        <v>2608</v>
      </c>
    </row>
    <row r="71" spans="2:5" x14ac:dyDescent="0.45">
      <c r="C71" s="1"/>
      <c r="D71" s="82" t="s">
        <v>764</v>
      </c>
      <c r="E71" s="82" t="s">
        <v>1776</v>
      </c>
    </row>
    <row r="73" spans="2:5" x14ac:dyDescent="0.45">
      <c r="C73" s="79" t="s">
        <v>1689</v>
      </c>
    </row>
    <row r="74" spans="2:5" x14ac:dyDescent="0.45">
      <c r="C74" s="79" t="s">
        <v>1690</v>
      </c>
    </row>
    <row r="76" spans="2:5" x14ac:dyDescent="0.45">
      <c r="D76" s="24" t="s">
        <v>1693</v>
      </c>
    </row>
    <row r="77" spans="2:5" x14ac:dyDescent="0.45">
      <c r="D77" s="24" t="s">
        <v>1694</v>
      </c>
    </row>
    <row r="78" spans="2:5" x14ac:dyDescent="0.45">
      <c r="D78" s="24" t="s">
        <v>1695</v>
      </c>
    </row>
    <row r="79" spans="2:5" x14ac:dyDescent="0.45">
      <c r="D79" s="24" t="s">
        <v>1696</v>
      </c>
    </row>
    <row r="80" spans="2:5" x14ac:dyDescent="0.45">
      <c r="D80" s="24" t="s">
        <v>1697</v>
      </c>
    </row>
    <row r="81" spans="3:4" x14ac:dyDescent="0.45">
      <c r="D81" s="24" t="s">
        <v>1698</v>
      </c>
    </row>
    <row r="82" spans="3:4" x14ac:dyDescent="0.45">
      <c r="D82" s="24" t="s">
        <v>1699</v>
      </c>
    </row>
    <row r="83" spans="3:4" x14ac:dyDescent="0.45">
      <c r="D83" s="24" t="s">
        <v>1700</v>
      </c>
    </row>
    <row r="84" spans="3:4" x14ac:dyDescent="0.45">
      <c r="D84" s="24" t="s">
        <v>1701</v>
      </c>
    </row>
    <row r="85" spans="3:4" x14ac:dyDescent="0.45">
      <c r="D85" s="24" t="s">
        <v>1702</v>
      </c>
    </row>
    <row r="86" spans="3:4" x14ac:dyDescent="0.45">
      <c r="D86" s="24" t="s">
        <v>1703</v>
      </c>
    </row>
    <row r="87" spans="3:4" x14ac:dyDescent="0.45">
      <c r="D87" s="24" t="s">
        <v>1704</v>
      </c>
    </row>
    <row r="88" spans="3:4" x14ac:dyDescent="0.45">
      <c r="D88" s="24" t="s">
        <v>1705</v>
      </c>
    </row>
    <row r="89" spans="3:4" x14ac:dyDescent="0.45">
      <c r="D89" s="24" t="s">
        <v>1706</v>
      </c>
    </row>
    <row r="90" spans="3:4" x14ac:dyDescent="0.45">
      <c r="D90" s="24" t="s">
        <v>1707</v>
      </c>
    </row>
    <row r="91" spans="3:4" x14ac:dyDescent="0.45">
      <c r="D91" s="24" t="s">
        <v>1708</v>
      </c>
    </row>
    <row r="92" spans="3:4" x14ac:dyDescent="0.45">
      <c r="D92" s="24" t="s">
        <v>1709</v>
      </c>
    </row>
    <row r="93" spans="3:4" x14ac:dyDescent="0.45">
      <c r="D93" s="24" t="s">
        <v>1710</v>
      </c>
    </row>
    <row r="94" spans="3:4" x14ac:dyDescent="0.45">
      <c r="D94" s="24"/>
    </row>
    <row r="95" spans="3:4" x14ac:dyDescent="0.45">
      <c r="C95" s="79" t="s">
        <v>3124</v>
      </c>
    </row>
    <row r="97" spans="3:3" x14ac:dyDescent="0.45">
      <c r="C97" s="79" t="s">
        <v>3361</v>
      </c>
    </row>
    <row r="98" spans="3:3" x14ac:dyDescent="0.45">
      <c r="C98" s="24" t="s">
        <v>3360</v>
      </c>
    </row>
  </sheetData>
  <mergeCells count="7">
    <mergeCell ref="D24:G27"/>
    <mergeCell ref="H24:K27"/>
    <mergeCell ref="D28:G31"/>
    <mergeCell ref="H28:K31"/>
    <mergeCell ref="D7:G10"/>
    <mergeCell ref="D11:G14"/>
    <mergeCell ref="H7:K14"/>
  </mergeCells>
  <pageMargins left="0.39370078740157483" right="0.39370078740157483" top="0.78740157480314965" bottom="0.78740157480314965" header="0.39370078740157483" footer="0.39370078740157483"/>
  <pageSetup paperSize="9" scale="80" orientation="landscape" r:id="rId1"/>
  <headerFooter>
    <oddHeader>&amp;C&amp;F &amp;A &amp;D &amp;T</oddHeader>
    <oddFoote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101"/>
  <sheetViews>
    <sheetView workbookViewId="0"/>
  </sheetViews>
  <sheetFormatPr defaultRowHeight="10.15" outlineLevelCol="1" x14ac:dyDescent="0.3"/>
  <cols>
    <col min="1" max="1" width="4.265625" style="4" bestFit="1" customWidth="1"/>
    <col min="2" max="2" width="6.73046875" style="14" hidden="1" customWidth="1" outlineLevel="1"/>
    <col min="3" max="3" width="6.265625" style="4" hidden="1" customWidth="1" outlineLevel="1"/>
    <col min="4" max="4" width="11.33203125" style="4" hidden="1" customWidth="1" outlineLevel="1"/>
    <col min="5" max="5" width="4.73046875" style="4" hidden="1" customWidth="1" outlineLevel="1"/>
    <col min="6" max="6" width="3.9296875" style="4" hidden="1" customWidth="1" outlineLevel="1"/>
    <col min="7" max="7" width="12.265625" style="4" hidden="1" customWidth="1" outlineLevel="1"/>
    <col min="8" max="8" width="7.86328125" style="4" hidden="1" customWidth="1" outlineLevel="1"/>
    <col min="9" max="9" width="10.1328125" style="4" bestFit="1" customWidth="1" collapsed="1"/>
    <col min="10" max="10" width="2.59765625" style="4" customWidth="1"/>
    <col min="11" max="16" width="10.1328125" style="5" bestFit="1" customWidth="1"/>
    <col min="17" max="17" width="9.06640625" style="5"/>
    <col min="18" max="22" width="10.1328125" style="5" bestFit="1" customWidth="1"/>
    <col min="23" max="23" width="2.59765625" style="4" customWidth="1"/>
    <col min="24" max="24" width="6.265625" style="4" bestFit="1" customWidth="1"/>
    <col min="25" max="25" width="11.33203125" style="4" bestFit="1" customWidth="1"/>
    <col min="26" max="26" width="2.59765625" style="4" customWidth="1"/>
    <col min="27" max="27" width="3.9296875" style="4" bestFit="1" customWidth="1"/>
    <col min="28" max="28" width="14.1328125" style="4" bestFit="1" customWidth="1"/>
    <col min="29" max="29" width="7.86328125" style="4" bestFit="1" customWidth="1"/>
    <col min="30" max="16384" width="9.06640625" style="4"/>
  </cols>
  <sheetData>
    <row r="1" spans="1:29" s="29" customFormat="1" x14ac:dyDescent="0.3">
      <c r="A1" s="31" t="s">
        <v>43</v>
      </c>
      <c r="B1" s="32" t="s">
        <v>29</v>
      </c>
      <c r="C1" s="31" t="s">
        <v>19</v>
      </c>
      <c r="D1" s="31" t="s">
        <v>30</v>
      </c>
      <c r="E1" s="31" t="s">
        <v>55</v>
      </c>
      <c r="F1" s="31" t="s">
        <v>28</v>
      </c>
      <c r="G1" s="31" t="s">
        <v>31</v>
      </c>
      <c r="H1" s="31" t="s">
        <v>32</v>
      </c>
      <c r="I1" s="31" t="s">
        <v>27</v>
      </c>
      <c r="K1" s="30"/>
      <c r="L1" s="30"/>
      <c r="M1" s="30"/>
      <c r="N1" s="30"/>
      <c r="O1" s="30"/>
      <c r="P1" s="30"/>
      <c r="Q1" s="30"/>
      <c r="R1" s="30"/>
      <c r="S1" s="30"/>
      <c r="T1" s="30"/>
      <c r="U1" s="30"/>
      <c r="V1" s="30"/>
      <c r="X1" s="31" t="s">
        <v>19</v>
      </c>
      <c r="Y1" s="31" t="s">
        <v>30</v>
      </c>
      <c r="AA1" s="31" t="s">
        <v>28</v>
      </c>
      <c r="AB1" s="31" t="s">
        <v>31</v>
      </c>
      <c r="AC1" s="31" t="s">
        <v>32</v>
      </c>
    </row>
    <row r="2" spans="1:29" x14ac:dyDescent="0.3">
      <c r="A2" s="15">
        <v>1</v>
      </c>
      <c r="B2" s="28">
        <v>0.11704814274188635</v>
      </c>
      <c r="C2" s="15">
        <f>ROUNDDOWN(B2*4,0)+1</f>
        <v>1</v>
      </c>
      <c r="D2" s="15" t="str">
        <f>VLOOKUP(C2,X:Y,2,FALSE)</f>
        <v>white</v>
      </c>
      <c r="E2" s="15" t="str">
        <f>IF(B2&lt;0.5,"male", "female")</f>
        <v>male</v>
      </c>
      <c r="F2" s="15">
        <v>2</v>
      </c>
      <c r="G2" s="15" t="str">
        <f>VLOOKUP(F2,AA:AC,2,FALSE)</f>
        <v>happy</v>
      </c>
      <c r="H2" s="15" t="str">
        <f>VLOOKUP(F2,AA:AC,3,FALSE)</f>
        <v>:)</v>
      </c>
      <c r="I2" s="15" t="str">
        <f>D2&amp;" "&amp;E2&amp;" "&amp;H2</f>
        <v>white male :)</v>
      </c>
      <c r="K2" s="6">
        <f>1</f>
        <v>1</v>
      </c>
      <c r="L2" s="7">
        <f>K11+1</f>
        <v>11</v>
      </c>
      <c r="M2" s="7">
        <f>L11+1</f>
        <v>21</v>
      </c>
      <c r="N2" s="7">
        <f>M11+1</f>
        <v>31</v>
      </c>
      <c r="O2" s="7">
        <f>N11+1</f>
        <v>41</v>
      </c>
      <c r="P2" s="7">
        <f>O11+1</f>
        <v>51</v>
      </c>
      <c r="Q2" s="7"/>
      <c r="R2" s="7"/>
      <c r="S2" s="7">
        <v>56</v>
      </c>
      <c r="T2" s="7">
        <f>S11+1</f>
        <v>66</v>
      </c>
      <c r="U2" s="7">
        <f>T11+1</f>
        <v>76</v>
      </c>
      <c r="V2" s="8">
        <f>U11+1</f>
        <v>86</v>
      </c>
      <c r="X2" s="15">
        <v>1</v>
      </c>
      <c r="Y2" s="15" t="s">
        <v>15</v>
      </c>
      <c r="AA2" s="15">
        <v>1</v>
      </c>
      <c r="AB2" s="15" t="s">
        <v>36</v>
      </c>
      <c r="AC2" s="15" t="s">
        <v>41</v>
      </c>
    </row>
    <row r="3" spans="1:29" x14ac:dyDescent="0.3">
      <c r="A3" s="15">
        <v>2</v>
      </c>
      <c r="B3" s="28">
        <v>0.9331042633691552</v>
      </c>
      <c r="C3" s="15">
        <f t="shared" ref="C3:C66" si="0">ROUNDDOWN(B3*4,0)+1</f>
        <v>4</v>
      </c>
      <c r="D3" s="15" t="str">
        <f t="shared" ref="D3:D66" si="1">VLOOKUP(C3,X:Y,2,FALSE)</f>
        <v>black</v>
      </c>
      <c r="E3" s="15" t="str">
        <f t="shared" ref="E3:E66" si="2">IF(B3&lt;0.5,"male", "female")</f>
        <v>female</v>
      </c>
      <c r="F3" s="15">
        <v>2</v>
      </c>
      <c r="G3" s="15" t="str">
        <f t="shared" ref="G3:G66" si="3">VLOOKUP(F3,AA:AC,2,FALSE)</f>
        <v>happy</v>
      </c>
      <c r="H3" s="15" t="str">
        <f t="shared" ref="H3:H66" si="4">VLOOKUP(F3,AA:AC,3,FALSE)</f>
        <v>:)</v>
      </c>
      <c r="I3" s="15" t="str">
        <f t="shared" ref="I3:I66" si="5">D3&amp;" "&amp;E3&amp;" "&amp;H3</f>
        <v>black female :)</v>
      </c>
      <c r="K3" s="9">
        <f t="shared" ref="K3:P3" si="6">K2+1</f>
        <v>2</v>
      </c>
      <c r="L3" s="5">
        <f t="shared" si="6"/>
        <v>12</v>
      </c>
      <c r="M3" s="5">
        <f t="shared" si="6"/>
        <v>22</v>
      </c>
      <c r="N3" s="5">
        <f t="shared" si="6"/>
        <v>32</v>
      </c>
      <c r="O3" s="5">
        <f t="shared" si="6"/>
        <v>42</v>
      </c>
      <c r="P3" s="5">
        <f t="shared" si="6"/>
        <v>52</v>
      </c>
      <c r="S3" s="5">
        <f>S2+1</f>
        <v>57</v>
      </c>
      <c r="T3" s="5">
        <f>T2+1</f>
        <v>67</v>
      </c>
      <c r="U3" s="5">
        <f>U2+1</f>
        <v>77</v>
      </c>
      <c r="V3" s="10">
        <f>V2+1</f>
        <v>87</v>
      </c>
      <c r="X3" s="15">
        <v>2</v>
      </c>
      <c r="Y3" s="15" t="s">
        <v>16</v>
      </c>
      <c r="AA3" s="15">
        <v>2</v>
      </c>
      <c r="AB3" s="15" t="s">
        <v>37</v>
      </c>
      <c r="AC3" s="15" t="s">
        <v>38</v>
      </c>
    </row>
    <row r="4" spans="1:29" x14ac:dyDescent="0.3">
      <c r="A4" s="15">
        <v>3</v>
      </c>
      <c r="B4" s="28">
        <v>0.16130853975799053</v>
      </c>
      <c r="C4" s="15">
        <f t="shared" si="0"/>
        <v>1</v>
      </c>
      <c r="D4" s="15" t="str">
        <f t="shared" si="1"/>
        <v>white</v>
      </c>
      <c r="E4" s="15" t="str">
        <f t="shared" si="2"/>
        <v>male</v>
      </c>
      <c r="F4" s="15">
        <v>2</v>
      </c>
      <c r="G4" s="15" t="str">
        <f t="shared" si="3"/>
        <v>happy</v>
      </c>
      <c r="H4" s="15" t="str">
        <f t="shared" si="4"/>
        <v>:)</v>
      </c>
      <c r="I4" s="15" t="str">
        <f t="shared" si="5"/>
        <v>white male :)</v>
      </c>
      <c r="K4" s="9">
        <f t="shared" ref="K4:P11" si="7">K3+1</f>
        <v>3</v>
      </c>
      <c r="L4" s="5">
        <f t="shared" si="7"/>
        <v>13</v>
      </c>
      <c r="M4" s="5">
        <f t="shared" si="7"/>
        <v>23</v>
      </c>
      <c r="N4" s="5">
        <f t="shared" si="7"/>
        <v>33</v>
      </c>
      <c r="O4" s="5">
        <f t="shared" si="7"/>
        <v>43</v>
      </c>
      <c r="P4" s="5">
        <f t="shared" si="7"/>
        <v>53</v>
      </c>
      <c r="S4" s="5">
        <f t="shared" ref="S4:V11" si="8">S3+1</f>
        <v>58</v>
      </c>
      <c r="T4" s="5">
        <f t="shared" si="8"/>
        <v>68</v>
      </c>
      <c r="U4" s="5">
        <f t="shared" si="8"/>
        <v>78</v>
      </c>
      <c r="V4" s="10">
        <f t="shared" si="8"/>
        <v>88</v>
      </c>
      <c r="X4" s="15">
        <v>3</v>
      </c>
      <c r="Y4" s="15" t="s">
        <v>18</v>
      </c>
      <c r="AA4" s="15">
        <v>3</v>
      </c>
      <c r="AB4" s="15" t="s">
        <v>35</v>
      </c>
      <c r="AC4" s="15" t="s">
        <v>39</v>
      </c>
    </row>
    <row r="5" spans="1:29" x14ac:dyDescent="0.3">
      <c r="A5" s="15">
        <v>4</v>
      </c>
      <c r="B5" s="28">
        <v>0.22603423039959969</v>
      </c>
      <c r="C5" s="15">
        <f t="shared" si="0"/>
        <v>1</v>
      </c>
      <c r="D5" s="15" t="str">
        <f t="shared" si="1"/>
        <v>white</v>
      </c>
      <c r="E5" s="15" t="str">
        <f t="shared" si="2"/>
        <v>male</v>
      </c>
      <c r="F5" s="15">
        <v>2</v>
      </c>
      <c r="G5" s="15" t="str">
        <f t="shared" si="3"/>
        <v>happy</v>
      </c>
      <c r="H5" s="15" t="str">
        <f t="shared" si="4"/>
        <v>:)</v>
      </c>
      <c r="I5" s="15" t="str">
        <f t="shared" si="5"/>
        <v>white male :)</v>
      </c>
      <c r="K5" s="9">
        <f t="shared" si="7"/>
        <v>4</v>
      </c>
      <c r="L5" s="5">
        <f t="shared" si="7"/>
        <v>14</v>
      </c>
      <c r="M5" s="5">
        <f t="shared" si="7"/>
        <v>24</v>
      </c>
      <c r="N5" s="5">
        <f t="shared" si="7"/>
        <v>34</v>
      </c>
      <c r="O5" s="5">
        <f t="shared" si="7"/>
        <v>44</v>
      </c>
      <c r="P5" s="5">
        <f t="shared" si="7"/>
        <v>54</v>
      </c>
      <c r="S5" s="5">
        <f t="shared" si="8"/>
        <v>59</v>
      </c>
      <c r="T5" s="5">
        <f t="shared" si="8"/>
        <v>69</v>
      </c>
      <c r="U5" s="5">
        <f t="shared" si="8"/>
        <v>79</v>
      </c>
      <c r="V5" s="10">
        <f t="shared" si="8"/>
        <v>89</v>
      </c>
      <c r="X5" s="15">
        <v>4</v>
      </c>
      <c r="Y5" s="15" t="s">
        <v>17</v>
      </c>
      <c r="AA5" s="15">
        <v>4</v>
      </c>
      <c r="AB5" s="15" t="s">
        <v>34</v>
      </c>
      <c r="AC5" s="15" t="s">
        <v>40</v>
      </c>
    </row>
    <row r="6" spans="1:29" x14ac:dyDescent="0.3">
      <c r="A6" s="15">
        <v>5</v>
      </c>
      <c r="B6" s="28">
        <v>0.21415879847602148</v>
      </c>
      <c r="C6" s="15">
        <f t="shared" si="0"/>
        <v>1</v>
      </c>
      <c r="D6" s="15" t="str">
        <f t="shared" si="1"/>
        <v>white</v>
      </c>
      <c r="E6" s="15" t="str">
        <f t="shared" si="2"/>
        <v>male</v>
      </c>
      <c r="F6" s="15">
        <v>2</v>
      </c>
      <c r="G6" s="15" t="str">
        <f t="shared" si="3"/>
        <v>happy</v>
      </c>
      <c r="H6" s="15" t="str">
        <f t="shared" si="4"/>
        <v>:)</v>
      </c>
      <c r="I6" s="15" t="str">
        <f t="shared" si="5"/>
        <v>white male :)</v>
      </c>
      <c r="K6" s="9">
        <f t="shared" si="7"/>
        <v>5</v>
      </c>
      <c r="L6" s="5">
        <f t="shared" si="7"/>
        <v>15</v>
      </c>
      <c r="M6" s="5">
        <f t="shared" si="7"/>
        <v>25</v>
      </c>
      <c r="N6" s="5">
        <f t="shared" si="7"/>
        <v>35</v>
      </c>
      <c r="O6" s="5">
        <f t="shared" si="7"/>
        <v>45</v>
      </c>
      <c r="P6" s="5">
        <f t="shared" si="7"/>
        <v>55</v>
      </c>
      <c r="S6" s="5">
        <f t="shared" si="8"/>
        <v>60</v>
      </c>
      <c r="T6" s="5">
        <f t="shared" si="8"/>
        <v>70</v>
      </c>
      <c r="U6" s="5">
        <f t="shared" si="8"/>
        <v>80</v>
      </c>
      <c r="V6" s="10">
        <f t="shared" si="8"/>
        <v>90</v>
      </c>
      <c r="AA6" s="15">
        <v>5</v>
      </c>
      <c r="AB6" s="15" t="s">
        <v>33</v>
      </c>
      <c r="AC6" s="16" t="s">
        <v>42</v>
      </c>
    </row>
    <row r="7" spans="1:29" x14ac:dyDescent="0.3">
      <c r="A7" s="15">
        <v>6</v>
      </c>
      <c r="B7" s="28">
        <v>3.4932498637565645E-2</v>
      </c>
      <c r="C7" s="15">
        <f t="shared" si="0"/>
        <v>1</v>
      </c>
      <c r="D7" s="15" t="str">
        <f t="shared" si="1"/>
        <v>white</v>
      </c>
      <c r="E7" s="15" t="str">
        <f t="shared" si="2"/>
        <v>male</v>
      </c>
      <c r="F7" s="15">
        <v>2</v>
      </c>
      <c r="G7" s="15" t="str">
        <f t="shared" si="3"/>
        <v>happy</v>
      </c>
      <c r="H7" s="15" t="str">
        <f t="shared" si="4"/>
        <v>:)</v>
      </c>
      <c r="I7" s="15" t="str">
        <f t="shared" si="5"/>
        <v>white male :)</v>
      </c>
      <c r="K7" s="9">
        <f t="shared" si="7"/>
        <v>6</v>
      </c>
      <c r="L7" s="5">
        <f t="shared" si="7"/>
        <v>16</v>
      </c>
      <c r="M7" s="5">
        <f t="shared" si="7"/>
        <v>26</v>
      </c>
      <c r="N7" s="5">
        <f t="shared" si="7"/>
        <v>36</v>
      </c>
      <c r="O7" s="5">
        <f t="shared" si="7"/>
        <v>46</v>
      </c>
      <c r="R7" s="5">
        <f>P6+1</f>
        <v>56</v>
      </c>
      <c r="S7" s="5">
        <f t="shared" si="8"/>
        <v>61</v>
      </c>
      <c r="T7" s="5">
        <f t="shared" si="8"/>
        <v>71</v>
      </c>
      <c r="U7" s="5">
        <f t="shared" si="8"/>
        <v>81</v>
      </c>
      <c r="V7" s="10">
        <f t="shared" si="8"/>
        <v>91</v>
      </c>
    </row>
    <row r="8" spans="1:29" x14ac:dyDescent="0.3">
      <c r="A8" s="15">
        <v>7</v>
      </c>
      <c r="B8" s="28">
        <v>0.18790117540619178</v>
      </c>
      <c r="C8" s="15">
        <f t="shared" si="0"/>
        <v>1</v>
      </c>
      <c r="D8" s="15" t="str">
        <f t="shared" si="1"/>
        <v>white</v>
      </c>
      <c r="E8" s="15" t="str">
        <f t="shared" si="2"/>
        <v>male</v>
      </c>
      <c r="F8" s="15">
        <v>2</v>
      </c>
      <c r="G8" s="15" t="str">
        <f t="shared" si="3"/>
        <v>happy</v>
      </c>
      <c r="H8" s="15" t="str">
        <f t="shared" si="4"/>
        <v>:)</v>
      </c>
      <c r="I8" s="15" t="str">
        <f t="shared" si="5"/>
        <v>white male :)</v>
      </c>
      <c r="K8" s="9">
        <f t="shared" si="7"/>
        <v>7</v>
      </c>
      <c r="L8" s="5">
        <f t="shared" si="7"/>
        <v>17</v>
      </c>
      <c r="M8" s="5">
        <f t="shared" si="7"/>
        <v>27</v>
      </c>
      <c r="N8" s="5">
        <f t="shared" si="7"/>
        <v>37</v>
      </c>
      <c r="O8" s="5">
        <f t="shared" si="7"/>
        <v>47</v>
      </c>
      <c r="R8" s="5">
        <f>R7+1</f>
        <v>57</v>
      </c>
      <c r="S8" s="5">
        <f t="shared" si="8"/>
        <v>62</v>
      </c>
      <c r="T8" s="5">
        <f t="shared" si="8"/>
        <v>72</v>
      </c>
      <c r="U8" s="5">
        <f t="shared" si="8"/>
        <v>82</v>
      </c>
      <c r="V8" s="10">
        <f t="shared" si="8"/>
        <v>92</v>
      </c>
    </row>
    <row r="9" spans="1:29" x14ac:dyDescent="0.3">
      <c r="A9" s="15">
        <v>8</v>
      </c>
      <c r="B9" s="28">
        <v>0.55528546647635679</v>
      </c>
      <c r="C9" s="15">
        <f t="shared" si="0"/>
        <v>3</v>
      </c>
      <c r="D9" s="15" t="str">
        <f t="shared" si="1"/>
        <v>brown</v>
      </c>
      <c r="E9" s="15" t="str">
        <f t="shared" si="2"/>
        <v>female</v>
      </c>
      <c r="F9" s="15">
        <v>2</v>
      </c>
      <c r="G9" s="15" t="str">
        <f t="shared" si="3"/>
        <v>happy</v>
      </c>
      <c r="H9" s="15" t="str">
        <f t="shared" si="4"/>
        <v>:)</v>
      </c>
      <c r="I9" s="15" t="str">
        <f t="shared" si="5"/>
        <v>brown female :)</v>
      </c>
      <c r="K9" s="9">
        <f t="shared" si="7"/>
        <v>8</v>
      </c>
      <c r="L9" s="5">
        <f t="shared" si="7"/>
        <v>18</v>
      </c>
      <c r="M9" s="5">
        <f t="shared" si="7"/>
        <v>28</v>
      </c>
      <c r="N9" s="5">
        <f t="shared" si="7"/>
        <v>38</v>
      </c>
      <c r="O9" s="5">
        <f t="shared" si="7"/>
        <v>48</v>
      </c>
      <c r="R9" s="5">
        <f>R8+1</f>
        <v>58</v>
      </c>
      <c r="S9" s="5">
        <f t="shared" si="8"/>
        <v>63</v>
      </c>
      <c r="T9" s="5">
        <f t="shared" si="8"/>
        <v>73</v>
      </c>
      <c r="U9" s="5">
        <f t="shared" si="8"/>
        <v>83</v>
      </c>
      <c r="V9" s="10">
        <f t="shared" si="8"/>
        <v>93</v>
      </c>
    </row>
    <row r="10" spans="1:29" x14ac:dyDescent="0.3">
      <c r="A10" s="15">
        <v>9</v>
      </c>
      <c r="B10" s="28">
        <v>0.87421202810938992</v>
      </c>
      <c r="C10" s="15">
        <f t="shared" si="0"/>
        <v>4</v>
      </c>
      <c r="D10" s="15" t="str">
        <f t="shared" si="1"/>
        <v>black</v>
      </c>
      <c r="E10" s="15" t="str">
        <f t="shared" si="2"/>
        <v>female</v>
      </c>
      <c r="F10" s="15">
        <v>2</v>
      </c>
      <c r="G10" s="15" t="str">
        <f t="shared" si="3"/>
        <v>happy</v>
      </c>
      <c r="H10" s="15" t="str">
        <f t="shared" si="4"/>
        <v>:)</v>
      </c>
      <c r="I10" s="15" t="str">
        <f t="shared" si="5"/>
        <v>black female :)</v>
      </c>
      <c r="K10" s="9">
        <f t="shared" si="7"/>
        <v>9</v>
      </c>
      <c r="L10" s="5">
        <f t="shared" si="7"/>
        <v>19</v>
      </c>
      <c r="M10" s="5">
        <f t="shared" si="7"/>
        <v>29</v>
      </c>
      <c r="N10" s="5">
        <f t="shared" si="7"/>
        <v>39</v>
      </c>
      <c r="O10" s="5">
        <f t="shared" si="7"/>
        <v>49</v>
      </c>
      <c r="R10" s="5">
        <f>R9+1</f>
        <v>59</v>
      </c>
      <c r="S10" s="5">
        <f t="shared" si="8"/>
        <v>64</v>
      </c>
      <c r="T10" s="5">
        <f t="shared" si="8"/>
        <v>74</v>
      </c>
      <c r="U10" s="5">
        <f t="shared" si="8"/>
        <v>84</v>
      </c>
      <c r="V10" s="10">
        <f t="shared" si="8"/>
        <v>94</v>
      </c>
    </row>
    <row r="11" spans="1:29" x14ac:dyDescent="0.3">
      <c r="A11" s="15">
        <v>10</v>
      </c>
      <c r="B11" s="28">
        <v>0.25828376399452391</v>
      </c>
      <c r="C11" s="15">
        <f t="shared" si="0"/>
        <v>2</v>
      </c>
      <c r="D11" s="15" t="str">
        <f t="shared" si="1"/>
        <v>yellow</v>
      </c>
      <c r="E11" s="15" t="str">
        <f t="shared" si="2"/>
        <v>male</v>
      </c>
      <c r="F11" s="15">
        <v>2</v>
      </c>
      <c r="G11" s="15" t="str">
        <f t="shared" si="3"/>
        <v>happy</v>
      </c>
      <c r="H11" s="15" t="str">
        <f t="shared" si="4"/>
        <v>:)</v>
      </c>
      <c r="I11" s="15" t="str">
        <f t="shared" si="5"/>
        <v>yellow male :)</v>
      </c>
      <c r="K11" s="11">
        <f t="shared" si="7"/>
        <v>10</v>
      </c>
      <c r="L11" s="12">
        <f t="shared" si="7"/>
        <v>20</v>
      </c>
      <c r="M11" s="12">
        <f t="shared" si="7"/>
        <v>30</v>
      </c>
      <c r="N11" s="12">
        <f t="shared" si="7"/>
        <v>40</v>
      </c>
      <c r="O11" s="12">
        <f t="shared" si="7"/>
        <v>50</v>
      </c>
      <c r="P11" s="12"/>
      <c r="Q11" s="12"/>
      <c r="R11" s="12">
        <f>R10+1</f>
        <v>60</v>
      </c>
      <c r="S11" s="12">
        <f t="shared" si="8"/>
        <v>65</v>
      </c>
      <c r="T11" s="12">
        <f t="shared" si="8"/>
        <v>75</v>
      </c>
      <c r="U11" s="12">
        <f t="shared" si="8"/>
        <v>85</v>
      </c>
      <c r="V11" s="13">
        <f t="shared" si="8"/>
        <v>95</v>
      </c>
    </row>
    <row r="12" spans="1:29" x14ac:dyDescent="0.3">
      <c r="A12" s="15">
        <v>11</v>
      </c>
      <c r="B12" s="28">
        <v>0.58635482882419876</v>
      </c>
      <c r="C12" s="15">
        <f t="shared" si="0"/>
        <v>3</v>
      </c>
      <c r="D12" s="15" t="str">
        <f t="shared" si="1"/>
        <v>brown</v>
      </c>
      <c r="E12" s="15" t="str">
        <f t="shared" si="2"/>
        <v>female</v>
      </c>
      <c r="F12" s="15">
        <v>2</v>
      </c>
      <c r="G12" s="15" t="str">
        <f t="shared" si="3"/>
        <v>happy</v>
      </c>
      <c r="H12" s="15" t="str">
        <f t="shared" si="4"/>
        <v>:)</v>
      </c>
      <c r="I12" s="15" t="str">
        <f t="shared" si="5"/>
        <v>brown female :)</v>
      </c>
    </row>
    <row r="13" spans="1:29" x14ac:dyDescent="0.3">
      <c r="A13" s="15">
        <v>12</v>
      </c>
      <c r="B13" s="28">
        <v>0.84255476391568673</v>
      </c>
      <c r="C13" s="15">
        <f t="shared" si="0"/>
        <v>4</v>
      </c>
      <c r="D13" s="15" t="str">
        <f t="shared" si="1"/>
        <v>black</v>
      </c>
      <c r="E13" s="15" t="str">
        <f t="shared" si="2"/>
        <v>female</v>
      </c>
      <c r="F13" s="15">
        <v>2</v>
      </c>
      <c r="G13" s="15" t="str">
        <f t="shared" si="3"/>
        <v>happy</v>
      </c>
      <c r="H13" s="15" t="str">
        <f t="shared" si="4"/>
        <v>:)</v>
      </c>
      <c r="I13" s="15" t="str">
        <f t="shared" si="5"/>
        <v>black female :)</v>
      </c>
    </row>
    <row r="14" spans="1:29" x14ac:dyDescent="0.3">
      <c r="A14" s="15">
        <v>13</v>
      </c>
      <c r="B14" s="28">
        <v>0.55334908020012508</v>
      </c>
      <c r="C14" s="15">
        <f t="shared" si="0"/>
        <v>3</v>
      </c>
      <c r="D14" s="15" t="str">
        <f t="shared" si="1"/>
        <v>brown</v>
      </c>
      <c r="E14" s="15" t="str">
        <f t="shared" si="2"/>
        <v>female</v>
      </c>
      <c r="F14" s="15">
        <v>2</v>
      </c>
      <c r="G14" s="15" t="str">
        <f t="shared" si="3"/>
        <v>happy</v>
      </c>
      <c r="H14" s="15" t="str">
        <f t="shared" si="4"/>
        <v>:)</v>
      </c>
      <c r="I14" s="15" t="str">
        <f t="shared" si="5"/>
        <v>brown female :)</v>
      </c>
      <c r="K14" s="6" t="str">
        <f>IF(K2="","",(INDEX($I:$I,K2+1,1)))</f>
        <v>white male :)</v>
      </c>
      <c r="L14" s="7" t="str">
        <f t="shared" ref="L14:V14" si="9">IF(L2="","",(INDEX($I:$I,L2+1,1)))</f>
        <v>brown female :)</v>
      </c>
      <c r="M14" s="7" t="str">
        <f t="shared" si="9"/>
        <v>yellow male :)</v>
      </c>
      <c r="N14" s="7" t="str">
        <f t="shared" si="9"/>
        <v>black female :)</v>
      </c>
      <c r="O14" s="7" t="str">
        <f t="shared" si="9"/>
        <v>white male :)</v>
      </c>
      <c r="P14" s="7" t="str">
        <f t="shared" si="9"/>
        <v>yellow male :)</v>
      </c>
      <c r="Q14" s="7" t="str">
        <f t="shared" si="9"/>
        <v/>
      </c>
      <c r="R14" s="7" t="str">
        <f t="shared" si="9"/>
        <v/>
      </c>
      <c r="S14" s="7" t="str">
        <f t="shared" si="9"/>
        <v>yellow male :(</v>
      </c>
      <c r="T14" s="7" t="str">
        <f t="shared" si="9"/>
        <v>yellow male :(</v>
      </c>
      <c r="U14" s="7" t="str">
        <f t="shared" si="9"/>
        <v>yellow male :(</v>
      </c>
      <c r="V14" s="8" t="str">
        <f t="shared" si="9"/>
        <v>black female :(</v>
      </c>
    </row>
    <row r="15" spans="1:29" x14ac:dyDescent="0.3">
      <c r="A15" s="15">
        <v>14</v>
      </c>
      <c r="B15" s="28">
        <v>2.0098308606225634E-2</v>
      </c>
      <c r="C15" s="15">
        <f t="shared" si="0"/>
        <v>1</v>
      </c>
      <c r="D15" s="15" t="str">
        <f t="shared" si="1"/>
        <v>white</v>
      </c>
      <c r="E15" s="15" t="str">
        <f t="shared" si="2"/>
        <v>male</v>
      </c>
      <c r="F15" s="15">
        <v>2</v>
      </c>
      <c r="G15" s="15" t="str">
        <f t="shared" si="3"/>
        <v>happy</v>
      </c>
      <c r="H15" s="15" t="str">
        <f t="shared" si="4"/>
        <v>:)</v>
      </c>
      <c r="I15" s="15" t="str">
        <f t="shared" si="5"/>
        <v>white male :)</v>
      </c>
      <c r="K15" s="9" t="str">
        <f t="shared" ref="K15:V15" si="10">IF(K3="","",(INDEX($I:$I,K3+1,1)))</f>
        <v>black female :)</v>
      </c>
      <c r="L15" s="5" t="str">
        <f t="shared" si="10"/>
        <v>black female :)</v>
      </c>
      <c r="M15" s="5" t="str">
        <f t="shared" si="10"/>
        <v>yellow male :)</v>
      </c>
      <c r="N15" s="5" t="str">
        <f t="shared" si="10"/>
        <v>white male :)</v>
      </c>
      <c r="O15" s="5" t="str">
        <f t="shared" si="10"/>
        <v>white male :)</v>
      </c>
      <c r="P15" s="5" t="str">
        <f t="shared" si="10"/>
        <v>yellow male :)</v>
      </c>
      <c r="Q15" s="5" t="str">
        <f t="shared" si="10"/>
        <v/>
      </c>
      <c r="R15" s="5" t="str">
        <f t="shared" si="10"/>
        <v/>
      </c>
      <c r="S15" s="5" t="str">
        <f t="shared" si="10"/>
        <v>yellow male :(</v>
      </c>
      <c r="T15" s="5" t="str">
        <f t="shared" si="10"/>
        <v>yellow male :(</v>
      </c>
      <c r="U15" s="5" t="str">
        <f t="shared" si="10"/>
        <v>black female :(</v>
      </c>
      <c r="V15" s="10" t="str">
        <f t="shared" si="10"/>
        <v>black female :(</v>
      </c>
    </row>
    <row r="16" spans="1:29" x14ac:dyDescent="0.3">
      <c r="A16" s="15">
        <v>15</v>
      </c>
      <c r="B16" s="28">
        <v>0.98363794473060029</v>
      </c>
      <c r="C16" s="15">
        <f t="shared" si="0"/>
        <v>4</v>
      </c>
      <c r="D16" s="15" t="str">
        <f t="shared" si="1"/>
        <v>black</v>
      </c>
      <c r="E16" s="15" t="str">
        <f t="shared" si="2"/>
        <v>female</v>
      </c>
      <c r="F16" s="15">
        <v>2</v>
      </c>
      <c r="G16" s="15" t="str">
        <f t="shared" si="3"/>
        <v>happy</v>
      </c>
      <c r="H16" s="15" t="str">
        <f t="shared" si="4"/>
        <v>:)</v>
      </c>
      <c r="I16" s="15" t="str">
        <f t="shared" si="5"/>
        <v>black female :)</v>
      </c>
      <c r="K16" s="9" t="str">
        <f t="shared" ref="K16:V16" si="11">IF(K4="","",(INDEX($I:$I,K4+1,1)))</f>
        <v>white male :)</v>
      </c>
      <c r="L16" s="5" t="str">
        <f t="shared" si="11"/>
        <v>brown female :)</v>
      </c>
      <c r="M16" s="5" t="str">
        <f t="shared" si="11"/>
        <v>white male :)</v>
      </c>
      <c r="N16" s="5" t="str">
        <f t="shared" si="11"/>
        <v>black female :)</v>
      </c>
      <c r="O16" s="5" t="str">
        <f t="shared" si="11"/>
        <v>black female :)</v>
      </c>
      <c r="P16" s="5" t="str">
        <f t="shared" si="11"/>
        <v>black female :)</v>
      </c>
      <c r="Q16" s="5" t="str">
        <f t="shared" si="11"/>
        <v/>
      </c>
      <c r="R16" s="5" t="str">
        <f t="shared" si="11"/>
        <v/>
      </c>
      <c r="S16" s="5" t="str">
        <f t="shared" si="11"/>
        <v>brown female :(</v>
      </c>
      <c r="T16" s="5" t="str">
        <f t="shared" si="11"/>
        <v>black female :(</v>
      </c>
      <c r="U16" s="5" t="str">
        <f t="shared" si="11"/>
        <v>brown female :(</v>
      </c>
      <c r="V16" s="10" t="str">
        <f t="shared" si="11"/>
        <v>white male :(</v>
      </c>
    </row>
    <row r="17" spans="1:22" x14ac:dyDescent="0.3">
      <c r="A17" s="15">
        <v>16</v>
      </c>
      <c r="B17" s="28">
        <v>0.90885008210268181</v>
      </c>
      <c r="C17" s="15">
        <f t="shared" si="0"/>
        <v>4</v>
      </c>
      <c r="D17" s="15" t="str">
        <f t="shared" si="1"/>
        <v>black</v>
      </c>
      <c r="E17" s="15" t="str">
        <f t="shared" si="2"/>
        <v>female</v>
      </c>
      <c r="F17" s="15">
        <v>2</v>
      </c>
      <c r="G17" s="15" t="str">
        <f t="shared" si="3"/>
        <v>happy</v>
      </c>
      <c r="H17" s="15" t="str">
        <f t="shared" si="4"/>
        <v>:)</v>
      </c>
      <c r="I17" s="15" t="str">
        <f t="shared" si="5"/>
        <v>black female :)</v>
      </c>
      <c r="K17" s="9" t="str">
        <f t="shared" ref="K17:V17" si="12">IF(K5="","",(INDEX($I:$I,K5+1,1)))</f>
        <v>white male :)</v>
      </c>
      <c r="L17" s="5" t="str">
        <f t="shared" si="12"/>
        <v>white male :)</v>
      </c>
      <c r="M17" s="5" t="str">
        <f t="shared" si="12"/>
        <v>yellow male :)</v>
      </c>
      <c r="N17" s="5" t="str">
        <f t="shared" si="12"/>
        <v>black female :)</v>
      </c>
      <c r="O17" s="5" t="str">
        <f t="shared" si="12"/>
        <v>brown female :)</v>
      </c>
      <c r="P17" s="5" t="str">
        <f t="shared" si="12"/>
        <v>brown female :)</v>
      </c>
      <c r="Q17" s="5" t="str">
        <f t="shared" si="12"/>
        <v/>
      </c>
      <c r="R17" s="5" t="str">
        <f t="shared" si="12"/>
        <v/>
      </c>
      <c r="S17" s="5" t="str">
        <f t="shared" si="12"/>
        <v>brown female :(</v>
      </c>
      <c r="T17" s="5" t="str">
        <f t="shared" si="12"/>
        <v>white male :(</v>
      </c>
      <c r="U17" s="5" t="str">
        <f t="shared" si="12"/>
        <v>black female :(</v>
      </c>
      <c r="V17" s="10" t="str">
        <f t="shared" si="12"/>
        <v>white male :(</v>
      </c>
    </row>
    <row r="18" spans="1:22" x14ac:dyDescent="0.3">
      <c r="A18" s="15">
        <v>17</v>
      </c>
      <c r="B18" s="28">
        <v>0.20246489095808951</v>
      </c>
      <c r="C18" s="15">
        <f t="shared" si="0"/>
        <v>1</v>
      </c>
      <c r="D18" s="15" t="str">
        <f t="shared" si="1"/>
        <v>white</v>
      </c>
      <c r="E18" s="15" t="str">
        <f t="shared" si="2"/>
        <v>male</v>
      </c>
      <c r="F18" s="15">
        <v>2</v>
      </c>
      <c r="G18" s="15" t="str">
        <f t="shared" si="3"/>
        <v>happy</v>
      </c>
      <c r="H18" s="15" t="str">
        <f t="shared" si="4"/>
        <v>:)</v>
      </c>
      <c r="I18" s="15" t="str">
        <f t="shared" si="5"/>
        <v>white male :)</v>
      </c>
      <c r="K18" s="9" t="str">
        <f t="shared" ref="K18:V18" si="13">IF(K6="","",(INDEX($I:$I,K6+1,1)))</f>
        <v>white male :)</v>
      </c>
      <c r="L18" s="5" t="str">
        <f t="shared" si="13"/>
        <v>black female :)</v>
      </c>
      <c r="M18" s="5" t="str">
        <f t="shared" si="13"/>
        <v>brown female :)</v>
      </c>
      <c r="N18" s="5" t="str">
        <f t="shared" si="13"/>
        <v>yellow male :)</v>
      </c>
      <c r="O18" s="5" t="str">
        <f t="shared" si="13"/>
        <v>brown female :)</v>
      </c>
      <c r="P18" s="5" t="str">
        <f t="shared" si="13"/>
        <v>yellow male :)</v>
      </c>
      <c r="Q18" s="5" t="str">
        <f t="shared" si="13"/>
        <v/>
      </c>
      <c r="R18" s="5" t="str">
        <f t="shared" si="13"/>
        <v/>
      </c>
      <c r="S18" s="5" t="str">
        <f t="shared" si="13"/>
        <v>brown female :(</v>
      </c>
      <c r="T18" s="5" t="str">
        <f t="shared" si="13"/>
        <v>brown female :(</v>
      </c>
      <c r="U18" s="5" t="str">
        <f t="shared" si="13"/>
        <v>brown female :(</v>
      </c>
      <c r="V18" s="10" t="str">
        <f t="shared" si="13"/>
        <v>brown female :(</v>
      </c>
    </row>
    <row r="19" spans="1:22" x14ac:dyDescent="0.3">
      <c r="A19" s="15">
        <v>18</v>
      </c>
      <c r="B19" s="28">
        <v>0.51288674717490002</v>
      </c>
      <c r="C19" s="15">
        <f t="shared" si="0"/>
        <v>3</v>
      </c>
      <c r="D19" s="15" t="str">
        <f t="shared" si="1"/>
        <v>brown</v>
      </c>
      <c r="E19" s="15" t="str">
        <f t="shared" si="2"/>
        <v>female</v>
      </c>
      <c r="F19" s="15">
        <v>2</v>
      </c>
      <c r="G19" s="15" t="str">
        <f t="shared" si="3"/>
        <v>happy</v>
      </c>
      <c r="H19" s="15" t="str">
        <f t="shared" si="4"/>
        <v>:)</v>
      </c>
      <c r="I19" s="15" t="str">
        <f t="shared" si="5"/>
        <v>brown female :)</v>
      </c>
      <c r="K19" s="9" t="str">
        <f t="shared" ref="K19:V19" si="14">IF(K7="","",(INDEX($I:$I,K7+1,1)))</f>
        <v>white male :)</v>
      </c>
      <c r="L19" s="5" t="str">
        <f t="shared" si="14"/>
        <v>black female :)</v>
      </c>
      <c r="M19" s="5" t="str">
        <f t="shared" si="14"/>
        <v>white male :)</v>
      </c>
      <c r="N19" s="5" t="str">
        <f t="shared" si="14"/>
        <v>black female :)</v>
      </c>
      <c r="O19" s="5" t="str">
        <f t="shared" si="14"/>
        <v>black female :)</v>
      </c>
      <c r="P19" s="5" t="str">
        <f t="shared" si="14"/>
        <v/>
      </c>
      <c r="Q19" s="5" t="str">
        <f t="shared" si="14"/>
        <v/>
      </c>
      <c r="R19" s="5" t="str">
        <f t="shared" si="14"/>
        <v>yellow male :(</v>
      </c>
      <c r="S19" s="5" t="str">
        <f t="shared" si="14"/>
        <v>white male :(</v>
      </c>
      <c r="T19" s="5" t="str">
        <f t="shared" si="14"/>
        <v>black female :(</v>
      </c>
      <c r="U19" s="5" t="str">
        <f t="shared" si="14"/>
        <v>brown female :(</v>
      </c>
      <c r="V19" s="10" t="str">
        <f t="shared" si="14"/>
        <v>yellow male :(</v>
      </c>
    </row>
    <row r="20" spans="1:22" x14ac:dyDescent="0.3">
      <c r="A20" s="15">
        <v>19</v>
      </c>
      <c r="B20" s="28">
        <v>0.91539798343413692</v>
      </c>
      <c r="C20" s="15">
        <f t="shared" si="0"/>
        <v>4</v>
      </c>
      <c r="D20" s="15" t="str">
        <f t="shared" si="1"/>
        <v>black</v>
      </c>
      <c r="E20" s="15" t="str">
        <f t="shared" si="2"/>
        <v>female</v>
      </c>
      <c r="F20" s="15">
        <v>2</v>
      </c>
      <c r="G20" s="15" t="str">
        <f t="shared" si="3"/>
        <v>happy</v>
      </c>
      <c r="H20" s="15" t="str">
        <f t="shared" si="4"/>
        <v>:)</v>
      </c>
      <c r="I20" s="15" t="str">
        <f t="shared" si="5"/>
        <v>black female :)</v>
      </c>
      <c r="K20" s="9" t="str">
        <f t="shared" ref="K20:V20" si="15">IF(K8="","",(INDEX($I:$I,K8+1,1)))</f>
        <v>white male :)</v>
      </c>
      <c r="L20" s="5" t="str">
        <f t="shared" si="15"/>
        <v>white male :)</v>
      </c>
      <c r="M20" s="5" t="str">
        <f t="shared" si="15"/>
        <v>yellow male :)</v>
      </c>
      <c r="N20" s="5" t="str">
        <f t="shared" si="15"/>
        <v>white male :)</v>
      </c>
      <c r="O20" s="5" t="str">
        <f t="shared" si="15"/>
        <v>black female :)</v>
      </c>
      <c r="P20" s="5" t="str">
        <f t="shared" si="15"/>
        <v/>
      </c>
      <c r="Q20" s="5" t="str">
        <f t="shared" si="15"/>
        <v/>
      </c>
      <c r="R20" s="5" t="str">
        <f t="shared" si="15"/>
        <v>yellow male :(</v>
      </c>
      <c r="S20" s="5" t="str">
        <f t="shared" si="15"/>
        <v>white male :(</v>
      </c>
      <c r="T20" s="5" t="str">
        <f t="shared" si="15"/>
        <v>black female :(</v>
      </c>
      <c r="U20" s="5" t="str">
        <f t="shared" si="15"/>
        <v>yellow male :(</v>
      </c>
      <c r="V20" s="10" t="str">
        <f t="shared" si="15"/>
        <v>brown female :(</v>
      </c>
    </row>
    <row r="21" spans="1:22" x14ac:dyDescent="0.3">
      <c r="A21" s="15">
        <v>20</v>
      </c>
      <c r="B21" s="28">
        <v>0.47336239837372329</v>
      </c>
      <c r="C21" s="15">
        <f t="shared" si="0"/>
        <v>2</v>
      </c>
      <c r="D21" s="15" t="str">
        <f t="shared" si="1"/>
        <v>yellow</v>
      </c>
      <c r="E21" s="15" t="str">
        <f t="shared" si="2"/>
        <v>male</v>
      </c>
      <c r="F21" s="15">
        <v>2</v>
      </c>
      <c r="G21" s="15" t="str">
        <f t="shared" si="3"/>
        <v>happy</v>
      </c>
      <c r="H21" s="15" t="str">
        <f t="shared" si="4"/>
        <v>:)</v>
      </c>
      <c r="I21" s="15" t="str">
        <f t="shared" si="5"/>
        <v>yellow male :)</v>
      </c>
      <c r="K21" s="9" t="str">
        <f t="shared" ref="K21:V21" si="16">IF(K9="","",(INDEX($I:$I,K9+1,1)))</f>
        <v>brown female :)</v>
      </c>
      <c r="L21" s="5" t="str">
        <f t="shared" si="16"/>
        <v>brown female :)</v>
      </c>
      <c r="M21" s="5" t="str">
        <f t="shared" si="16"/>
        <v>brown female :)</v>
      </c>
      <c r="N21" s="5" t="str">
        <f t="shared" si="16"/>
        <v>white male :)</v>
      </c>
      <c r="O21" s="5" t="str">
        <f t="shared" si="16"/>
        <v>white male :)</v>
      </c>
      <c r="P21" s="5" t="str">
        <f t="shared" si="16"/>
        <v/>
      </c>
      <c r="Q21" s="5" t="str">
        <f t="shared" si="16"/>
        <v/>
      </c>
      <c r="R21" s="5" t="str">
        <f t="shared" si="16"/>
        <v>brown female :(</v>
      </c>
      <c r="S21" s="5" t="str">
        <f t="shared" si="16"/>
        <v>white male :(</v>
      </c>
      <c r="T21" s="5" t="str">
        <f t="shared" si="16"/>
        <v>white male :(</v>
      </c>
      <c r="U21" s="5" t="str">
        <f t="shared" si="16"/>
        <v>brown female :(</v>
      </c>
      <c r="V21" s="10" t="str">
        <f t="shared" si="16"/>
        <v>black female :(</v>
      </c>
    </row>
    <row r="22" spans="1:22" x14ac:dyDescent="0.3">
      <c r="A22" s="15">
        <v>21</v>
      </c>
      <c r="B22" s="28">
        <v>0.26164814315527418</v>
      </c>
      <c r="C22" s="15">
        <f t="shared" si="0"/>
        <v>2</v>
      </c>
      <c r="D22" s="15" t="str">
        <f t="shared" si="1"/>
        <v>yellow</v>
      </c>
      <c r="E22" s="15" t="str">
        <f t="shared" si="2"/>
        <v>male</v>
      </c>
      <c r="F22" s="15">
        <v>2</v>
      </c>
      <c r="G22" s="15" t="str">
        <f t="shared" si="3"/>
        <v>happy</v>
      </c>
      <c r="H22" s="15" t="str">
        <f t="shared" si="4"/>
        <v>:)</v>
      </c>
      <c r="I22" s="15" t="str">
        <f t="shared" si="5"/>
        <v>yellow male :)</v>
      </c>
      <c r="K22" s="9" t="str">
        <f t="shared" ref="K22:V22" si="17">IF(K10="","",(INDEX($I:$I,K10+1,1)))</f>
        <v>black female :)</v>
      </c>
      <c r="L22" s="5" t="str">
        <f t="shared" si="17"/>
        <v>black female :)</v>
      </c>
      <c r="M22" s="5" t="str">
        <f t="shared" si="17"/>
        <v>brown female :)</v>
      </c>
      <c r="N22" s="5" t="str">
        <f t="shared" si="17"/>
        <v>white male :)</v>
      </c>
      <c r="O22" s="5" t="str">
        <f t="shared" si="17"/>
        <v>brown female :)</v>
      </c>
      <c r="P22" s="5" t="str">
        <f t="shared" si="17"/>
        <v/>
      </c>
      <c r="Q22" s="5" t="str">
        <f t="shared" si="17"/>
        <v/>
      </c>
      <c r="R22" s="5" t="str">
        <f t="shared" si="17"/>
        <v>brown female :(</v>
      </c>
      <c r="S22" s="5" t="str">
        <f t="shared" si="17"/>
        <v>brown female :(</v>
      </c>
      <c r="T22" s="5" t="str">
        <f t="shared" si="17"/>
        <v>white male :(</v>
      </c>
      <c r="U22" s="5" t="str">
        <f t="shared" si="17"/>
        <v>brown female :(</v>
      </c>
      <c r="V22" s="10" t="str">
        <f t="shared" si="17"/>
        <v>white male :(</v>
      </c>
    </row>
    <row r="23" spans="1:22" x14ac:dyDescent="0.3">
      <c r="A23" s="15">
        <v>22</v>
      </c>
      <c r="B23" s="28">
        <v>0.38406216188102715</v>
      </c>
      <c r="C23" s="15">
        <f t="shared" si="0"/>
        <v>2</v>
      </c>
      <c r="D23" s="15" t="str">
        <f t="shared" si="1"/>
        <v>yellow</v>
      </c>
      <c r="E23" s="15" t="str">
        <f t="shared" si="2"/>
        <v>male</v>
      </c>
      <c r="F23" s="15">
        <v>2</v>
      </c>
      <c r="G23" s="15" t="str">
        <f t="shared" si="3"/>
        <v>happy</v>
      </c>
      <c r="H23" s="15" t="str">
        <f t="shared" si="4"/>
        <v>:)</v>
      </c>
      <c r="I23" s="15" t="str">
        <f t="shared" si="5"/>
        <v>yellow male :)</v>
      </c>
      <c r="K23" s="11" t="str">
        <f t="shared" ref="K23:V23" si="18">IF(K11="","",(INDEX($I:$I,K11+1,1)))</f>
        <v>yellow male :)</v>
      </c>
      <c r="L23" s="12" t="str">
        <f t="shared" si="18"/>
        <v>yellow male :)</v>
      </c>
      <c r="M23" s="12" t="str">
        <f t="shared" si="18"/>
        <v>yellow male :)</v>
      </c>
      <c r="N23" s="12" t="str">
        <f t="shared" si="18"/>
        <v>brown female :)</v>
      </c>
      <c r="O23" s="12" t="str">
        <f t="shared" si="18"/>
        <v>brown female :)</v>
      </c>
      <c r="P23" s="12" t="str">
        <f t="shared" si="18"/>
        <v/>
      </c>
      <c r="Q23" s="12" t="str">
        <f t="shared" si="18"/>
        <v/>
      </c>
      <c r="R23" s="12" t="str">
        <f t="shared" si="18"/>
        <v>brown female :(</v>
      </c>
      <c r="S23" s="12" t="str">
        <f t="shared" si="18"/>
        <v>black female :(</v>
      </c>
      <c r="T23" s="12" t="str">
        <f t="shared" si="18"/>
        <v>yellow male :(</v>
      </c>
      <c r="U23" s="12" t="str">
        <f t="shared" si="18"/>
        <v>brown female :(</v>
      </c>
      <c r="V23" s="13" t="str">
        <f t="shared" si="18"/>
        <v>brown female :(</v>
      </c>
    </row>
    <row r="24" spans="1:22" x14ac:dyDescent="0.3">
      <c r="A24" s="15">
        <v>23</v>
      </c>
      <c r="B24" s="28">
        <v>0.19741805362643439</v>
      </c>
      <c r="C24" s="15">
        <f t="shared" si="0"/>
        <v>1</v>
      </c>
      <c r="D24" s="15" t="str">
        <f t="shared" si="1"/>
        <v>white</v>
      </c>
      <c r="E24" s="15" t="str">
        <f t="shared" si="2"/>
        <v>male</v>
      </c>
      <c r="F24" s="15">
        <v>2</v>
      </c>
      <c r="G24" s="15" t="str">
        <f t="shared" si="3"/>
        <v>happy</v>
      </c>
      <c r="H24" s="15" t="str">
        <f t="shared" si="4"/>
        <v>:)</v>
      </c>
      <c r="I24" s="15" t="str">
        <f t="shared" si="5"/>
        <v>white male :)</v>
      </c>
    </row>
    <row r="25" spans="1:22" x14ac:dyDescent="0.3">
      <c r="A25" s="15">
        <v>24</v>
      </c>
      <c r="B25" s="28">
        <v>0.43937824321948771</v>
      </c>
      <c r="C25" s="15">
        <f t="shared" si="0"/>
        <v>2</v>
      </c>
      <c r="D25" s="15" t="str">
        <f t="shared" si="1"/>
        <v>yellow</v>
      </c>
      <c r="E25" s="15" t="str">
        <f t="shared" si="2"/>
        <v>male</v>
      </c>
      <c r="F25" s="15">
        <v>2</v>
      </c>
      <c r="G25" s="15" t="str">
        <f t="shared" si="3"/>
        <v>happy</v>
      </c>
      <c r="H25" s="15" t="str">
        <f t="shared" si="4"/>
        <v>:)</v>
      </c>
      <c r="I25" s="15" t="str">
        <f t="shared" si="5"/>
        <v>yellow male :)</v>
      </c>
    </row>
    <row r="26" spans="1:22" x14ac:dyDescent="0.3">
      <c r="A26" s="15">
        <v>25</v>
      </c>
      <c r="B26" s="28">
        <v>0.50144349796654031</v>
      </c>
      <c r="C26" s="15">
        <f t="shared" si="0"/>
        <v>3</v>
      </c>
      <c r="D26" s="15" t="str">
        <f t="shared" si="1"/>
        <v>brown</v>
      </c>
      <c r="E26" s="15" t="str">
        <f t="shared" si="2"/>
        <v>female</v>
      </c>
      <c r="F26" s="15">
        <v>2</v>
      </c>
      <c r="G26" s="15" t="str">
        <f t="shared" si="3"/>
        <v>happy</v>
      </c>
      <c r="H26" s="15" t="str">
        <f t="shared" si="4"/>
        <v>:)</v>
      </c>
      <c r="I26" s="15" t="str">
        <f t="shared" si="5"/>
        <v>brown female :)</v>
      </c>
    </row>
    <row r="27" spans="1:22" x14ac:dyDescent="0.3">
      <c r="A27" s="15">
        <v>26</v>
      </c>
      <c r="B27" s="28">
        <v>3.1905234295325768E-2</v>
      </c>
      <c r="C27" s="15">
        <f t="shared" si="0"/>
        <v>1</v>
      </c>
      <c r="D27" s="15" t="str">
        <f t="shared" si="1"/>
        <v>white</v>
      </c>
      <c r="E27" s="15" t="str">
        <f t="shared" si="2"/>
        <v>male</v>
      </c>
      <c r="F27" s="15">
        <v>2</v>
      </c>
      <c r="G27" s="15" t="str">
        <f t="shared" si="3"/>
        <v>happy</v>
      </c>
      <c r="H27" s="15" t="str">
        <f t="shared" si="4"/>
        <v>:)</v>
      </c>
      <c r="I27" s="15" t="str">
        <f t="shared" si="5"/>
        <v>white male :)</v>
      </c>
    </row>
    <row r="28" spans="1:22" x14ac:dyDescent="0.3">
      <c r="A28" s="15">
        <v>27</v>
      </c>
      <c r="B28" s="28">
        <v>0.28415623740533558</v>
      </c>
      <c r="C28" s="15">
        <f t="shared" si="0"/>
        <v>2</v>
      </c>
      <c r="D28" s="15" t="str">
        <f t="shared" si="1"/>
        <v>yellow</v>
      </c>
      <c r="E28" s="15" t="str">
        <f t="shared" si="2"/>
        <v>male</v>
      </c>
      <c r="F28" s="15">
        <v>2</v>
      </c>
      <c r="G28" s="15" t="str">
        <f t="shared" si="3"/>
        <v>happy</v>
      </c>
      <c r="H28" s="15" t="str">
        <f t="shared" si="4"/>
        <v>:)</v>
      </c>
      <c r="I28" s="15" t="str">
        <f t="shared" si="5"/>
        <v>yellow male :)</v>
      </c>
    </row>
    <row r="29" spans="1:22" x14ac:dyDescent="0.3">
      <c r="A29" s="15">
        <v>28</v>
      </c>
      <c r="B29" s="28">
        <v>0.60876554993446164</v>
      </c>
      <c r="C29" s="15">
        <f t="shared" si="0"/>
        <v>3</v>
      </c>
      <c r="D29" s="15" t="str">
        <f t="shared" si="1"/>
        <v>brown</v>
      </c>
      <c r="E29" s="15" t="str">
        <f t="shared" si="2"/>
        <v>female</v>
      </c>
      <c r="F29" s="15">
        <v>2</v>
      </c>
      <c r="G29" s="15" t="str">
        <f t="shared" si="3"/>
        <v>happy</v>
      </c>
      <c r="H29" s="15" t="str">
        <f t="shared" si="4"/>
        <v>:)</v>
      </c>
      <c r="I29" s="15" t="str">
        <f t="shared" si="5"/>
        <v>brown female :)</v>
      </c>
    </row>
    <row r="30" spans="1:22" x14ac:dyDescent="0.3">
      <c r="A30" s="15">
        <v>29</v>
      </c>
      <c r="B30" s="28">
        <v>0.61227783325349627</v>
      </c>
      <c r="C30" s="15">
        <f t="shared" si="0"/>
        <v>3</v>
      </c>
      <c r="D30" s="15" t="str">
        <f t="shared" si="1"/>
        <v>brown</v>
      </c>
      <c r="E30" s="15" t="str">
        <f t="shared" si="2"/>
        <v>female</v>
      </c>
      <c r="F30" s="15">
        <v>2</v>
      </c>
      <c r="G30" s="15" t="str">
        <f t="shared" si="3"/>
        <v>happy</v>
      </c>
      <c r="H30" s="15" t="str">
        <f t="shared" si="4"/>
        <v>:)</v>
      </c>
      <c r="I30" s="15" t="str">
        <f t="shared" si="5"/>
        <v>brown female :)</v>
      </c>
    </row>
    <row r="31" spans="1:22" x14ac:dyDescent="0.3">
      <c r="A31" s="15">
        <v>30</v>
      </c>
      <c r="B31" s="28">
        <v>0.34190281236266551</v>
      </c>
      <c r="C31" s="15">
        <f t="shared" si="0"/>
        <v>2</v>
      </c>
      <c r="D31" s="15" t="str">
        <f t="shared" si="1"/>
        <v>yellow</v>
      </c>
      <c r="E31" s="15" t="str">
        <f t="shared" si="2"/>
        <v>male</v>
      </c>
      <c r="F31" s="15">
        <v>2</v>
      </c>
      <c r="G31" s="15" t="str">
        <f t="shared" si="3"/>
        <v>happy</v>
      </c>
      <c r="H31" s="15" t="str">
        <f t="shared" si="4"/>
        <v>:)</v>
      </c>
      <c r="I31" s="15" t="str">
        <f t="shared" si="5"/>
        <v>yellow male :)</v>
      </c>
    </row>
    <row r="32" spans="1:22" x14ac:dyDescent="0.3">
      <c r="A32" s="15">
        <v>31</v>
      </c>
      <c r="B32" s="28">
        <v>0.93564669974399051</v>
      </c>
      <c r="C32" s="15">
        <f t="shared" si="0"/>
        <v>4</v>
      </c>
      <c r="D32" s="15" t="str">
        <f t="shared" si="1"/>
        <v>black</v>
      </c>
      <c r="E32" s="15" t="str">
        <f t="shared" si="2"/>
        <v>female</v>
      </c>
      <c r="F32" s="15">
        <v>2</v>
      </c>
      <c r="G32" s="15" t="str">
        <f t="shared" si="3"/>
        <v>happy</v>
      </c>
      <c r="H32" s="15" t="str">
        <f t="shared" si="4"/>
        <v>:)</v>
      </c>
      <c r="I32" s="15" t="str">
        <f t="shared" si="5"/>
        <v>black female :)</v>
      </c>
    </row>
    <row r="33" spans="1:9" x14ac:dyDescent="0.3">
      <c r="A33" s="15">
        <v>32</v>
      </c>
      <c r="B33" s="28">
        <v>0.14817267818582214</v>
      </c>
      <c r="C33" s="15">
        <f t="shared" si="0"/>
        <v>1</v>
      </c>
      <c r="D33" s="15" t="str">
        <f t="shared" si="1"/>
        <v>white</v>
      </c>
      <c r="E33" s="15" t="str">
        <f t="shared" si="2"/>
        <v>male</v>
      </c>
      <c r="F33" s="15">
        <v>2</v>
      </c>
      <c r="G33" s="15" t="str">
        <f t="shared" si="3"/>
        <v>happy</v>
      </c>
      <c r="H33" s="15" t="str">
        <f t="shared" si="4"/>
        <v>:)</v>
      </c>
      <c r="I33" s="15" t="str">
        <f t="shared" si="5"/>
        <v>white male :)</v>
      </c>
    </row>
    <row r="34" spans="1:9" x14ac:dyDescent="0.3">
      <c r="A34" s="15">
        <v>33</v>
      </c>
      <c r="B34" s="28">
        <v>0.77918115170696667</v>
      </c>
      <c r="C34" s="15">
        <f t="shared" si="0"/>
        <v>4</v>
      </c>
      <c r="D34" s="15" t="str">
        <f t="shared" si="1"/>
        <v>black</v>
      </c>
      <c r="E34" s="15" t="str">
        <f t="shared" si="2"/>
        <v>female</v>
      </c>
      <c r="F34" s="15">
        <v>2</v>
      </c>
      <c r="G34" s="15" t="str">
        <f t="shared" si="3"/>
        <v>happy</v>
      </c>
      <c r="H34" s="15" t="str">
        <f t="shared" si="4"/>
        <v>:)</v>
      </c>
      <c r="I34" s="15" t="str">
        <f t="shared" si="5"/>
        <v>black female :)</v>
      </c>
    </row>
    <row r="35" spans="1:9" x14ac:dyDescent="0.3">
      <c r="A35" s="15">
        <v>34</v>
      </c>
      <c r="B35" s="28">
        <v>0.94433353719146884</v>
      </c>
      <c r="C35" s="15">
        <f t="shared" si="0"/>
        <v>4</v>
      </c>
      <c r="D35" s="15" t="str">
        <f t="shared" si="1"/>
        <v>black</v>
      </c>
      <c r="E35" s="15" t="str">
        <f t="shared" si="2"/>
        <v>female</v>
      </c>
      <c r="F35" s="15">
        <v>2</v>
      </c>
      <c r="G35" s="15" t="str">
        <f t="shared" si="3"/>
        <v>happy</v>
      </c>
      <c r="H35" s="15" t="str">
        <f t="shared" si="4"/>
        <v>:)</v>
      </c>
      <c r="I35" s="15" t="str">
        <f t="shared" si="5"/>
        <v>black female :)</v>
      </c>
    </row>
    <row r="36" spans="1:9" x14ac:dyDescent="0.3">
      <c r="A36" s="15">
        <v>35</v>
      </c>
      <c r="B36" s="28">
        <v>0.35212899040658874</v>
      </c>
      <c r="C36" s="15">
        <f t="shared" si="0"/>
        <v>2</v>
      </c>
      <c r="D36" s="15" t="str">
        <f t="shared" si="1"/>
        <v>yellow</v>
      </c>
      <c r="E36" s="15" t="str">
        <f t="shared" si="2"/>
        <v>male</v>
      </c>
      <c r="F36" s="15">
        <v>2</v>
      </c>
      <c r="G36" s="15" t="str">
        <f t="shared" si="3"/>
        <v>happy</v>
      </c>
      <c r="H36" s="15" t="str">
        <f t="shared" si="4"/>
        <v>:)</v>
      </c>
      <c r="I36" s="15" t="str">
        <f t="shared" si="5"/>
        <v>yellow male :)</v>
      </c>
    </row>
    <row r="37" spans="1:9" x14ac:dyDescent="0.3">
      <c r="A37" s="15">
        <v>36</v>
      </c>
      <c r="B37" s="28">
        <v>0.7822521915493138</v>
      </c>
      <c r="C37" s="15">
        <f t="shared" si="0"/>
        <v>4</v>
      </c>
      <c r="D37" s="15" t="str">
        <f t="shared" si="1"/>
        <v>black</v>
      </c>
      <c r="E37" s="15" t="str">
        <f t="shared" si="2"/>
        <v>female</v>
      </c>
      <c r="F37" s="15">
        <v>2</v>
      </c>
      <c r="G37" s="15" t="str">
        <f t="shared" si="3"/>
        <v>happy</v>
      </c>
      <c r="H37" s="15" t="str">
        <f t="shared" si="4"/>
        <v>:)</v>
      </c>
      <c r="I37" s="15" t="str">
        <f t="shared" si="5"/>
        <v>black female :)</v>
      </c>
    </row>
    <row r="38" spans="1:9" x14ac:dyDescent="0.3">
      <c r="A38" s="15">
        <v>37</v>
      </c>
      <c r="B38" s="28">
        <v>0.20053323113089361</v>
      </c>
      <c r="C38" s="15">
        <f t="shared" si="0"/>
        <v>1</v>
      </c>
      <c r="D38" s="15" t="str">
        <f t="shared" si="1"/>
        <v>white</v>
      </c>
      <c r="E38" s="15" t="str">
        <f t="shared" si="2"/>
        <v>male</v>
      </c>
      <c r="F38" s="15">
        <v>2</v>
      </c>
      <c r="G38" s="15" t="str">
        <f t="shared" si="3"/>
        <v>happy</v>
      </c>
      <c r="H38" s="15" t="str">
        <f t="shared" si="4"/>
        <v>:)</v>
      </c>
      <c r="I38" s="15" t="str">
        <f t="shared" si="5"/>
        <v>white male :)</v>
      </c>
    </row>
    <row r="39" spans="1:9" x14ac:dyDescent="0.3">
      <c r="A39" s="15">
        <v>38</v>
      </c>
      <c r="B39" s="28">
        <v>0.18306593162548879</v>
      </c>
      <c r="C39" s="15">
        <f t="shared" si="0"/>
        <v>1</v>
      </c>
      <c r="D39" s="15" t="str">
        <f t="shared" si="1"/>
        <v>white</v>
      </c>
      <c r="E39" s="15" t="str">
        <f t="shared" si="2"/>
        <v>male</v>
      </c>
      <c r="F39" s="15">
        <v>2</v>
      </c>
      <c r="G39" s="15" t="str">
        <f t="shared" si="3"/>
        <v>happy</v>
      </c>
      <c r="H39" s="15" t="str">
        <f t="shared" si="4"/>
        <v>:)</v>
      </c>
      <c r="I39" s="15" t="str">
        <f t="shared" si="5"/>
        <v>white male :)</v>
      </c>
    </row>
    <row r="40" spans="1:9" x14ac:dyDescent="0.3">
      <c r="A40" s="15">
        <v>39</v>
      </c>
      <c r="B40" s="28">
        <v>0.11016240354568785</v>
      </c>
      <c r="C40" s="15">
        <f t="shared" si="0"/>
        <v>1</v>
      </c>
      <c r="D40" s="15" t="str">
        <f t="shared" si="1"/>
        <v>white</v>
      </c>
      <c r="E40" s="15" t="str">
        <f t="shared" si="2"/>
        <v>male</v>
      </c>
      <c r="F40" s="15">
        <v>2</v>
      </c>
      <c r="G40" s="15" t="str">
        <f t="shared" si="3"/>
        <v>happy</v>
      </c>
      <c r="H40" s="15" t="str">
        <f t="shared" si="4"/>
        <v>:)</v>
      </c>
      <c r="I40" s="15" t="str">
        <f t="shared" si="5"/>
        <v>white male :)</v>
      </c>
    </row>
    <row r="41" spans="1:9" x14ac:dyDescent="0.3">
      <c r="A41" s="15">
        <v>40</v>
      </c>
      <c r="B41" s="28">
        <v>0.59132701079845662</v>
      </c>
      <c r="C41" s="15">
        <f t="shared" si="0"/>
        <v>3</v>
      </c>
      <c r="D41" s="15" t="str">
        <f t="shared" si="1"/>
        <v>brown</v>
      </c>
      <c r="E41" s="15" t="str">
        <f t="shared" si="2"/>
        <v>female</v>
      </c>
      <c r="F41" s="15">
        <v>2</v>
      </c>
      <c r="G41" s="15" t="str">
        <f t="shared" si="3"/>
        <v>happy</v>
      </c>
      <c r="H41" s="15" t="str">
        <f t="shared" si="4"/>
        <v>:)</v>
      </c>
      <c r="I41" s="15" t="str">
        <f t="shared" si="5"/>
        <v>brown female :)</v>
      </c>
    </row>
    <row r="42" spans="1:9" x14ac:dyDescent="0.3">
      <c r="A42" s="15">
        <v>41</v>
      </c>
      <c r="B42" s="28">
        <v>4.9994240172870796E-2</v>
      </c>
      <c r="C42" s="15">
        <f t="shared" si="0"/>
        <v>1</v>
      </c>
      <c r="D42" s="15" t="str">
        <f t="shared" si="1"/>
        <v>white</v>
      </c>
      <c r="E42" s="15" t="str">
        <f t="shared" si="2"/>
        <v>male</v>
      </c>
      <c r="F42" s="15">
        <v>2</v>
      </c>
      <c r="G42" s="15" t="str">
        <f t="shared" si="3"/>
        <v>happy</v>
      </c>
      <c r="H42" s="15" t="str">
        <f t="shared" si="4"/>
        <v>:)</v>
      </c>
      <c r="I42" s="15" t="str">
        <f t="shared" si="5"/>
        <v>white male :)</v>
      </c>
    </row>
    <row r="43" spans="1:9" x14ac:dyDescent="0.3">
      <c r="A43" s="15">
        <v>42</v>
      </c>
      <c r="B43" s="28">
        <v>0.18980704659890968</v>
      </c>
      <c r="C43" s="15">
        <f t="shared" si="0"/>
        <v>1</v>
      </c>
      <c r="D43" s="15" t="str">
        <f t="shared" si="1"/>
        <v>white</v>
      </c>
      <c r="E43" s="15" t="str">
        <f t="shared" si="2"/>
        <v>male</v>
      </c>
      <c r="F43" s="15">
        <v>2</v>
      </c>
      <c r="G43" s="15" t="str">
        <f t="shared" si="3"/>
        <v>happy</v>
      </c>
      <c r="H43" s="15" t="str">
        <f t="shared" si="4"/>
        <v>:)</v>
      </c>
      <c r="I43" s="15" t="str">
        <f t="shared" si="5"/>
        <v>white male :)</v>
      </c>
    </row>
    <row r="44" spans="1:9" x14ac:dyDescent="0.3">
      <c r="A44" s="15">
        <v>43</v>
      </c>
      <c r="B44" s="28">
        <v>0.94116621783046583</v>
      </c>
      <c r="C44" s="15">
        <f t="shared" si="0"/>
        <v>4</v>
      </c>
      <c r="D44" s="15" t="str">
        <f t="shared" si="1"/>
        <v>black</v>
      </c>
      <c r="E44" s="15" t="str">
        <f t="shared" si="2"/>
        <v>female</v>
      </c>
      <c r="F44" s="15">
        <v>2</v>
      </c>
      <c r="G44" s="15" t="str">
        <f t="shared" si="3"/>
        <v>happy</v>
      </c>
      <c r="H44" s="15" t="str">
        <f t="shared" si="4"/>
        <v>:)</v>
      </c>
      <c r="I44" s="15" t="str">
        <f t="shared" si="5"/>
        <v>black female :)</v>
      </c>
    </row>
    <row r="45" spans="1:9" x14ac:dyDescent="0.3">
      <c r="A45" s="15">
        <v>44</v>
      </c>
      <c r="B45" s="28">
        <v>0.59813529969791923</v>
      </c>
      <c r="C45" s="15">
        <f t="shared" si="0"/>
        <v>3</v>
      </c>
      <c r="D45" s="15" t="str">
        <f t="shared" si="1"/>
        <v>brown</v>
      </c>
      <c r="E45" s="15" t="str">
        <f t="shared" si="2"/>
        <v>female</v>
      </c>
      <c r="F45" s="15">
        <v>2</v>
      </c>
      <c r="G45" s="15" t="str">
        <f t="shared" si="3"/>
        <v>happy</v>
      </c>
      <c r="H45" s="15" t="str">
        <f t="shared" si="4"/>
        <v>:)</v>
      </c>
      <c r="I45" s="15" t="str">
        <f t="shared" si="5"/>
        <v>brown female :)</v>
      </c>
    </row>
    <row r="46" spans="1:9" x14ac:dyDescent="0.3">
      <c r="A46" s="15">
        <v>45</v>
      </c>
      <c r="B46" s="28">
        <v>0.678898072295957</v>
      </c>
      <c r="C46" s="15">
        <f t="shared" si="0"/>
        <v>3</v>
      </c>
      <c r="D46" s="15" t="str">
        <f t="shared" si="1"/>
        <v>brown</v>
      </c>
      <c r="E46" s="15" t="str">
        <f t="shared" si="2"/>
        <v>female</v>
      </c>
      <c r="F46" s="15">
        <v>2</v>
      </c>
      <c r="G46" s="15" t="str">
        <f t="shared" si="3"/>
        <v>happy</v>
      </c>
      <c r="H46" s="15" t="str">
        <f t="shared" si="4"/>
        <v>:)</v>
      </c>
      <c r="I46" s="15" t="str">
        <f t="shared" si="5"/>
        <v>brown female :)</v>
      </c>
    </row>
    <row r="47" spans="1:9" x14ac:dyDescent="0.3">
      <c r="A47" s="15">
        <v>46</v>
      </c>
      <c r="B47" s="28">
        <v>0.95805017350518162</v>
      </c>
      <c r="C47" s="15">
        <f t="shared" si="0"/>
        <v>4</v>
      </c>
      <c r="D47" s="15" t="str">
        <f t="shared" si="1"/>
        <v>black</v>
      </c>
      <c r="E47" s="15" t="str">
        <f t="shared" si="2"/>
        <v>female</v>
      </c>
      <c r="F47" s="15">
        <v>2</v>
      </c>
      <c r="G47" s="15" t="str">
        <f t="shared" si="3"/>
        <v>happy</v>
      </c>
      <c r="H47" s="15" t="str">
        <f t="shared" si="4"/>
        <v>:)</v>
      </c>
      <c r="I47" s="15" t="str">
        <f t="shared" si="5"/>
        <v>black female :)</v>
      </c>
    </row>
    <row r="48" spans="1:9" x14ac:dyDescent="0.3">
      <c r="A48" s="15">
        <v>47</v>
      </c>
      <c r="B48" s="28">
        <v>0.93653859448300913</v>
      </c>
      <c r="C48" s="15">
        <f t="shared" si="0"/>
        <v>4</v>
      </c>
      <c r="D48" s="15" t="str">
        <f t="shared" si="1"/>
        <v>black</v>
      </c>
      <c r="E48" s="15" t="str">
        <f t="shared" si="2"/>
        <v>female</v>
      </c>
      <c r="F48" s="15">
        <v>2</v>
      </c>
      <c r="G48" s="15" t="str">
        <f t="shared" si="3"/>
        <v>happy</v>
      </c>
      <c r="H48" s="15" t="str">
        <f t="shared" si="4"/>
        <v>:)</v>
      </c>
      <c r="I48" s="15" t="str">
        <f t="shared" si="5"/>
        <v>black female :)</v>
      </c>
    </row>
    <row r="49" spans="1:9" x14ac:dyDescent="0.3">
      <c r="A49" s="15">
        <v>48</v>
      </c>
      <c r="B49" s="28">
        <v>4.1842343506152235E-2</v>
      </c>
      <c r="C49" s="15">
        <f t="shared" si="0"/>
        <v>1</v>
      </c>
      <c r="D49" s="15" t="str">
        <f t="shared" si="1"/>
        <v>white</v>
      </c>
      <c r="E49" s="15" t="str">
        <f t="shared" si="2"/>
        <v>male</v>
      </c>
      <c r="F49" s="15">
        <v>2</v>
      </c>
      <c r="G49" s="15" t="str">
        <f t="shared" si="3"/>
        <v>happy</v>
      </c>
      <c r="H49" s="15" t="str">
        <f t="shared" si="4"/>
        <v>:)</v>
      </c>
      <c r="I49" s="15" t="str">
        <f t="shared" si="5"/>
        <v>white male :)</v>
      </c>
    </row>
    <row r="50" spans="1:9" x14ac:dyDescent="0.3">
      <c r="A50" s="15">
        <v>49</v>
      </c>
      <c r="B50" s="28">
        <v>0.72469820577171173</v>
      </c>
      <c r="C50" s="15">
        <f t="shared" si="0"/>
        <v>3</v>
      </c>
      <c r="D50" s="15" t="str">
        <f t="shared" si="1"/>
        <v>brown</v>
      </c>
      <c r="E50" s="15" t="str">
        <f t="shared" si="2"/>
        <v>female</v>
      </c>
      <c r="F50" s="15">
        <v>2</v>
      </c>
      <c r="G50" s="15" t="str">
        <f t="shared" si="3"/>
        <v>happy</v>
      </c>
      <c r="H50" s="15" t="str">
        <f t="shared" si="4"/>
        <v>:)</v>
      </c>
      <c r="I50" s="15" t="str">
        <f t="shared" si="5"/>
        <v>brown female :)</v>
      </c>
    </row>
    <row r="51" spans="1:9" x14ac:dyDescent="0.3">
      <c r="A51" s="15">
        <v>50</v>
      </c>
      <c r="B51" s="28">
        <v>0.63234827513138958</v>
      </c>
      <c r="C51" s="15">
        <f t="shared" si="0"/>
        <v>3</v>
      </c>
      <c r="D51" s="15" t="str">
        <f t="shared" si="1"/>
        <v>brown</v>
      </c>
      <c r="E51" s="15" t="str">
        <f t="shared" si="2"/>
        <v>female</v>
      </c>
      <c r="F51" s="15">
        <v>2</v>
      </c>
      <c r="G51" s="15" t="str">
        <f t="shared" si="3"/>
        <v>happy</v>
      </c>
      <c r="H51" s="15" t="str">
        <f t="shared" si="4"/>
        <v>:)</v>
      </c>
      <c r="I51" s="15" t="str">
        <f t="shared" si="5"/>
        <v>brown female :)</v>
      </c>
    </row>
    <row r="52" spans="1:9" x14ac:dyDescent="0.3">
      <c r="A52" s="15">
        <v>51</v>
      </c>
      <c r="B52" s="28">
        <v>0.35063199886908314</v>
      </c>
      <c r="C52" s="15">
        <f t="shared" si="0"/>
        <v>2</v>
      </c>
      <c r="D52" s="15" t="str">
        <f t="shared" si="1"/>
        <v>yellow</v>
      </c>
      <c r="E52" s="15" t="str">
        <f t="shared" si="2"/>
        <v>male</v>
      </c>
      <c r="F52" s="15">
        <v>2</v>
      </c>
      <c r="G52" s="15" t="str">
        <f t="shared" si="3"/>
        <v>happy</v>
      </c>
      <c r="H52" s="15" t="str">
        <f t="shared" si="4"/>
        <v>:)</v>
      </c>
      <c r="I52" s="15" t="str">
        <f t="shared" si="5"/>
        <v>yellow male :)</v>
      </c>
    </row>
    <row r="53" spans="1:9" x14ac:dyDescent="0.3">
      <c r="A53" s="15">
        <v>52</v>
      </c>
      <c r="B53" s="28">
        <v>0.29092471299897682</v>
      </c>
      <c r="C53" s="15">
        <f t="shared" si="0"/>
        <v>2</v>
      </c>
      <c r="D53" s="15" t="str">
        <f t="shared" si="1"/>
        <v>yellow</v>
      </c>
      <c r="E53" s="15" t="str">
        <f t="shared" si="2"/>
        <v>male</v>
      </c>
      <c r="F53" s="15">
        <v>2</v>
      </c>
      <c r="G53" s="15" t="str">
        <f t="shared" si="3"/>
        <v>happy</v>
      </c>
      <c r="H53" s="15" t="str">
        <f t="shared" si="4"/>
        <v>:)</v>
      </c>
      <c r="I53" s="15" t="str">
        <f t="shared" si="5"/>
        <v>yellow male :)</v>
      </c>
    </row>
    <row r="54" spans="1:9" x14ac:dyDescent="0.3">
      <c r="A54" s="15">
        <v>53</v>
      </c>
      <c r="B54" s="28">
        <v>0.76737612276564515</v>
      </c>
      <c r="C54" s="15">
        <f t="shared" si="0"/>
        <v>4</v>
      </c>
      <c r="D54" s="15" t="str">
        <f t="shared" si="1"/>
        <v>black</v>
      </c>
      <c r="E54" s="15" t="str">
        <f t="shared" si="2"/>
        <v>female</v>
      </c>
      <c r="F54" s="15">
        <v>2</v>
      </c>
      <c r="G54" s="15" t="str">
        <f t="shared" si="3"/>
        <v>happy</v>
      </c>
      <c r="H54" s="15" t="str">
        <f t="shared" si="4"/>
        <v>:)</v>
      </c>
      <c r="I54" s="15" t="str">
        <f t="shared" si="5"/>
        <v>black female :)</v>
      </c>
    </row>
    <row r="55" spans="1:9" x14ac:dyDescent="0.3">
      <c r="A55" s="15">
        <v>54</v>
      </c>
      <c r="B55" s="28">
        <v>0.74320853290801248</v>
      </c>
      <c r="C55" s="15">
        <f t="shared" si="0"/>
        <v>3</v>
      </c>
      <c r="D55" s="15" t="str">
        <f t="shared" si="1"/>
        <v>brown</v>
      </c>
      <c r="E55" s="15" t="str">
        <f t="shared" si="2"/>
        <v>female</v>
      </c>
      <c r="F55" s="15">
        <v>2</v>
      </c>
      <c r="G55" s="15" t="str">
        <f t="shared" si="3"/>
        <v>happy</v>
      </c>
      <c r="H55" s="15" t="str">
        <f t="shared" si="4"/>
        <v>:)</v>
      </c>
      <c r="I55" s="15" t="str">
        <f t="shared" si="5"/>
        <v>brown female :)</v>
      </c>
    </row>
    <row r="56" spans="1:9" x14ac:dyDescent="0.3">
      <c r="A56" s="15">
        <v>55</v>
      </c>
      <c r="B56" s="28">
        <v>0.38299068400001368</v>
      </c>
      <c r="C56" s="15">
        <f t="shared" si="0"/>
        <v>2</v>
      </c>
      <c r="D56" s="15" t="str">
        <f t="shared" si="1"/>
        <v>yellow</v>
      </c>
      <c r="E56" s="15" t="str">
        <f t="shared" si="2"/>
        <v>male</v>
      </c>
      <c r="F56" s="15">
        <v>2</v>
      </c>
      <c r="G56" s="15" t="str">
        <f t="shared" si="3"/>
        <v>happy</v>
      </c>
      <c r="H56" s="15" t="str">
        <f t="shared" si="4"/>
        <v>:)</v>
      </c>
      <c r="I56" s="15" t="str">
        <f t="shared" si="5"/>
        <v>yellow male :)</v>
      </c>
    </row>
    <row r="57" spans="1:9" x14ac:dyDescent="0.3">
      <c r="A57" s="15">
        <v>56</v>
      </c>
      <c r="B57" s="28">
        <v>0.45052801581734492</v>
      </c>
      <c r="C57" s="15">
        <f t="shared" si="0"/>
        <v>2</v>
      </c>
      <c r="D57" s="15" t="str">
        <f t="shared" si="1"/>
        <v>yellow</v>
      </c>
      <c r="E57" s="15" t="str">
        <f t="shared" si="2"/>
        <v>male</v>
      </c>
      <c r="F57" s="15">
        <v>4</v>
      </c>
      <c r="G57" s="15" t="str">
        <f t="shared" si="3"/>
        <v>sad</v>
      </c>
      <c r="H57" s="15" t="str">
        <f t="shared" si="4"/>
        <v>:(</v>
      </c>
      <c r="I57" s="15" t="str">
        <f t="shared" si="5"/>
        <v>yellow male :(</v>
      </c>
    </row>
    <row r="58" spans="1:9" x14ac:dyDescent="0.3">
      <c r="A58" s="15">
        <v>57</v>
      </c>
      <c r="B58" s="28">
        <v>0.49908424057664669</v>
      </c>
      <c r="C58" s="15">
        <f t="shared" si="0"/>
        <v>2</v>
      </c>
      <c r="D58" s="15" t="str">
        <f t="shared" si="1"/>
        <v>yellow</v>
      </c>
      <c r="E58" s="15" t="str">
        <f t="shared" si="2"/>
        <v>male</v>
      </c>
      <c r="F58" s="15">
        <v>4</v>
      </c>
      <c r="G58" s="15" t="str">
        <f t="shared" si="3"/>
        <v>sad</v>
      </c>
      <c r="H58" s="15" t="str">
        <f t="shared" si="4"/>
        <v>:(</v>
      </c>
      <c r="I58" s="15" t="str">
        <f t="shared" si="5"/>
        <v>yellow male :(</v>
      </c>
    </row>
    <row r="59" spans="1:9" x14ac:dyDescent="0.3">
      <c r="A59" s="15">
        <v>58</v>
      </c>
      <c r="B59" s="28">
        <v>0.66949373622283559</v>
      </c>
      <c r="C59" s="15">
        <f t="shared" si="0"/>
        <v>3</v>
      </c>
      <c r="D59" s="15" t="str">
        <f t="shared" si="1"/>
        <v>brown</v>
      </c>
      <c r="E59" s="15" t="str">
        <f t="shared" si="2"/>
        <v>female</v>
      </c>
      <c r="F59" s="15">
        <v>4</v>
      </c>
      <c r="G59" s="15" t="str">
        <f t="shared" si="3"/>
        <v>sad</v>
      </c>
      <c r="H59" s="15" t="str">
        <f t="shared" si="4"/>
        <v>:(</v>
      </c>
      <c r="I59" s="15" t="str">
        <f t="shared" si="5"/>
        <v>brown female :(</v>
      </c>
    </row>
    <row r="60" spans="1:9" x14ac:dyDescent="0.3">
      <c r="A60" s="15">
        <v>59</v>
      </c>
      <c r="B60" s="28">
        <v>0.51855757481488007</v>
      </c>
      <c r="C60" s="15">
        <f t="shared" si="0"/>
        <v>3</v>
      </c>
      <c r="D60" s="15" t="str">
        <f t="shared" si="1"/>
        <v>brown</v>
      </c>
      <c r="E60" s="15" t="str">
        <f t="shared" si="2"/>
        <v>female</v>
      </c>
      <c r="F60" s="15">
        <v>4</v>
      </c>
      <c r="G60" s="15" t="str">
        <f t="shared" si="3"/>
        <v>sad</v>
      </c>
      <c r="H60" s="15" t="str">
        <f t="shared" si="4"/>
        <v>:(</v>
      </c>
      <c r="I60" s="15" t="str">
        <f t="shared" si="5"/>
        <v>brown female :(</v>
      </c>
    </row>
    <row r="61" spans="1:9" x14ac:dyDescent="0.3">
      <c r="A61" s="15">
        <v>60</v>
      </c>
      <c r="B61" s="28">
        <v>0.67421908869300573</v>
      </c>
      <c r="C61" s="15">
        <f t="shared" si="0"/>
        <v>3</v>
      </c>
      <c r="D61" s="15" t="str">
        <f t="shared" si="1"/>
        <v>brown</v>
      </c>
      <c r="E61" s="15" t="str">
        <f t="shared" si="2"/>
        <v>female</v>
      </c>
      <c r="F61" s="15">
        <v>4</v>
      </c>
      <c r="G61" s="15" t="str">
        <f t="shared" si="3"/>
        <v>sad</v>
      </c>
      <c r="H61" s="15" t="str">
        <f t="shared" si="4"/>
        <v>:(</v>
      </c>
      <c r="I61" s="15" t="str">
        <f t="shared" si="5"/>
        <v>brown female :(</v>
      </c>
    </row>
    <row r="62" spans="1:9" x14ac:dyDescent="0.3">
      <c r="A62" s="15">
        <v>61</v>
      </c>
      <c r="B62" s="28">
        <v>5.3358774009296339E-2</v>
      </c>
      <c r="C62" s="15">
        <f t="shared" si="0"/>
        <v>1</v>
      </c>
      <c r="D62" s="15" t="str">
        <f t="shared" si="1"/>
        <v>white</v>
      </c>
      <c r="E62" s="15" t="str">
        <f t="shared" si="2"/>
        <v>male</v>
      </c>
      <c r="F62" s="15">
        <v>4</v>
      </c>
      <c r="G62" s="15" t="str">
        <f t="shared" si="3"/>
        <v>sad</v>
      </c>
      <c r="H62" s="15" t="str">
        <f t="shared" si="4"/>
        <v>:(</v>
      </c>
      <c r="I62" s="15" t="str">
        <f t="shared" si="5"/>
        <v>white male :(</v>
      </c>
    </row>
    <row r="63" spans="1:9" x14ac:dyDescent="0.3">
      <c r="A63" s="15">
        <v>62</v>
      </c>
      <c r="B63" s="28">
        <v>0.18767988235114208</v>
      </c>
      <c r="C63" s="15">
        <f t="shared" si="0"/>
        <v>1</v>
      </c>
      <c r="D63" s="15" t="str">
        <f t="shared" si="1"/>
        <v>white</v>
      </c>
      <c r="E63" s="15" t="str">
        <f t="shared" si="2"/>
        <v>male</v>
      </c>
      <c r="F63" s="15">
        <v>4</v>
      </c>
      <c r="G63" s="15" t="str">
        <f t="shared" si="3"/>
        <v>sad</v>
      </c>
      <c r="H63" s="15" t="str">
        <f t="shared" si="4"/>
        <v>:(</v>
      </c>
      <c r="I63" s="15" t="str">
        <f t="shared" si="5"/>
        <v>white male :(</v>
      </c>
    </row>
    <row r="64" spans="1:9" x14ac:dyDescent="0.3">
      <c r="A64" s="15">
        <v>63</v>
      </c>
      <c r="B64" s="28">
        <v>3.0393460422155516E-2</v>
      </c>
      <c r="C64" s="15">
        <f t="shared" si="0"/>
        <v>1</v>
      </c>
      <c r="D64" s="15" t="str">
        <f t="shared" si="1"/>
        <v>white</v>
      </c>
      <c r="E64" s="15" t="str">
        <f t="shared" si="2"/>
        <v>male</v>
      </c>
      <c r="F64" s="15">
        <v>4</v>
      </c>
      <c r="G64" s="15" t="str">
        <f t="shared" si="3"/>
        <v>sad</v>
      </c>
      <c r="H64" s="15" t="str">
        <f t="shared" si="4"/>
        <v>:(</v>
      </c>
      <c r="I64" s="15" t="str">
        <f t="shared" si="5"/>
        <v>white male :(</v>
      </c>
    </row>
    <row r="65" spans="1:9" x14ac:dyDescent="0.3">
      <c r="A65" s="15">
        <v>64</v>
      </c>
      <c r="B65" s="28">
        <v>0.54642354697581308</v>
      </c>
      <c r="C65" s="15">
        <f t="shared" si="0"/>
        <v>3</v>
      </c>
      <c r="D65" s="15" t="str">
        <f t="shared" si="1"/>
        <v>brown</v>
      </c>
      <c r="E65" s="15" t="str">
        <f t="shared" si="2"/>
        <v>female</v>
      </c>
      <c r="F65" s="15">
        <v>4</v>
      </c>
      <c r="G65" s="15" t="str">
        <f t="shared" si="3"/>
        <v>sad</v>
      </c>
      <c r="H65" s="15" t="str">
        <f t="shared" si="4"/>
        <v>:(</v>
      </c>
      <c r="I65" s="15" t="str">
        <f t="shared" si="5"/>
        <v>brown female :(</v>
      </c>
    </row>
    <row r="66" spans="1:9" x14ac:dyDescent="0.3">
      <c r="A66" s="15">
        <v>65</v>
      </c>
      <c r="B66" s="28">
        <v>0.89467352961616209</v>
      </c>
      <c r="C66" s="15">
        <f t="shared" si="0"/>
        <v>4</v>
      </c>
      <c r="D66" s="15" t="str">
        <f t="shared" si="1"/>
        <v>black</v>
      </c>
      <c r="E66" s="15" t="str">
        <f t="shared" si="2"/>
        <v>female</v>
      </c>
      <c r="F66" s="15">
        <v>4</v>
      </c>
      <c r="G66" s="15" t="str">
        <f t="shared" si="3"/>
        <v>sad</v>
      </c>
      <c r="H66" s="15" t="str">
        <f t="shared" si="4"/>
        <v>:(</v>
      </c>
      <c r="I66" s="15" t="str">
        <f t="shared" si="5"/>
        <v>black female :(</v>
      </c>
    </row>
    <row r="67" spans="1:9" x14ac:dyDescent="0.3">
      <c r="A67" s="15">
        <v>66</v>
      </c>
      <c r="B67" s="28">
        <v>0.31151618951010551</v>
      </c>
      <c r="C67" s="15">
        <f t="shared" ref="C67:C101" si="19">ROUNDDOWN(B67*4,0)+1</f>
        <v>2</v>
      </c>
      <c r="D67" s="15" t="str">
        <f t="shared" ref="D67:D101" si="20">VLOOKUP(C67,X:Y,2,FALSE)</f>
        <v>yellow</v>
      </c>
      <c r="E67" s="15" t="str">
        <f t="shared" ref="E67:E101" si="21">IF(B67&lt;0.5,"male", "female")</f>
        <v>male</v>
      </c>
      <c r="F67" s="15">
        <v>4</v>
      </c>
      <c r="G67" s="15" t="str">
        <f t="shared" ref="G67:G101" si="22">VLOOKUP(F67,AA:AC,2,FALSE)</f>
        <v>sad</v>
      </c>
      <c r="H67" s="15" t="str">
        <f t="shared" ref="H67:H101" si="23">VLOOKUP(F67,AA:AC,3,FALSE)</f>
        <v>:(</v>
      </c>
      <c r="I67" s="15" t="str">
        <f t="shared" ref="I67:I101" si="24">D67&amp;" "&amp;E67&amp;" "&amp;H67</f>
        <v>yellow male :(</v>
      </c>
    </row>
    <row r="68" spans="1:9" x14ac:dyDescent="0.3">
      <c r="A68" s="15">
        <v>67</v>
      </c>
      <c r="B68" s="28">
        <v>0.49196136516832389</v>
      </c>
      <c r="C68" s="15">
        <f t="shared" si="19"/>
        <v>2</v>
      </c>
      <c r="D68" s="15" t="str">
        <f t="shared" si="20"/>
        <v>yellow</v>
      </c>
      <c r="E68" s="15" t="str">
        <f t="shared" si="21"/>
        <v>male</v>
      </c>
      <c r="F68" s="15">
        <v>4</v>
      </c>
      <c r="G68" s="15" t="str">
        <f t="shared" si="22"/>
        <v>sad</v>
      </c>
      <c r="H68" s="15" t="str">
        <f t="shared" si="23"/>
        <v>:(</v>
      </c>
      <c r="I68" s="15" t="str">
        <f t="shared" si="24"/>
        <v>yellow male :(</v>
      </c>
    </row>
    <row r="69" spans="1:9" x14ac:dyDescent="0.3">
      <c r="A69" s="15">
        <v>68</v>
      </c>
      <c r="B69" s="28">
        <v>0.90139818093591595</v>
      </c>
      <c r="C69" s="15">
        <f t="shared" si="19"/>
        <v>4</v>
      </c>
      <c r="D69" s="15" t="str">
        <f t="shared" si="20"/>
        <v>black</v>
      </c>
      <c r="E69" s="15" t="str">
        <f t="shared" si="21"/>
        <v>female</v>
      </c>
      <c r="F69" s="15">
        <v>4</v>
      </c>
      <c r="G69" s="15" t="str">
        <f t="shared" si="22"/>
        <v>sad</v>
      </c>
      <c r="H69" s="15" t="str">
        <f t="shared" si="23"/>
        <v>:(</v>
      </c>
      <c r="I69" s="15" t="str">
        <f t="shared" si="24"/>
        <v>black female :(</v>
      </c>
    </row>
    <row r="70" spans="1:9" x14ac:dyDescent="0.3">
      <c r="A70" s="15">
        <v>69</v>
      </c>
      <c r="B70" s="28">
        <v>8.0030989096016136E-2</v>
      </c>
      <c r="C70" s="15">
        <f t="shared" si="19"/>
        <v>1</v>
      </c>
      <c r="D70" s="15" t="str">
        <f t="shared" si="20"/>
        <v>white</v>
      </c>
      <c r="E70" s="15" t="str">
        <f t="shared" si="21"/>
        <v>male</v>
      </c>
      <c r="F70" s="15">
        <v>4</v>
      </c>
      <c r="G70" s="15" t="str">
        <f t="shared" si="22"/>
        <v>sad</v>
      </c>
      <c r="H70" s="15" t="str">
        <f t="shared" si="23"/>
        <v>:(</v>
      </c>
      <c r="I70" s="15" t="str">
        <f t="shared" si="24"/>
        <v>white male :(</v>
      </c>
    </row>
    <row r="71" spans="1:9" x14ac:dyDescent="0.3">
      <c r="A71" s="15">
        <v>70</v>
      </c>
      <c r="B71" s="28">
        <v>0.69884645104274734</v>
      </c>
      <c r="C71" s="15">
        <f t="shared" si="19"/>
        <v>3</v>
      </c>
      <c r="D71" s="15" t="str">
        <f t="shared" si="20"/>
        <v>brown</v>
      </c>
      <c r="E71" s="15" t="str">
        <f t="shared" si="21"/>
        <v>female</v>
      </c>
      <c r="F71" s="15">
        <v>4</v>
      </c>
      <c r="G71" s="15" t="str">
        <f t="shared" si="22"/>
        <v>sad</v>
      </c>
      <c r="H71" s="15" t="str">
        <f t="shared" si="23"/>
        <v>:(</v>
      </c>
      <c r="I71" s="15" t="str">
        <f t="shared" si="24"/>
        <v>brown female :(</v>
      </c>
    </row>
    <row r="72" spans="1:9" x14ac:dyDescent="0.3">
      <c r="A72" s="15">
        <v>71</v>
      </c>
      <c r="B72" s="28">
        <v>0.79794740315663826</v>
      </c>
      <c r="C72" s="15">
        <f t="shared" si="19"/>
        <v>4</v>
      </c>
      <c r="D72" s="15" t="str">
        <f t="shared" si="20"/>
        <v>black</v>
      </c>
      <c r="E72" s="15" t="str">
        <f t="shared" si="21"/>
        <v>female</v>
      </c>
      <c r="F72" s="15">
        <v>4</v>
      </c>
      <c r="G72" s="15" t="str">
        <f t="shared" si="22"/>
        <v>sad</v>
      </c>
      <c r="H72" s="15" t="str">
        <f t="shared" si="23"/>
        <v>:(</v>
      </c>
      <c r="I72" s="15" t="str">
        <f t="shared" si="24"/>
        <v>black female :(</v>
      </c>
    </row>
    <row r="73" spans="1:9" x14ac:dyDescent="0.3">
      <c r="A73" s="15">
        <v>72</v>
      </c>
      <c r="B73" s="28">
        <v>0.75794347895178227</v>
      </c>
      <c r="C73" s="15">
        <f t="shared" si="19"/>
        <v>4</v>
      </c>
      <c r="D73" s="15" t="str">
        <f t="shared" si="20"/>
        <v>black</v>
      </c>
      <c r="E73" s="15" t="str">
        <f t="shared" si="21"/>
        <v>female</v>
      </c>
      <c r="F73" s="15">
        <v>4</v>
      </c>
      <c r="G73" s="15" t="str">
        <f t="shared" si="22"/>
        <v>sad</v>
      </c>
      <c r="H73" s="15" t="str">
        <f t="shared" si="23"/>
        <v>:(</v>
      </c>
      <c r="I73" s="15" t="str">
        <f t="shared" si="24"/>
        <v>black female :(</v>
      </c>
    </row>
    <row r="74" spans="1:9" x14ac:dyDescent="0.3">
      <c r="A74" s="15">
        <v>73</v>
      </c>
      <c r="B74" s="28">
        <v>9.7830062127689521E-2</v>
      </c>
      <c r="C74" s="15">
        <f t="shared" si="19"/>
        <v>1</v>
      </c>
      <c r="D74" s="15" t="str">
        <f t="shared" si="20"/>
        <v>white</v>
      </c>
      <c r="E74" s="15" t="str">
        <f t="shared" si="21"/>
        <v>male</v>
      </c>
      <c r="F74" s="15">
        <v>4</v>
      </c>
      <c r="G74" s="15" t="str">
        <f t="shared" si="22"/>
        <v>sad</v>
      </c>
      <c r="H74" s="15" t="str">
        <f t="shared" si="23"/>
        <v>:(</v>
      </c>
      <c r="I74" s="15" t="str">
        <f t="shared" si="24"/>
        <v>white male :(</v>
      </c>
    </row>
    <row r="75" spans="1:9" x14ac:dyDescent="0.3">
      <c r="A75" s="15">
        <v>74</v>
      </c>
      <c r="B75" s="28">
        <v>0.16077821203943421</v>
      </c>
      <c r="C75" s="15">
        <f t="shared" si="19"/>
        <v>1</v>
      </c>
      <c r="D75" s="15" t="str">
        <f t="shared" si="20"/>
        <v>white</v>
      </c>
      <c r="E75" s="15" t="str">
        <f t="shared" si="21"/>
        <v>male</v>
      </c>
      <c r="F75" s="15">
        <v>4</v>
      </c>
      <c r="G75" s="15" t="str">
        <f t="shared" si="22"/>
        <v>sad</v>
      </c>
      <c r="H75" s="15" t="str">
        <f t="shared" si="23"/>
        <v>:(</v>
      </c>
      <c r="I75" s="15" t="str">
        <f t="shared" si="24"/>
        <v>white male :(</v>
      </c>
    </row>
    <row r="76" spans="1:9" x14ac:dyDescent="0.3">
      <c r="A76" s="15">
        <v>75</v>
      </c>
      <c r="B76" s="28">
        <v>0.42394218074128087</v>
      </c>
      <c r="C76" s="15">
        <f t="shared" si="19"/>
        <v>2</v>
      </c>
      <c r="D76" s="15" t="str">
        <f t="shared" si="20"/>
        <v>yellow</v>
      </c>
      <c r="E76" s="15" t="str">
        <f t="shared" si="21"/>
        <v>male</v>
      </c>
      <c r="F76" s="15">
        <v>4</v>
      </c>
      <c r="G76" s="15" t="str">
        <f t="shared" si="22"/>
        <v>sad</v>
      </c>
      <c r="H76" s="15" t="str">
        <f t="shared" si="23"/>
        <v>:(</v>
      </c>
      <c r="I76" s="15" t="str">
        <f t="shared" si="24"/>
        <v>yellow male :(</v>
      </c>
    </row>
    <row r="77" spans="1:9" x14ac:dyDescent="0.3">
      <c r="A77" s="15">
        <v>76</v>
      </c>
      <c r="B77" s="28">
        <v>0.39163479267020573</v>
      </c>
      <c r="C77" s="15">
        <f t="shared" si="19"/>
        <v>2</v>
      </c>
      <c r="D77" s="15" t="str">
        <f t="shared" si="20"/>
        <v>yellow</v>
      </c>
      <c r="E77" s="15" t="str">
        <f t="shared" si="21"/>
        <v>male</v>
      </c>
      <c r="F77" s="15">
        <v>4</v>
      </c>
      <c r="G77" s="15" t="str">
        <f t="shared" si="22"/>
        <v>sad</v>
      </c>
      <c r="H77" s="15" t="str">
        <f t="shared" si="23"/>
        <v>:(</v>
      </c>
      <c r="I77" s="15" t="str">
        <f t="shared" si="24"/>
        <v>yellow male :(</v>
      </c>
    </row>
    <row r="78" spans="1:9" x14ac:dyDescent="0.3">
      <c r="A78" s="15">
        <v>77</v>
      </c>
      <c r="B78" s="28">
        <v>0.85113366381953393</v>
      </c>
      <c r="C78" s="15">
        <f t="shared" si="19"/>
        <v>4</v>
      </c>
      <c r="D78" s="15" t="str">
        <f t="shared" si="20"/>
        <v>black</v>
      </c>
      <c r="E78" s="15" t="str">
        <f t="shared" si="21"/>
        <v>female</v>
      </c>
      <c r="F78" s="15">
        <v>4</v>
      </c>
      <c r="G78" s="15" t="str">
        <f t="shared" si="22"/>
        <v>sad</v>
      </c>
      <c r="H78" s="15" t="str">
        <f t="shared" si="23"/>
        <v>:(</v>
      </c>
      <c r="I78" s="15" t="str">
        <f t="shared" si="24"/>
        <v>black female :(</v>
      </c>
    </row>
    <row r="79" spans="1:9" x14ac:dyDescent="0.3">
      <c r="A79" s="15">
        <v>78</v>
      </c>
      <c r="B79" s="28">
        <v>0.72505911936068379</v>
      </c>
      <c r="C79" s="15">
        <f t="shared" si="19"/>
        <v>3</v>
      </c>
      <c r="D79" s="15" t="str">
        <f t="shared" si="20"/>
        <v>brown</v>
      </c>
      <c r="E79" s="15" t="str">
        <f t="shared" si="21"/>
        <v>female</v>
      </c>
      <c r="F79" s="15">
        <v>4</v>
      </c>
      <c r="G79" s="15" t="str">
        <f t="shared" si="22"/>
        <v>sad</v>
      </c>
      <c r="H79" s="15" t="str">
        <f t="shared" si="23"/>
        <v>:(</v>
      </c>
      <c r="I79" s="15" t="str">
        <f t="shared" si="24"/>
        <v>brown female :(</v>
      </c>
    </row>
    <row r="80" spans="1:9" x14ac:dyDescent="0.3">
      <c r="A80" s="15">
        <v>79</v>
      </c>
      <c r="B80" s="28">
        <v>0.92927269018719383</v>
      </c>
      <c r="C80" s="15">
        <f t="shared" si="19"/>
        <v>4</v>
      </c>
      <c r="D80" s="15" t="str">
        <f t="shared" si="20"/>
        <v>black</v>
      </c>
      <c r="E80" s="15" t="str">
        <f t="shared" si="21"/>
        <v>female</v>
      </c>
      <c r="F80" s="15">
        <v>4</v>
      </c>
      <c r="G80" s="15" t="str">
        <f t="shared" si="22"/>
        <v>sad</v>
      </c>
      <c r="H80" s="15" t="str">
        <f t="shared" si="23"/>
        <v>:(</v>
      </c>
      <c r="I80" s="15" t="str">
        <f t="shared" si="24"/>
        <v>black female :(</v>
      </c>
    </row>
    <row r="81" spans="1:9" x14ac:dyDescent="0.3">
      <c r="A81" s="15">
        <v>80</v>
      </c>
      <c r="B81" s="28">
        <v>0.62379686938305023</v>
      </c>
      <c r="C81" s="15">
        <f t="shared" si="19"/>
        <v>3</v>
      </c>
      <c r="D81" s="15" t="str">
        <f t="shared" si="20"/>
        <v>brown</v>
      </c>
      <c r="E81" s="15" t="str">
        <f t="shared" si="21"/>
        <v>female</v>
      </c>
      <c r="F81" s="15">
        <v>4</v>
      </c>
      <c r="G81" s="15" t="str">
        <f t="shared" si="22"/>
        <v>sad</v>
      </c>
      <c r="H81" s="15" t="str">
        <f t="shared" si="23"/>
        <v>:(</v>
      </c>
      <c r="I81" s="15" t="str">
        <f t="shared" si="24"/>
        <v>brown female :(</v>
      </c>
    </row>
    <row r="82" spans="1:9" x14ac:dyDescent="0.3">
      <c r="A82" s="15">
        <v>81</v>
      </c>
      <c r="B82" s="28">
        <v>0.5635356548943935</v>
      </c>
      <c r="C82" s="15">
        <f t="shared" si="19"/>
        <v>3</v>
      </c>
      <c r="D82" s="15" t="str">
        <f t="shared" si="20"/>
        <v>brown</v>
      </c>
      <c r="E82" s="15" t="str">
        <f t="shared" si="21"/>
        <v>female</v>
      </c>
      <c r="F82" s="15">
        <v>4</v>
      </c>
      <c r="G82" s="15" t="str">
        <f t="shared" si="22"/>
        <v>sad</v>
      </c>
      <c r="H82" s="15" t="str">
        <f t="shared" si="23"/>
        <v>:(</v>
      </c>
      <c r="I82" s="15" t="str">
        <f t="shared" si="24"/>
        <v>brown female :(</v>
      </c>
    </row>
    <row r="83" spans="1:9" x14ac:dyDescent="0.3">
      <c r="A83" s="15">
        <v>82</v>
      </c>
      <c r="B83" s="28">
        <v>0.40793903385317443</v>
      </c>
      <c r="C83" s="15">
        <f t="shared" si="19"/>
        <v>2</v>
      </c>
      <c r="D83" s="15" t="str">
        <f t="shared" si="20"/>
        <v>yellow</v>
      </c>
      <c r="E83" s="15" t="str">
        <f t="shared" si="21"/>
        <v>male</v>
      </c>
      <c r="F83" s="15">
        <v>4</v>
      </c>
      <c r="G83" s="15" t="str">
        <f t="shared" si="22"/>
        <v>sad</v>
      </c>
      <c r="H83" s="15" t="str">
        <f t="shared" si="23"/>
        <v>:(</v>
      </c>
      <c r="I83" s="15" t="str">
        <f t="shared" si="24"/>
        <v>yellow male :(</v>
      </c>
    </row>
    <row r="84" spans="1:9" x14ac:dyDescent="0.3">
      <c r="A84" s="15">
        <v>83</v>
      </c>
      <c r="B84" s="28">
        <v>0.71304769451281269</v>
      </c>
      <c r="C84" s="15">
        <f t="shared" si="19"/>
        <v>3</v>
      </c>
      <c r="D84" s="15" t="str">
        <f t="shared" si="20"/>
        <v>brown</v>
      </c>
      <c r="E84" s="15" t="str">
        <f t="shared" si="21"/>
        <v>female</v>
      </c>
      <c r="F84" s="15">
        <v>4</v>
      </c>
      <c r="G84" s="15" t="str">
        <f t="shared" si="22"/>
        <v>sad</v>
      </c>
      <c r="H84" s="15" t="str">
        <f t="shared" si="23"/>
        <v>:(</v>
      </c>
      <c r="I84" s="15" t="str">
        <f t="shared" si="24"/>
        <v>brown female :(</v>
      </c>
    </row>
    <row r="85" spans="1:9" x14ac:dyDescent="0.3">
      <c r="A85" s="15">
        <v>84</v>
      </c>
      <c r="B85" s="28">
        <v>0.56454511644883887</v>
      </c>
      <c r="C85" s="15">
        <f t="shared" si="19"/>
        <v>3</v>
      </c>
      <c r="D85" s="15" t="str">
        <f t="shared" si="20"/>
        <v>brown</v>
      </c>
      <c r="E85" s="15" t="str">
        <f t="shared" si="21"/>
        <v>female</v>
      </c>
      <c r="F85" s="15">
        <v>4</v>
      </c>
      <c r="G85" s="15" t="str">
        <f t="shared" si="22"/>
        <v>sad</v>
      </c>
      <c r="H85" s="15" t="str">
        <f t="shared" si="23"/>
        <v>:(</v>
      </c>
      <c r="I85" s="15" t="str">
        <f t="shared" si="24"/>
        <v>brown female :(</v>
      </c>
    </row>
    <row r="86" spans="1:9" x14ac:dyDescent="0.3">
      <c r="A86" s="15">
        <v>85</v>
      </c>
      <c r="B86" s="28">
        <v>0.65021271759226951</v>
      </c>
      <c r="C86" s="15">
        <f t="shared" si="19"/>
        <v>3</v>
      </c>
      <c r="D86" s="15" t="str">
        <f t="shared" si="20"/>
        <v>brown</v>
      </c>
      <c r="E86" s="15" t="str">
        <f t="shared" si="21"/>
        <v>female</v>
      </c>
      <c r="F86" s="15">
        <v>4</v>
      </c>
      <c r="G86" s="15" t="str">
        <f t="shared" si="22"/>
        <v>sad</v>
      </c>
      <c r="H86" s="15" t="str">
        <f t="shared" si="23"/>
        <v>:(</v>
      </c>
      <c r="I86" s="15" t="str">
        <f t="shared" si="24"/>
        <v>brown female :(</v>
      </c>
    </row>
    <row r="87" spans="1:9" x14ac:dyDescent="0.3">
      <c r="A87" s="15">
        <v>86</v>
      </c>
      <c r="B87" s="28">
        <v>0.92771331685794556</v>
      </c>
      <c r="C87" s="15">
        <f t="shared" si="19"/>
        <v>4</v>
      </c>
      <c r="D87" s="15" t="str">
        <f t="shared" si="20"/>
        <v>black</v>
      </c>
      <c r="E87" s="15" t="str">
        <f t="shared" si="21"/>
        <v>female</v>
      </c>
      <c r="F87" s="15">
        <v>4</v>
      </c>
      <c r="G87" s="15" t="str">
        <f t="shared" si="22"/>
        <v>sad</v>
      </c>
      <c r="H87" s="15" t="str">
        <f t="shared" si="23"/>
        <v>:(</v>
      </c>
      <c r="I87" s="15" t="str">
        <f t="shared" si="24"/>
        <v>black female :(</v>
      </c>
    </row>
    <row r="88" spans="1:9" x14ac:dyDescent="0.3">
      <c r="A88" s="15">
        <v>87</v>
      </c>
      <c r="B88" s="28">
        <v>0.90697015044032114</v>
      </c>
      <c r="C88" s="15">
        <f t="shared" si="19"/>
        <v>4</v>
      </c>
      <c r="D88" s="15" t="str">
        <f t="shared" si="20"/>
        <v>black</v>
      </c>
      <c r="E88" s="15" t="str">
        <f t="shared" si="21"/>
        <v>female</v>
      </c>
      <c r="F88" s="15">
        <v>4</v>
      </c>
      <c r="G88" s="15" t="str">
        <f t="shared" si="22"/>
        <v>sad</v>
      </c>
      <c r="H88" s="15" t="str">
        <f t="shared" si="23"/>
        <v>:(</v>
      </c>
      <c r="I88" s="15" t="str">
        <f t="shared" si="24"/>
        <v>black female :(</v>
      </c>
    </row>
    <row r="89" spans="1:9" x14ac:dyDescent="0.3">
      <c r="A89" s="15">
        <v>88</v>
      </c>
      <c r="B89" s="28">
        <v>9.278804681149122E-2</v>
      </c>
      <c r="C89" s="15">
        <f t="shared" si="19"/>
        <v>1</v>
      </c>
      <c r="D89" s="15" t="str">
        <f t="shared" si="20"/>
        <v>white</v>
      </c>
      <c r="E89" s="15" t="str">
        <f t="shared" si="21"/>
        <v>male</v>
      </c>
      <c r="F89" s="15">
        <v>4</v>
      </c>
      <c r="G89" s="15" t="str">
        <f t="shared" si="22"/>
        <v>sad</v>
      </c>
      <c r="H89" s="15" t="str">
        <f t="shared" si="23"/>
        <v>:(</v>
      </c>
      <c r="I89" s="15" t="str">
        <f t="shared" si="24"/>
        <v>white male :(</v>
      </c>
    </row>
    <row r="90" spans="1:9" x14ac:dyDescent="0.3">
      <c r="A90" s="15">
        <v>89</v>
      </c>
      <c r="B90" s="28">
        <v>7.2223107425099853E-2</v>
      </c>
      <c r="C90" s="15">
        <f t="shared" si="19"/>
        <v>1</v>
      </c>
      <c r="D90" s="15" t="str">
        <f t="shared" si="20"/>
        <v>white</v>
      </c>
      <c r="E90" s="15" t="str">
        <f t="shared" si="21"/>
        <v>male</v>
      </c>
      <c r="F90" s="15">
        <v>4</v>
      </c>
      <c r="G90" s="15" t="str">
        <f t="shared" si="22"/>
        <v>sad</v>
      </c>
      <c r="H90" s="15" t="str">
        <f t="shared" si="23"/>
        <v>:(</v>
      </c>
      <c r="I90" s="15" t="str">
        <f t="shared" si="24"/>
        <v>white male :(</v>
      </c>
    </row>
    <row r="91" spans="1:9" x14ac:dyDescent="0.3">
      <c r="A91" s="15">
        <v>90</v>
      </c>
      <c r="B91" s="28">
        <v>0.66569919120072596</v>
      </c>
      <c r="C91" s="15">
        <f t="shared" si="19"/>
        <v>3</v>
      </c>
      <c r="D91" s="15" t="str">
        <f t="shared" si="20"/>
        <v>brown</v>
      </c>
      <c r="E91" s="15" t="str">
        <f t="shared" si="21"/>
        <v>female</v>
      </c>
      <c r="F91" s="15">
        <v>4</v>
      </c>
      <c r="G91" s="15" t="str">
        <f t="shared" si="22"/>
        <v>sad</v>
      </c>
      <c r="H91" s="15" t="str">
        <f t="shared" si="23"/>
        <v>:(</v>
      </c>
      <c r="I91" s="15" t="str">
        <f t="shared" si="24"/>
        <v>brown female :(</v>
      </c>
    </row>
    <row r="92" spans="1:9" x14ac:dyDescent="0.3">
      <c r="A92" s="15">
        <v>91</v>
      </c>
      <c r="B92" s="28">
        <v>0.28910543396105226</v>
      </c>
      <c r="C92" s="15">
        <f t="shared" si="19"/>
        <v>2</v>
      </c>
      <c r="D92" s="15" t="str">
        <f t="shared" si="20"/>
        <v>yellow</v>
      </c>
      <c r="E92" s="15" t="str">
        <f t="shared" si="21"/>
        <v>male</v>
      </c>
      <c r="F92" s="15">
        <v>4</v>
      </c>
      <c r="G92" s="15" t="str">
        <f t="shared" si="22"/>
        <v>sad</v>
      </c>
      <c r="H92" s="15" t="str">
        <f t="shared" si="23"/>
        <v>:(</v>
      </c>
      <c r="I92" s="15" t="str">
        <f t="shared" si="24"/>
        <v>yellow male :(</v>
      </c>
    </row>
    <row r="93" spans="1:9" x14ac:dyDescent="0.3">
      <c r="A93" s="15">
        <v>92</v>
      </c>
      <c r="B93" s="28">
        <v>0.61809102755771894</v>
      </c>
      <c r="C93" s="15">
        <f t="shared" si="19"/>
        <v>3</v>
      </c>
      <c r="D93" s="15" t="str">
        <f t="shared" si="20"/>
        <v>brown</v>
      </c>
      <c r="E93" s="15" t="str">
        <f t="shared" si="21"/>
        <v>female</v>
      </c>
      <c r="F93" s="15">
        <v>4</v>
      </c>
      <c r="G93" s="15" t="str">
        <f t="shared" si="22"/>
        <v>sad</v>
      </c>
      <c r="H93" s="15" t="str">
        <f t="shared" si="23"/>
        <v>:(</v>
      </c>
      <c r="I93" s="15" t="str">
        <f t="shared" si="24"/>
        <v>brown female :(</v>
      </c>
    </row>
    <row r="94" spans="1:9" x14ac:dyDescent="0.3">
      <c r="A94" s="15">
        <v>93</v>
      </c>
      <c r="B94" s="28">
        <v>0.95375892430536502</v>
      </c>
      <c r="C94" s="15">
        <f t="shared" si="19"/>
        <v>4</v>
      </c>
      <c r="D94" s="15" t="str">
        <f t="shared" si="20"/>
        <v>black</v>
      </c>
      <c r="E94" s="15" t="str">
        <f t="shared" si="21"/>
        <v>female</v>
      </c>
      <c r="F94" s="15">
        <v>4</v>
      </c>
      <c r="G94" s="15" t="str">
        <f t="shared" si="22"/>
        <v>sad</v>
      </c>
      <c r="H94" s="15" t="str">
        <f t="shared" si="23"/>
        <v>:(</v>
      </c>
      <c r="I94" s="15" t="str">
        <f t="shared" si="24"/>
        <v>black female :(</v>
      </c>
    </row>
    <row r="95" spans="1:9" x14ac:dyDescent="0.3">
      <c r="A95" s="15">
        <v>94</v>
      </c>
      <c r="B95" s="28">
        <v>2.4059115763548133E-2</v>
      </c>
      <c r="C95" s="15">
        <f t="shared" si="19"/>
        <v>1</v>
      </c>
      <c r="D95" s="15" t="str">
        <f t="shared" si="20"/>
        <v>white</v>
      </c>
      <c r="E95" s="15" t="str">
        <f t="shared" si="21"/>
        <v>male</v>
      </c>
      <c r="F95" s="15">
        <v>4</v>
      </c>
      <c r="G95" s="15" t="str">
        <f t="shared" si="22"/>
        <v>sad</v>
      </c>
      <c r="H95" s="15" t="str">
        <f t="shared" si="23"/>
        <v>:(</v>
      </c>
      <c r="I95" s="15" t="str">
        <f t="shared" si="24"/>
        <v>white male :(</v>
      </c>
    </row>
    <row r="96" spans="1:9" x14ac:dyDescent="0.3">
      <c r="A96" s="15">
        <v>95</v>
      </c>
      <c r="B96" s="28">
        <v>0.62635859133951988</v>
      </c>
      <c r="C96" s="15">
        <f t="shared" si="19"/>
        <v>3</v>
      </c>
      <c r="D96" s="15" t="str">
        <f t="shared" si="20"/>
        <v>brown</v>
      </c>
      <c r="E96" s="15" t="str">
        <f t="shared" si="21"/>
        <v>female</v>
      </c>
      <c r="F96" s="15">
        <v>4</v>
      </c>
      <c r="G96" s="15" t="str">
        <f t="shared" si="22"/>
        <v>sad</v>
      </c>
      <c r="H96" s="15" t="str">
        <f t="shared" si="23"/>
        <v>:(</v>
      </c>
      <c r="I96" s="15" t="str">
        <f t="shared" si="24"/>
        <v>brown female :(</v>
      </c>
    </row>
    <row r="97" spans="1:9" x14ac:dyDescent="0.3">
      <c r="A97" s="15">
        <v>96</v>
      </c>
      <c r="B97" s="28">
        <v>0.21390976893763625</v>
      </c>
      <c r="C97" s="15">
        <f t="shared" si="19"/>
        <v>1</v>
      </c>
      <c r="D97" s="15" t="str">
        <f t="shared" si="20"/>
        <v>white</v>
      </c>
      <c r="E97" s="15" t="str">
        <f t="shared" si="21"/>
        <v>male</v>
      </c>
      <c r="F97" s="15">
        <v>4</v>
      </c>
      <c r="G97" s="15" t="str">
        <f t="shared" si="22"/>
        <v>sad</v>
      </c>
      <c r="H97" s="15" t="str">
        <f t="shared" si="23"/>
        <v>:(</v>
      </c>
      <c r="I97" s="15" t="str">
        <f t="shared" si="24"/>
        <v>white male :(</v>
      </c>
    </row>
    <row r="98" spans="1:9" x14ac:dyDescent="0.3">
      <c r="A98" s="15">
        <v>97</v>
      </c>
      <c r="B98" s="28">
        <v>0.26752861231679959</v>
      </c>
      <c r="C98" s="15">
        <f t="shared" si="19"/>
        <v>2</v>
      </c>
      <c r="D98" s="15" t="str">
        <f t="shared" si="20"/>
        <v>yellow</v>
      </c>
      <c r="E98" s="15" t="str">
        <f t="shared" si="21"/>
        <v>male</v>
      </c>
      <c r="F98" s="15">
        <v>4</v>
      </c>
      <c r="G98" s="15" t="str">
        <f t="shared" si="22"/>
        <v>sad</v>
      </c>
      <c r="H98" s="15" t="str">
        <f t="shared" si="23"/>
        <v>:(</v>
      </c>
      <c r="I98" s="15" t="str">
        <f t="shared" si="24"/>
        <v>yellow male :(</v>
      </c>
    </row>
    <row r="99" spans="1:9" x14ac:dyDescent="0.3">
      <c r="A99" s="15">
        <v>98</v>
      </c>
      <c r="B99" s="28">
        <v>0.80210632927732795</v>
      </c>
      <c r="C99" s="15">
        <f t="shared" si="19"/>
        <v>4</v>
      </c>
      <c r="D99" s="15" t="str">
        <f t="shared" si="20"/>
        <v>black</v>
      </c>
      <c r="E99" s="15" t="str">
        <f t="shared" si="21"/>
        <v>female</v>
      </c>
      <c r="F99" s="15">
        <v>4</v>
      </c>
      <c r="G99" s="15" t="str">
        <f t="shared" si="22"/>
        <v>sad</v>
      </c>
      <c r="H99" s="15" t="str">
        <f t="shared" si="23"/>
        <v>:(</v>
      </c>
      <c r="I99" s="15" t="str">
        <f t="shared" si="24"/>
        <v>black female :(</v>
      </c>
    </row>
    <row r="100" spans="1:9" x14ac:dyDescent="0.3">
      <c r="A100" s="15">
        <v>99</v>
      </c>
      <c r="B100" s="28">
        <v>0.34088105934179935</v>
      </c>
      <c r="C100" s="15">
        <f t="shared" si="19"/>
        <v>2</v>
      </c>
      <c r="D100" s="15" t="str">
        <f t="shared" si="20"/>
        <v>yellow</v>
      </c>
      <c r="E100" s="15" t="str">
        <f t="shared" si="21"/>
        <v>male</v>
      </c>
      <c r="F100" s="15">
        <v>4</v>
      </c>
      <c r="G100" s="15" t="str">
        <f t="shared" si="22"/>
        <v>sad</v>
      </c>
      <c r="H100" s="15" t="str">
        <f t="shared" si="23"/>
        <v>:(</v>
      </c>
      <c r="I100" s="15" t="str">
        <f t="shared" si="24"/>
        <v>yellow male :(</v>
      </c>
    </row>
    <row r="101" spans="1:9" x14ac:dyDescent="0.3">
      <c r="A101" s="15">
        <v>100</v>
      </c>
      <c r="B101" s="28">
        <v>0.58025956300526749</v>
      </c>
      <c r="C101" s="15">
        <f t="shared" si="19"/>
        <v>3</v>
      </c>
      <c r="D101" s="15" t="str">
        <f t="shared" si="20"/>
        <v>brown</v>
      </c>
      <c r="E101" s="15" t="str">
        <f t="shared" si="21"/>
        <v>female</v>
      </c>
      <c r="F101" s="15">
        <v>4</v>
      </c>
      <c r="G101" s="15" t="str">
        <f t="shared" si="22"/>
        <v>sad</v>
      </c>
      <c r="H101" s="15" t="str">
        <f t="shared" si="23"/>
        <v>:(</v>
      </c>
      <c r="I101" s="15" t="str">
        <f t="shared" si="24"/>
        <v>brown female :(</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B65"/>
  <sheetViews>
    <sheetView workbookViewId="0"/>
  </sheetViews>
  <sheetFormatPr defaultRowHeight="11.65" x14ac:dyDescent="0.35"/>
  <cols>
    <col min="1" max="1" width="9.06640625" style="73"/>
    <col min="2" max="2" width="123.73046875" style="74" customWidth="1"/>
    <col min="3" max="16384" width="9.06640625" style="73"/>
  </cols>
  <sheetData>
    <row r="1" spans="2:2" s="78" customFormat="1" x14ac:dyDescent="0.35">
      <c r="B1" s="77"/>
    </row>
    <row r="2" spans="2:2" x14ac:dyDescent="0.35">
      <c r="B2" s="72" t="s">
        <v>1644</v>
      </c>
    </row>
    <row r="4" spans="2:2" x14ac:dyDescent="0.35">
      <c r="B4" s="74" t="s">
        <v>1631</v>
      </c>
    </row>
    <row r="5" spans="2:2" x14ac:dyDescent="0.35">
      <c r="B5" s="74" t="s">
        <v>1632</v>
      </c>
    </row>
    <row r="6" spans="2:2" x14ac:dyDescent="0.35">
      <c r="B6" s="74" t="s">
        <v>1633</v>
      </c>
    </row>
    <row r="7" spans="2:2" x14ac:dyDescent="0.35">
      <c r="B7" s="74" t="s">
        <v>1634</v>
      </c>
    </row>
    <row r="8" spans="2:2" x14ac:dyDescent="0.35">
      <c r="B8" s="75">
        <v>42917</v>
      </c>
    </row>
    <row r="9" spans="2:2" x14ac:dyDescent="0.35">
      <c r="B9" s="75"/>
    </row>
    <row r="10" spans="2:2" x14ac:dyDescent="0.35">
      <c r="B10" s="74" t="s">
        <v>1635</v>
      </c>
    </row>
    <row r="11" spans="2:2" x14ac:dyDescent="0.35">
      <c r="B11" s="74" t="s">
        <v>1636</v>
      </c>
    </row>
    <row r="13" spans="2:2" x14ac:dyDescent="0.35">
      <c r="B13" s="74" t="s">
        <v>1637</v>
      </c>
    </row>
    <row r="15" spans="2:2" x14ac:dyDescent="0.35">
      <c r="B15" s="74" t="s">
        <v>1638</v>
      </c>
    </row>
    <row r="17" spans="2:2" x14ac:dyDescent="0.35">
      <c r="B17" s="74" t="s">
        <v>1639</v>
      </c>
    </row>
    <row r="19" spans="2:2" ht="34.9" x14ac:dyDescent="0.35">
      <c r="B19" s="74" t="s">
        <v>1640</v>
      </c>
    </row>
    <row r="21" spans="2:2" ht="23.25" x14ac:dyDescent="0.35">
      <c r="B21" s="74" t="s">
        <v>1647</v>
      </c>
    </row>
    <row r="23" spans="2:2" ht="23.25" x14ac:dyDescent="0.35">
      <c r="B23" s="76" t="s">
        <v>1641</v>
      </c>
    </row>
    <row r="25" spans="2:2" x14ac:dyDescent="0.35">
      <c r="B25" s="74" t="s">
        <v>1642</v>
      </c>
    </row>
    <row r="27" spans="2:2" ht="23.25" x14ac:dyDescent="0.35">
      <c r="B27" s="74" t="s">
        <v>1646</v>
      </c>
    </row>
    <row r="29" spans="2:2" ht="34.9" x14ac:dyDescent="0.35">
      <c r="B29" s="74" t="s">
        <v>1648</v>
      </c>
    </row>
    <row r="31" spans="2:2" ht="34.9" x14ac:dyDescent="0.35">
      <c r="B31" s="74" t="s">
        <v>1649</v>
      </c>
    </row>
    <row r="33" spans="2:2" ht="34.9" x14ac:dyDescent="0.35">
      <c r="B33" s="74" t="s">
        <v>1643</v>
      </c>
    </row>
    <row r="35" spans="2:2" x14ac:dyDescent="0.35">
      <c r="B35" s="74" t="s">
        <v>1645</v>
      </c>
    </row>
    <row r="37" spans="2:2" s="78" customFormat="1" x14ac:dyDescent="0.35">
      <c r="B37" s="77"/>
    </row>
    <row r="38" spans="2:2" x14ac:dyDescent="0.35">
      <c r="B38" s="72" t="s">
        <v>1656</v>
      </c>
    </row>
    <row r="40" spans="2:2" x14ac:dyDescent="0.35">
      <c r="B40" s="74" t="s">
        <v>1657</v>
      </c>
    </row>
    <row r="41" spans="2:2" x14ac:dyDescent="0.35">
      <c r="B41" s="74" t="s">
        <v>1658</v>
      </c>
    </row>
    <row r="43" spans="2:2" ht="23.25" x14ac:dyDescent="0.35">
      <c r="B43" s="74" t="s">
        <v>1659</v>
      </c>
    </row>
    <row r="45" spans="2:2" ht="34.9" x14ac:dyDescent="0.35">
      <c r="B45" s="74" t="s">
        <v>1660</v>
      </c>
    </row>
    <row r="47" spans="2:2" x14ac:dyDescent="0.35">
      <c r="B47" s="74" t="s">
        <v>1661</v>
      </c>
    </row>
    <row r="49" spans="2:2" ht="34.9" x14ac:dyDescent="0.35">
      <c r="B49" s="74" t="s">
        <v>1662</v>
      </c>
    </row>
    <row r="51" spans="2:2" x14ac:dyDescent="0.35">
      <c r="B51" s="74" t="s">
        <v>1663</v>
      </c>
    </row>
    <row r="53" spans="2:2" ht="23.25" x14ac:dyDescent="0.35">
      <c r="B53" s="74" t="s">
        <v>1664</v>
      </c>
    </row>
    <row r="55" spans="2:2" x14ac:dyDescent="0.35">
      <c r="B55" s="74" t="s">
        <v>1665</v>
      </c>
    </row>
    <row r="56" spans="2:2" x14ac:dyDescent="0.35">
      <c r="B56" s="74" t="s">
        <v>1666</v>
      </c>
    </row>
    <row r="57" spans="2:2" x14ac:dyDescent="0.35">
      <c r="B57" s="74" t="s">
        <v>1667</v>
      </c>
    </row>
    <row r="59" spans="2:2" x14ac:dyDescent="0.35">
      <c r="B59" s="74" t="s">
        <v>1668</v>
      </c>
    </row>
    <row r="61" spans="2:2" ht="23.25" x14ac:dyDescent="0.35">
      <c r="B61" s="74" t="s">
        <v>1669</v>
      </c>
    </row>
    <row r="63" spans="2:2" x14ac:dyDescent="0.35">
      <c r="B63" s="74" t="s">
        <v>1670</v>
      </c>
    </row>
    <row r="65" spans="2:2" s="78" customFormat="1" x14ac:dyDescent="0.35">
      <c r="B65" s="7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BX310"/>
  <sheetViews>
    <sheetView topLeftCell="AM1" workbookViewId="0">
      <pane ySplit="1" topLeftCell="A131" activePane="bottomLeft" state="frozen"/>
      <selection activeCell="A19" sqref="A19"/>
      <selection pane="bottomLeft" activeCell="AQ132" sqref="AQ132"/>
    </sheetView>
  </sheetViews>
  <sheetFormatPr defaultRowHeight="10.15" x14ac:dyDescent="0.3"/>
  <cols>
    <col min="1" max="2" width="9.1328125" style="4" bestFit="1" customWidth="1"/>
    <col min="3" max="4" width="9.06640625" style="4"/>
    <col min="5" max="5" width="76.06640625" style="4"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1717</v>
      </c>
      <c r="B1" s="36" t="s">
        <v>1718</v>
      </c>
      <c r="C1" s="36" t="s">
        <v>1719</v>
      </c>
      <c r="D1" s="36" t="s">
        <v>1720</v>
      </c>
      <c r="E1" s="36" t="s">
        <v>1721</v>
      </c>
      <c r="F1" s="36" t="s">
        <v>1722</v>
      </c>
      <c r="G1" s="36" t="s">
        <v>1723</v>
      </c>
      <c r="H1" s="36" t="s">
        <v>1724</v>
      </c>
      <c r="I1" s="36" t="s">
        <v>1725</v>
      </c>
      <c r="J1" s="36" t="s">
        <v>1726</v>
      </c>
      <c r="K1" s="36" t="s">
        <v>1727</v>
      </c>
      <c r="L1" s="36" t="s">
        <v>1728</v>
      </c>
      <c r="M1" s="36" t="s">
        <v>1729</v>
      </c>
      <c r="N1" s="36" t="s">
        <v>1730</v>
      </c>
      <c r="O1" s="36" t="s">
        <v>1731</v>
      </c>
      <c r="P1" s="36" t="s">
        <v>1732</v>
      </c>
      <c r="Q1" s="36" t="s">
        <v>1733</v>
      </c>
      <c r="R1" s="36" t="s">
        <v>1734</v>
      </c>
      <c r="S1" s="36" t="s">
        <v>559</v>
      </c>
      <c r="T1" s="36" t="s">
        <v>1735</v>
      </c>
      <c r="U1" s="36" t="s">
        <v>1736</v>
      </c>
      <c r="V1" s="36" t="s">
        <v>1737</v>
      </c>
      <c r="W1" s="36">
        <v>1990</v>
      </c>
      <c r="X1" s="36" t="s">
        <v>1738</v>
      </c>
      <c r="Y1" s="36">
        <v>1991</v>
      </c>
      <c r="Z1" s="36" t="s">
        <v>1738</v>
      </c>
      <c r="AA1" s="36">
        <v>1992</v>
      </c>
      <c r="AB1" s="36" t="s">
        <v>1738</v>
      </c>
      <c r="AC1" s="36">
        <v>1993</v>
      </c>
      <c r="AD1" s="36" t="s">
        <v>1738</v>
      </c>
      <c r="AE1" s="36">
        <v>1994</v>
      </c>
      <c r="AF1" s="36" t="s">
        <v>1738</v>
      </c>
      <c r="AG1" s="36">
        <v>1995</v>
      </c>
      <c r="AH1" s="36" t="s">
        <v>1738</v>
      </c>
      <c r="AI1" s="36">
        <v>1996</v>
      </c>
      <c r="AJ1" s="36" t="s">
        <v>1738</v>
      </c>
      <c r="AK1" s="36">
        <v>1997</v>
      </c>
      <c r="AL1" s="36" t="s">
        <v>1738</v>
      </c>
      <c r="AM1" s="36">
        <v>1998</v>
      </c>
      <c r="AN1" s="36" t="s">
        <v>1738</v>
      </c>
      <c r="AO1" s="36">
        <v>1999</v>
      </c>
      <c r="AP1" s="36" t="s">
        <v>1738</v>
      </c>
      <c r="AQ1" s="36">
        <v>2000</v>
      </c>
      <c r="AR1" s="36" t="s">
        <v>1738</v>
      </c>
      <c r="AS1" s="36">
        <v>2001</v>
      </c>
      <c r="AT1" s="36" t="s">
        <v>1738</v>
      </c>
      <c r="AU1" s="36">
        <v>2002</v>
      </c>
      <c r="AV1" s="36" t="s">
        <v>1738</v>
      </c>
      <c r="AW1" s="36">
        <v>2003</v>
      </c>
      <c r="AX1" s="36" t="s">
        <v>1738</v>
      </c>
      <c r="AY1" s="36">
        <v>2004</v>
      </c>
      <c r="AZ1" s="36" t="s">
        <v>1738</v>
      </c>
      <c r="BA1" s="36">
        <v>2005</v>
      </c>
      <c r="BB1" s="36" t="s">
        <v>1738</v>
      </c>
      <c r="BC1" s="36">
        <v>2006</v>
      </c>
      <c r="BD1" s="36" t="s">
        <v>1738</v>
      </c>
      <c r="BE1" s="36">
        <v>2007</v>
      </c>
      <c r="BF1" s="36" t="s">
        <v>1738</v>
      </c>
      <c r="BG1" s="36">
        <v>2008</v>
      </c>
      <c r="BH1" s="36" t="s">
        <v>1738</v>
      </c>
      <c r="BI1" s="36">
        <v>2009</v>
      </c>
      <c r="BJ1" s="36" t="s">
        <v>1738</v>
      </c>
      <c r="BK1" s="36">
        <v>2010</v>
      </c>
      <c r="BL1" s="36" t="s">
        <v>1738</v>
      </c>
      <c r="BM1" s="36">
        <v>2011</v>
      </c>
      <c r="BN1" s="36" t="s">
        <v>1738</v>
      </c>
      <c r="BO1" s="36">
        <v>2012</v>
      </c>
      <c r="BP1" s="36" t="s">
        <v>1738</v>
      </c>
      <c r="BQ1" s="36">
        <v>2013</v>
      </c>
      <c r="BR1" s="36" t="s">
        <v>1738</v>
      </c>
      <c r="BS1" s="36">
        <v>2014</v>
      </c>
      <c r="BT1" s="36" t="s">
        <v>1738</v>
      </c>
      <c r="BU1" s="36">
        <v>2015</v>
      </c>
      <c r="BV1" s="36" t="s">
        <v>1738</v>
      </c>
      <c r="BW1" s="36">
        <v>2016</v>
      </c>
      <c r="BX1" s="36" t="s">
        <v>1738</v>
      </c>
    </row>
    <row r="2" spans="1:76" hidden="1" x14ac:dyDescent="0.3">
      <c r="A2" s="4">
        <v>1</v>
      </c>
      <c r="B2" s="4">
        <v>1.3</v>
      </c>
      <c r="C2" s="4" t="s">
        <v>1739</v>
      </c>
      <c r="D2" s="4" t="s">
        <v>736</v>
      </c>
      <c r="E2" s="4" t="s">
        <v>1740</v>
      </c>
      <c r="F2" s="4" t="s">
        <v>1741</v>
      </c>
      <c r="G2" s="4" t="s">
        <v>1742</v>
      </c>
      <c r="H2" s="4" t="s">
        <v>1743</v>
      </c>
      <c r="I2" s="4" t="s">
        <v>1744</v>
      </c>
      <c r="J2" s="4" t="s">
        <v>1745</v>
      </c>
      <c r="K2" s="4" t="s">
        <v>1415</v>
      </c>
      <c r="O2" s="4" t="s">
        <v>1746</v>
      </c>
      <c r="P2" s="4" t="s">
        <v>1747</v>
      </c>
      <c r="Q2" s="4" t="s">
        <v>1748</v>
      </c>
      <c r="R2" s="4" t="s">
        <v>1749</v>
      </c>
      <c r="S2" s="4" t="s">
        <v>1750</v>
      </c>
      <c r="U2" s="4" t="s">
        <v>1751</v>
      </c>
      <c r="V2" s="4" t="s">
        <v>1752</v>
      </c>
      <c r="BW2" s="4">
        <v>80.28</v>
      </c>
      <c r="BX2" s="4" t="s">
        <v>1753</v>
      </c>
    </row>
    <row r="3" spans="1:76" hidden="1" x14ac:dyDescent="0.3">
      <c r="A3" s="4">
        <v>1</v>
      </c>
      <c r="B3" s="4">
        <v>1.3</v>
      </c>
      <c r="C3" s="4" t="s">
        <v>1739</v>
      </c>
      <c r="D3" s="4" t="s">
        <v>736</v>
      </c>
      <c r="E3" s="4" t="s">
        <v>1740</v>
      </c>
      <c r="F3" s="4" t="s">
        <v>1754</v>
      </c>
      <c r="G3" s="4" t="s">
        <v>1742</v>
      </c>
      <c r="H3" s="4" t="s">
        <v>1755</v>
      </c>
      <c r="I3" s="4" t="s">
        <v>1744</v>
      </c>
      <c r="J3" s="4" t="s">
        <v>1745</v>
      </c>
      <c r="K3" s="4" t="s">
        <v>1415</v>
      </c>
      <c r="O3" s="4" t="s">
        <v>1746</v>
      </c>
      <c r="P3" s="4" t="s">
        <v>1747</v>
      </c>
      <c r="Q3" s="4" t="s">
        <v>1748</v>
      </c>
      <c r="R3" s="4" t="s">
        <v>1749</v>
      </c>
      <c r="S3" s="4" t="s">
        <v>1750</v>
      </c>
      <c r="U3" s="4" t="s">
        <v>1751</v>
      </c>
      <c r="V3" s="4" t="s">
        <v>1752</v>
      </c>
      <c r="BO3" s="4">
        <v>98</v>
      </c>
      <c r="BP3" s="4" t="s">
        <v>1756</v>
      </c>
      <c r="BS3" s="4">
        <v>100</v>
      </c>
      <c r="BT3" s="4" t="s">
        <v>1757</v>
      </c>
    </row>
    <row r="4" spans="1:76" hidden="1" x14ac:dyDescent="0.3">
      <c r="A4" s="4">
        <v>1</v>
      </c>
      <c r="B4" s="4">
        <v>1.3</v>
      </c>
      <c r="C4" s="4" t="s">
        <v>1739</v>
      </c>
      <c r="D4" s="4" t="s">
        <v>736</v>
      </c>
      <c r="E4" s="4" t="s">
        <v>1740</v>
      </c>
      <c r="F4" s="4" t="s">
        <v>1758</v>
      </c>
      <c r="G4" s="4" t="s">
        <v>1742</v>
      </c>
      <c r="H4" s="4" t="s">
        <v>1759</v>
      </c>
      <c r="I4" s="4" t="s">
        <v>1744</v>
      </c>
      <c r="J4" s="4" t="s">
        <v>1745</v>
      </c>
      <c r="K4" s="4" t="s">
        <v>1415</v>
      </c>
      <c r="O4" s="4" t="s">
        <v>1746</v>
      </c>
      <c r="P4" s="4" t="s">
        <v>1747</v>
      </c>
      <c r="Q4" s="4" t="s">
        <v>1748</v>
      </c>
      <c r="R4" s="4" t="s">
        <v>1749</v>
      </c>
      <c r="S4" s="4" t="s">
        <v>1750</v>
      </c>
      <c r="U4" s="4" t="s">
        <v>1751</v>
      </c>
      <c r="V4" s="4" t="s">
        <v>1752</v>
      </c>
      <c r="BW4" s="4">
        <v>37.42</v>
      </c>
      <c r="BX4" s="4" t="s">
        <v>1753</v>
      </c>
    </row>
    <row r="5" spans="1:76" hidden="1" x14ac:dyDescent="0.3">
      <c r="A5" s="4">
        <v>1</v>
      </c>
      <c r="B5" s="4">
        <v>1.3</v>
      </c>
      <c r="C5" s="4" t="s">
        <v>1739</v>
      </c>
      <c r="D5" s="4" t="s">
        <v>736</v>
      </c>
      <c r="E5" s="4" t="s">
        <v>1740</v>
      </c>
      <c r="F5" s="4" t="s">
        <v>1760</v>
      </c>
      <c r="G5" s="4" t="s">
        <v>1742</v>
      </c>
      <c r="H5" s="4" t="s">
        <v>1761</v>
      </c>
      <c r="I5" s="4" t="s">
        <v>1744</v>
      </c>
      <c r="J5" s="4" t="s">
        <v>1745</v>
      </c>
      <c r="K5" s="4" t="s">
        <v>1415</v>
      </c>
      <c r="O5" s="4" t="s">
        <v>1746</v>
      </c>
      <c r="P5" s="4" t="s">
        <v>1747</v>
      </c>
      <c r="Q5" s="4" t="s">
        <v>1748</v>
      </c>
      <c r="R5" s="4" t="s">
        <v>1749</v>
      </c>
      <c r="S5" s="4" t="s">
        <v>1750</v>
      </c>
      <c r="U5" s="4" t="s">
        <v>1751</v>
      </c>
      <c r="V5" s="4" t="s">
        <v>1752</v>
      </c>
      <c r="BQ5" s="4">
        <v>32.9</v>
      </c>
      <c r="BR5" s="4" t="s">
        <v>1762</v>
      </c>
    </row>
    <row r="6" spans="1:76" hidden="1" x14ac:dyDescent="0.3">
      <c r="A6" s="4">
        <v>1</v>
      </c>
      <c r="B6" s="4">
        <v>1.3</v>
      </c>
      <c r="C6" s="4" t="s">
        <v>1739</v>
      </c>
      <c r="D6" s="4" t="s">
        <v>736</v>
      </c>
      <c r="E6" s="4" t="s">
        <v>1740</v>
      </c>
      <c r="F6" s="4" t="s">
        <v>1763</v>
      </c>
      <c r="G6" s="4" t="s">
        <v>1742</v>
      </c>
      <c r="H6" s="4" t="s">
        <v>1764</v>
      </c>
      <c r="I6" s="4" t="s">
        <v>1744</v>
      </c>
      <c r="J6" s="4" t="s">
        <v>1745</v>
      </c>
      <c r="K6" s="4" t="s">
        <v>1415</v>
      </c>
      <c r="O6" s="4" t="s">
        <v>1746</v>
      </c>
      <c r="P6" s="4" t="s">
        <v>1747</v>
      </c>
      <c r="Q6" s="4" t="s">
        <v>1748</v>
      </c>
      <c r="R6" s="4" t="s">
        <v>1749</v>
      </c>
      <c r="S6" s="4" t="s">
        <v>1750</v>
      </c>
      <c r="U6" s="4" t="s">
        <v>1751</v>
      </c>
      <c r="V6" s="4" t="s">
        <v>1752</v>
      </c>
      <c r="BW6" s="4">
        <v>9.75</v>
      </c>
      <c r="BX6" s="4" t="s">
        <v>1753</v>
      </c>
    </row>
    <row r="7" spans="1:76" hidden="1" x14ac:dyDescent="0.3">
      <c r="A7" s="4">
        <v>1</v>
      </c>
      <c r="B7" s="4">
        <v>1.3</v>
      </c>
      <c r="C7" s="4" t="s">
        <v>1739</v>
      </c>
      <c r="D7" s="4" t="s">
        <v>736</v>
      </c>
      <c r="E7" s="4" t="s">
        <v>1740</v>
      </c>
      <c r="F7" s="4" t="s">
        <v>1765</v>
      </c>
      <c r="G7" s="4" t="s">
        <v>1742</v>
      </c>
      <c r="H7" s="4" t="s">
        <v>1766</v>
      </c>
      <c r="I7" s="4" t="s">
        <v>1744</v>
      </c>
      <c r="J7" s="4" t="s">
        <v>1745</v>
      </c>
      <c r="K7" s="4" t="s">
        <v>1415</v>
      </c>
      <c r="O7" s="4" t="s">
        <v>1746</v>
      </c>
      <c r="P7" s="4" t="s">
        <v>1747</v>
      </c>
      <c r="Q7" s="4" t="s">
        <v>1748</v>
      </c>
      <c r="R7" s="4" t="s">
        <v>1749</v>
      </c>
      <c r="S7" s="4" t="s">
        <v>1750</v>
      </c>
      <c r="U7" s="4" t="s">
        <v>1751</v>
      </c>
      <c r="V7" s="4" t="s">
        <v>1752</v>
      </c>
      <c r="BQ7" s="4">
        <v>100</v>
      </c>
      <c r="BR7" s="4" t="s">
        <v>1762</v>
      </c>
    </row>
    <row r="8" spans="1:76" hidden="1" x14ac:dyDescent="0.3">
      <c r="A8" s="4">
        <v>1</v>
      </c>
      <c r="B8" s="4">
        <v>1.5</v>
      </c>
      <c r="C8" s="4" t="s">
        <v>1767</v>
      </c>
      <c r="D8" s="4" t="s">
        <v>748</v>
      </c>
      <c r="E8" s="4" t="s">
        <v>1768</v>
      </c>
      <c r="F8" s="4" t="s">
        <v>1769</v>
      </c>
      <c r="G8" s="4" t="s">
        <v>1770</v>
      </c>
      <c r="H8" s="4" t="s">
        <v>1771</v>
      </c>
      <c r="I8" s="4" t="s">
        <v>1744</v>
      </c>
      <c r="J8" s="4" t="s">
        <v>1745</v>
      </c>
      <c r="K8" s="4" t="s">
        <v>1415</v>
      </c>
      <c r="O8" s="4" t="s">
        <v>1746</v>
      </c>
      <c r="P8" s="4" t="s">
        <v>1747</v>
      </c>
      <c r="Q8" s="4" t="s">
        <v>1748</v>
      </c>
      <c r="R8" s="4" t="s">
        <v>1749</v>
      </c>
      <c r="S8" s="4" t="s">
        <v>1750</v>
      </c>
      <c r="U8" s="4" t="s">
        <v>1772</v>
      </c>
      <c r="V8" s="4" t="s">
        <v>1752</v>
      </c>
      <c r="BQ8" s="4">
        <v>1</v>
      </c>
      <c r="BR8" s="4" t="s">
        <v>1773</v>
      </c>
      <c r="BU8" s="4">
        <v>1</v>
      </c>
      <c r="BV8" s="4" t="s">
        <v>1774</v>
      </c>
    </row>
    <row r="9" spans="1:76" hidden="1" x14ac:dyDescent="0.3">
      <c r="A9" s="4">
        <v>2</v>
      </c>
      <c r="B9" s="4">
        <v>2.1</v>
      </c>
      <c r="C9" s="4" t="s">
        <v>1775</v>
      </c>
      <c r="D9" s="4" t="s">
        <v>764</v>
      </c>
      <c r="E9" s="4" t="s">
        <v>1776</v>
      </c>
      <c r="F9" s="4" t="s">
        <v>1777</v>
      </c>
      <c r="G9" s="4" t="s">
        <v>1742</v>
      </c>
      <c r="H9" s="4" t="s">
        <v>1776</v>
      </c>
      <c r="I9" s="4" t="s">
        <v>1744</v>
      </c>
      <c r="J9" s="4" t="s">
        <v>1745</v>
      </c>
      <c r="K9" s="4" t="s">
        <v>1415</v>
      </c>
      <c r="O9" s="4" t="s">
        <v>1746</v>
      </c>
      <c r="P9" s="4" t="s">
        <v>1747</v>
      </c>
      <c r="Q9" s="4" t="s">
        <v>1748</v>
      </c>
      <c r="R9" s="4" t="s">
        <v>1749</v>
      </c>
      <c r="S9" s="4" t="s">
        <v>1750</v>
      </c>
      <c r="U9" s="4" t="s">
        <v>1751</v>
      </c>
      <c r="V9" s="4" t="s">
        <v>1752</v>
      </c>
      <c r="Y9" s="4" t="s">
        <v>1778</v>
      </c>
      <c r="Z9" s="4" t="s">
        <v>1779</v>
      </c>
      <c r="AA9" s="4" t="s">
        <v>1778</v>
      </c>
      <c r="AB9" s="4" t="s">
        <v>1780</v>
      </c>
      <c r="AC9" s="4" t="s">
        <v>1778</v>
      </c>
      <c r="AD9" s="4" t="s">
        <v>1781</v>
      </c>
      <c r="AE9" s="4" t="s">
        <v>1778</v>
      </c>
      <c r="AF9" s="4" t="s">
        <v>1782</v>
      </c>
      <c r="AG9" s="4" t="s">
        <v>1778</v>
      </c>
      <c r="AH9" s="4" t="s">
        <v>1783</v>
      </c>
      <c r="AI9" s="4" t="s">
        <v>1778</v>
      </c>
      <c r="AJ9" s="4" t="s">
        <v>1784</v>
      </c>
      <c r="AK9" s="4" t="s">
        <v>1778</v>
      </c>
      <c r="AL9" s="4" t="s">
        <v>1785</v>
      </c>
      <c r="AM9" s="4" t="s">
        <v>1778</v>
      </c>
      <c r="AN9" s="4" t="s">
        <v>1786</v>
      </c>
      <c r="AO9" s="4" t="s">
        <v>1778</v>
      </c>
      <c r="AP9" s="4" t="s">
        <v>1787</v>
      </c>
      <c r="AQ9" s="4" t="s">
        <v>1778</v>
      </c>
      <c r="AR9" s="4" t="s">
        <v>1788</v>
      </c>
      <c r="AS9" s="4" t="s">
        <v>1778</v>
      </c>
      <c r="AT9" s="4" t="s">
        <v>1789</v>
      </c>
      <c r="AU9" s="4" t="s">
        <v>1778</v>
      </c>
      <c r="AV9" s="4" t="s">
        <v>1790</v>
      </c>
      <c r="AW9" s="4" t="s">
        <v>1778</v>
      </c>
      <c r="AX9" s="4" t="s">
        <v>1791</v>
      </c>
      <c r="AY9" s="4" t="s">
        <v>1778</v>
      </c>
      <c r="AZ9" s="4" t="s">
        <v>1792</v>
      </c>
      <c r="BA9" s="4" t="s">
        <v>1778</v>
      </c>
      <c r="BB9" s="4" t="s">
        <v>1793</v>
      </c>
      <c r="BC9" s="4" t="s">
        <v>1778</v>
      </c>
      <c r="BD9" s="4" t="s">
        <v>1794</v>
      </c>
      <c r="BE9" s="4" t="s">
        <v>1778</v>
      </c>
      <c r="BF9" s="4" t="s">
        <v>1795</v>
      </c>
      <c r="BG9" s="4" t="s">
        <v>1778</v>
      </c>
      <c r="BH9" s="4" t="s">
        <v>1796</v>
      </c>
      <c r="BI9" s="4" t="s">
        <v>1778</v>
      </c>
      <c r="BJ9" s="4" t="s">
        <v>1797</v>
      </c>
      <c r="BK9" s="4" t="s">
        <v>1778</v>
      </c>
      <c r="BL9" s="4" t="s">
        <v>1798</v>
      </c>
      <c r="BM9" s="4" t="s">
        <v>1778</v>
      </c>
      <c r="BN9" s="4" t="s">
        <v>1799</v>
      </c>
      <c r="BO9" s="4" t="s">
        <v>1778</v>
      </c>
      <c r="BP9" s="4" t="s">
        <v>1800</v>
      </c>
      <c r="BQ9" s="4" t="s">
        <v>1778</v>
      </c>
      <c r="BR9" s="4" t="s">
        <v>1801</v>
      </c>
      <c r="BS9" s="4" t="s">
        <v>1778</v>
      </c>
      <c r="BT9" s="4" t="s">
        <v>1802</v>
      </c>
      <c r="BU9" s="4" t="s">
        <v>1778</v>
      </c>
      <c r="BV9" s="4" t="s">
        <v>1803</v>
      </c>
    </row>
    <row r="10" spans="1:76" hidden="1" x14ac:dyDescent="0.3">
      <c r="A10" s="4">
        <v>2</v>
      </c>
      <c r="B10" s="4">
        <v>2.1</v>
      </c>
      <c r="C10" s="4" t="s">
        <v>1804</v>
      </c>
      <c r="D10" s="4" t="s">
        <v>766</v>
      </c>
      <c r="E10" s="4" t="s">
        <v>1805</v>
      </c>
      <c r="F10" s="4" t="s">
        <v>1806</v>
      </c>
      <c r="G10" s="4" t="s">
        <v>1742</v>
      </c>
      <c r="H10" s="4" t="s">
        <v>1807</v>
      </c>
      <c r="I10" s="4" t="s">
        <v>1744</v>
      </c>
      <c r="J10" s="4" t="s">
        <v>1745</v>
      </c>
      <c r="K10" s="4" t="s">
        <v>1415</v>
      </c>
      <c r="O10" s="4" t="s">
        <v>1746</v>
      </c>
      <c r="P10" s="4" t="s">
        <v>1747</v>
      </c>
      <c r="Q10" s="4" t="s">
        <v>1808</v>
      </c>
      <c r="R10" s="4" t="s">
        <v>1809</v>
      </c>
      <c r="S10" s="4" t="s">
        <v>1750</v>
      </c>
      <c r="U10" s="4" t="s">
        <v>1751</v>
      </c>
      <c r="V10" s="4" t="s">
        <v>1752</v>
      </c>
      <c r="BU10" s="4">
        <v>6.54</v>
      </c>
      <c r="BV10" s="4" t="s">
        <v>1810</v>
      </c>
    </row>
    <row r="11" spans="1:76" hidden="1" x14ac:dyDescent="0.3">
      <c r="A11" s="4">
        <v>2</v>
      </c>
      <c r="B11" s="4">
        <v>2.1</v>
      </c>
      <c r="C11" s="4" t="s">
        <v>1804</v>
      </c>
      <c r="D11" s="4" t="s">
        <v>766</v>
      </c>
      <c r="E11" s="4" t="s">
        <v>1805</v>
      </c>
      <c r="F11" s="4" t="s">
        <v>1806</v>
      </c>
      <c r="G11" s="4" t="s">
        <v>1742</v>
      </c>
      <c r="H11" s="4" t="s">
        <v>1807</v>
      </c>
      <c r="I11" s="4" t="s">
        <v>1744</v>
      </c>
      <c r="J11" s="4" t="s">
        <v>1745</v>
      </c>
      <c r="K11" s="4" t="s">
        <v>1415</v>
      </c>
      <c r="O11" s="4" t="s">
        <v>1746</v>
      </c>
      <c r="P11" s="4" t="s">
        <v>1747</v>
      </c>
      <c r="Q11" s="4" t="s">
        <v>1808</v>
      </c>
      <c r="R11" s="4" t="s">
        <v>1749</v>
      </c>
      <c r="S11" s="4" t="s">
        <v>1750</v>
      </c>
      <c r="U11" s="4" t="s">
        <v>1751</v>
      </c>
      <c r="V11" s="4" t="s">
        <v>1752</v>
      </c>
      <c r="BU11" s="4">
        <v>6.69</v>
      </c>
      <c r="BV11" s="4" t="s">
        <v>1810</v>
      </c>
    </row>
    <row r="12" spans="1:76" hidden="1" x14ac:dyDescent="0.3">
      <c r="A12" s="4">
        <v>2</v>
      </c>
      <c r="B12" s="4">
        <v>2.1</v>
      </c>
      <c r="C12" s="4" t="s">
        <v>1804</v>
      </c>
      <c r="D12" s="4" t="s">
        <v>766</v>
      </c>
      <c r="E12" s="4" t="s">
        <v>1805</v>
      </c>
      <c r="F12" s="4" t="s">
        <v>1806</v>
      </c>
      <c r="G12" s="4" t="s">
        <v>1742</v>
      </c>
      <c r="H12" s="4" t="s">
        <v>1807</v>
      </c>
      <c r="I12" s="4" t="s">
        <v>1744</v>
      </c>
      <c r="J12" s="4" t="s">
        <v>1745</v>
      </c>
      <c r="K12" s="4" t="s">
        <v>1415</v>
      </c>
      <c r="O12" s="4" t="s">
        <v>1746</v>
      </c>
      <c r="P12" s="4" t="s">
        <v>1747</v>
      </c>
      <c r="Q12" s="4" t="s">
        <v>1808</v>
      </c>
      <c r="R12" s="4" t="s">
        <v>1749</v>
      </c>
      <c r="S12" s="4" t="s">
        <v>1750</v>
      </c>
      <c r="T12" s="4" t="s">
        <v>1811</v>
      </c>
      <c r="U12" s="4" t="s">
        <v>1751</v>
      </c>
      <c r="V12" s="4" t="s">
        <v>1752</v>
      </c>
      <c r="BU12" s="4">
        <v>5.39</v>
      </c>
      <c r="BV12" s="4" t="s">
        <v>1810</v>
      </c>
    </row>
    <row r="13" spans="1:76" hidden="1" x14ac:dyDescent="0.3">
      <c r="A13" s="4">
        <v>2</v>
      </c>
      <c r="B13" s="4">
        <v>2.1</v>
      </c>
      <c r="C13" s="4" t="s">
        <v>1804</v>
      </c>
      <c r="D13" s="4" t="s">
        <v>766</v>
      </c>
      <c r="E13" s="4" t="s">
        <v>1805</v>
      </c>
      <c r="F13" s="4" t="s">
        <v>1806</v>
      </c>
      <c r="G13" s="4" t="s">
        <v>1742</v>
      </c>
      <c r="H13" s="4" t="s">
        <v>1807</v>
      </c>
      <c r="I13" s="4" t="s">
        <v>1744</v>
      </c>
      <c r="J13" s="4" t="s">
        <v>1745</v>
      </c>
      <c r="K13" s="4" t="s">
        <v>1415</v>
      </c>
      <c r="O13" s="4" t="s">
        <v>1746</v>
      </c>
      <c r="P13" s="4" t="s">
        <v>1747</v>
      </c>
      <c r="Q13" s="4" t="s">
        <v>1808</v>
      </c>
      <c r="R13" s="4" t="s">
        <v>1812</v>
      </c>
      <c r="S13" s="4" t="s">
        <v>1750</v>
      </c>
      <c r="U13" s="4" t="s">
        <v>1751</v>
      </c>
      <c r="V13" s="4" t="s">
        <v>1752</v>
      </c>
      <c r="BU13" s="4">
        <v>6.89</v>
      </c>
      <c r="BV13" s="4" t="s">
        <v>1810</v>
      </c>
    </row>
    <row r="14" spans="1:76" hidden="1" x14ac:dyDescent="0.3">
      <c r="A14" s="4">
        <v>2</v>
      </c>
      <c r="B14" s="4">
        <v>2.1</v>
      </c>
      <c r="C14" s="4" t="s">
        <v>1804</v>
      </c>
      <c r="D14" s="4" t="s">
        <v>766</v>
      </c>
      <c r="E14" s="4" t="s">
        <v>1805</v>
      </c>
      <c r="F14" s="4" t="s">
        <v>1806</v>
      </c>
      <c r="G14" s="4" t="s">
        <v>1742</v>
      </c>
      <c r="H14" s="4" t="s">
        <v>1807</v>
      </c>
      <c r="I14" s="4" t="s">
        <v>1744</v>
      </c>
      <c r="J14" s="4" t="s">
        <v>1745</v>
      </c>
      <c r="K14" s="4" t="s">
        <v>1415</v>
      </c>
      <c r="O14" s="4" t="s">
        <v>1746</v>
      </c>
      <c r="P14" s="4" t="s">
        <v>1747</v>
      </c>
      <c r="Q14" s="4" t="s">
        <v>1808</v>
      </c>
      <c r="R14" s="4" t="s">
        <v>1749</v>
      </c>
      <c r="S14" s="4" t="s">
        <v>1750</v>
      </c>
      <c r="T14" s="4" t="s">
        <v>1813</v>
      </c>
      <c r="U14" s="4" t="s">
        <v>1751</v>
      </c>
      <c r="V14" s="4" t="s">
        <v>1752</v>
      </c>
      <c r="BU14" s="4">
        <v>8</v>
      </c>
      <c r="BV14" s="4" t="s">
        <v>1810</v>
      </c>
    </row>
    <row r="15" spans="1:76" hidden="1" x14ac:dyDescent="0.3">
      <c r="A15" s="4">
        <v>2</v>
      </c>
      <c r="B15" s="4">
        <v>2.1</v>
      </c>
      <c r="C15" s="4" t="s">
        <v>1804</v>
      </c>
      <c r="D15" s="4" t="s">
        <v>766</v>
      </c>
      <c r="E15" s="4" t="s">
        <v>1805</v>
      </c>
      <c r="F15" s="4" t="s">
        <v>1806</v>
      </c>
      <c r="G15" s="4" t="s">
        <v>1742</v>
      </c>
      <c r="H15" s="4" t="s">
        <v>1807</v>
      </c>
      <c r="I15" s="4" t="s">
        <v>1744</v>
      </c>
      <c r="J15" s="4" t="s">
        <v>1745</v>
      </c>
      <c r="K15" s="4" t="s">
        <v>1415</v>
      </c>
      <c r="O15" s="4" t="s">
        <v>1746</v>
      </c>
      <c r="P15" s="4" t="s">
        <v>1747</v>
      </c>
      <c r="Q15" s="4" t="s">
        <v>1808</v>
      </c>
      <c r="R15" s="4" t="s">
        <v>1749</v>
      </c>
      <c r="S15" s="4" t="s">
        <v>1814</v>
      </c>
      <c r="U15" s="4" t="s">
        <v>1751</v>
      </c>
      <c r="V15" s="4" t="s">
        <v>1752</v>
      </c>
      <c r="BU15" s="4">
        <v>5.67</v>
      </c>
      <c r="BV15" s="4" t="s">
        <v>1810</v>
      </c>
    </row>
    <row r="16" spans="1:76" hidden="1" x14ac:dyDescent="0.3">
      <c r="A16" s="4">
        <v>2</v>
      </c>
      <c r="B16" s="4">
        <v>2.1</v>
      </c>
      <c r="C16" s="4" t="s">
        <v>1804</v>
      </c>
      <c r="D16" s="4" t="s">
        <v>766</v>
      </c>
      <c r="E16" s="4" t="s">
        <v>1805</v>
      </c>
      <c r="F16" s="4" t="s">
        <v>1806</v>
      </c>
      <c r="G16" s="4" t="s">
        <v>1742</v>
      </c>
      <c r="H16" s="4" t="s">
        <v>1807</v>
      </c>
      <c r="I16" s="4" t="s">
        <v>1744</v>
      </c>
      <c r="J16" s="4" t="s">
        <v>1745</v>
      </c>
      <c r="K16" s="4" t="s">
        <v>1415</v>
      </c>
      <c r="O16" s="4" t="s">
        <v>1746</v>
      </c>
      <c r="P16" s="4" t="s">
        <v>1747</v>
      </c>
      <c r="Q16" s="4" t="s">
        <v>1808</v>
      </c>
      <c r="R16" s="4" t="s">
        <v>1749</v>
      </c>
      <c r="S16" s="4" t="s">
        <v>1563</v>
      </c>
      <c r="U16" s="4" t="s">
        <v>1751</v>
      </c>
      <c r="V16" s="4" t="s">
        <v>1752</v>
      </c>
      <c r="BU16" s="4">
        <v>8.1</v>
      </c>
      <c r="BV16" s="4" t="s">
        <v>1810</v>
      </c>
    </row>
    <row r="17" spans="1:74" hidden="1" x14ac:dyDescent="0.3">
      <c r="A17" s="4">
        <v>2</v>
      </c>
      <c r="B17" s="4">
        <v>2.1</v>
      </c>
      <c r="C17" s="4" t="s">
        <v>1804</v>
      </c>
      <c r="D17" s="4" t="s">
        <v>766</v>
      </c>
      <c r="E17" s="4" t="s">
        <v>1805</v>
      </c>
      <c r="F17" s="4" t="s">
        <v>1815</v>
      </c>
      <c r="G17" s="4" t="s">
        <v>1770</v>
      </c>
      <c r="H17" s="4" t="s">
        <v>1816</v>
      </c>
      <c r="I17" s="4" t="s">
        <v>1744</v>
      </c>
      <c r="J17" s="4" t="s">
        <v>1745</v>
      </c>
      <c r="K17" s="4" t="s">
        <v>1415</v>
      </c>
      <c r="O17" s="4" t="s">
        <v>1746</v>
      </c>
      <c r="P17" s="4" t="s">
        <v>1747</v>
      </c>
      <c r="Q17" s="4" t="s">
        <v>1808</v>
      </c>
      <c r="R17" s="4" t="s">
        <v>1749</v>
      </c>
      <c r="S17" s="4" t="s">
        <v>1750</v>
      </c>
      <c r="T17" s="4" t="s">
        <v>1813</v>
      </c>
      <c r="U17" s="4" t="s">
        <v>1772</v>
      </c>
      <c r="V17" s="4" t="s">
        <v>1752</v>
      </c>
      <c r="BU17" s="4">
        <v>289.11</v>
      </c>
      <c r="BV17" s="4" t="s">
        <v>1810</v>
      </c>
    </row>
    <row r="18" spans="1:74" hidden="1" x14ac:dyDescent="0.3">
      <c r="A18" s="4">
        <v>2</v>
      </c>
      <c r="B18" s="4">
        <v>2.1</v>
      </c>
      <c r="C18" s="4" t="s">
        <v>1804</v>
      </c>
      <c r="D18" s="4" t="s">
        <v>766</v>
      </c>
      <c r="E18" s="4" t="s">
        <v>1805</v>
      </c>
      <c r="F18" s="4" t="s">
        <v>1815</v>
      </c>
      <c r="G18" s="4" t="s">
        <v>1770</v>
      </c>
      <c r="H18" s="4" t="s">
        <v>1816</v>
      </c>
      <c r="I18" s="4" t="s">
        <v>1744</v>
      </c>
      <c r="J18" s="4" t="s">
        <v>1745</v>
      </c>
      <c r="K18" s="4" t="s">
        <v>1415</v>
      </c>
      <c r="O18" s="4" t="s">
        <v>1746</v>
      </c>
      <c r="P18" s="4" t="s">
        <v>1747</v>
      </c>
      <c r="Q18" s="4" t="s">
        <v>1808</v>
      </c>
      <c r="R18" s="4" t="s">
        <v>1749</v>
      </c>
      <c r="S18" s="4" t="s">
        <v>1750</v>
      </c>
      <c r="T18" s="4" t="s">
        <v>1811</v>
      </c>
      <c r="U18" s="4" t="s">
        <v>1772</v>
      </c>
      <c r="V18" s="4" t="s">
        <v>1752</v>
      </c>
      <c r="BU18" s="4">
        <v>194.59</v>
      </c>
      <c r="BV18" s="4" t="s">
        <v>1810</v>
      </c>
    </row>
    <row r="19" spans="1:74" hidden="1" x14ac:dyDescent="0.3">
      <c r="A19" s="4">
        <v>2</v>
      </c>
      <c r="B19" s="4">
        <v>2.1</v>
      </c>
      <c r="C19" s="4" t="s">
        <v>1804</v>
      </c>
      <c r="D19" s="4" t="s">
        <v>766</v>
      </c>
      <c r="E19" s="4" t="s">
        <v>1805</v>
      </c>
      <c r="F19" s="4" t="s">
        <v>1815</v>
      </c>
      <c r="G19" s="4" t="s">
        <v>1770</v>
      </c>
      <c r="H19" s="4" t="s">
        <v>1816</v>
      </c>
      <c r="I19" s="4" t="s">
        <v>1744</v>
      </c>
      <c r="J19" s="4" t="s">
        <v>1745</v>
      </c>
      <c r="K19" s="4" t="s">
        <v>1415</v>
      </c>
      <c r="O19" s="4" t="s">
        <v>1746</v>
      </c>
      <c r="P19" s="4" t="s">
        <v>1747</v>
      </c>
      <c r="Q19" s="4" t="s">
        <v>1808</v>
      </c>
      <c r="R19" s="4" t="s">
        <v>1749</v>
      </c>
      <c r="S19" s="4" t="s">
        <v>1750</v>
      </c>
      <c r="U19" s="4" t="s">
        <v>1772</v>
      </c>
      <c r="V19" s="4" t="s">
        <v>1752</v>
      </c>
      <c r="BU19" s="4">
        <v>241.85</v>
      </c>
      <c r="BV19" s="4" t="s">
        <v>1810</v>
      </c>
    </row>
    <row r="20" spans="1:74" hidden="1" x14ac:dyDescent="0.3">
      <c r="A20" s="4">
        <v>2</v>
      </c>
      <c r="B20" s="4">
        <v>2.1</v>
      </c>
      <c r="C20" s="4" t="s">
        <v>1804</v>
      </c>
      <c r="D20" s="4" t="s">
        <v>766</v>
      </c>
      <c r="E20" s="4" t="s">
        <v>1805</v>
      </c>
      <c r="F20" s="4" t="s">
        <v>1817</v>
      </c>
      <c r="G20" s="4" t="s">
        <v>1770</v>
      </c>
      <c r="H20" s="4" t="s">
        <v>1818</v>
      </c>
      <c r="I20" s="4" t="s">
        <v>1744</v>
      </c>
      <c r="J20" s="4" t="s">
        <v>1745</v>
      </c>
      <c r="K20" s="4" t="s">
        <v>1415</v>
      </c>
      <c r="O20" s="4" t="s">
        <v>1746</v>
      </c>
      <c r="P20" s="4" t="s">
        <v>1747</v>
      </c>
      <c r="Q20" s="4" t="s">
        <v>1808</v>
      </c>
      <c r="R20" s="4" t="s">
        <v>1749</v>
      </c>
      <c r="S20" s="4" t="s">
        <v>1750</v>
      </c>
      <c r="U20" s="4" t="s">
        <v>1772</v>
      </c>
      <c r="V20" s="4" t="s">
        <v>1752</v>
      </c>
      <c r="BU20" s="4">
        <v>280.37</v>
      </c>
      <c r="BV20" s="4" t="s">
        <v>1810</v>
      </c>
    </row>
    <row r="21" spans="1:74" hidden="1" x14ac:dyDescent="0.3">
      <c r="A21" s="4">
        <v>2</v>
      </c>
      <c r="B21" s="4">
        <v>2.1</v>
      </c>
      <c r="C21" s="4" t="s">
        <v>1804</v>
      </c>
      <c r="D21" s="4" t="s">
        <v>766</v>
      </c>
      <c r="E21" s="4" t="s">
        <v>1805</v>
      </c>
      <c r="F21" s="4" t="s">
        <v>1817</v>
      </c>
      <c r="G21" s="4" t="s">
        <v>1770</v>
      </c>
      <c r="H21" s="4" t="s">
        <v>1818</v>
      </c>
      <c r="I21" s="4" t="s">
        <v>1744</v>
      </c>
      <c r="J21" s="4" t="s">
        <v>1745</v>
      </c>
      <c r="K21" s="4" t="s">
        <v>1415</v>
      </c>
      <c r="O21" s="4" t="s">
        <v>1746</v>
      </c>
      <c r="P21" s="4" t="s">
        <v>1747</v>
      </c>
      <c r="Q21" s="4" t="s">
        <v>1808</v>
      </c>
      <c r="R21" s="4" t="s">
        <v>1749</v>
      </c>
      <c r="S21" s="4" t="s">
        <v>1750</v>
      </c>
      <c r="T21" s="4" t="s">
        <v>1811</v>
      </c>
      <c r="U21" s="4" t="s">
        <v>1772</v>
      </c>
      <c r="V21" s="4" t="s">
        <v>1752</v>
      </c>
      <c r="BU21" s="4">
        <v>221.14</v>
      </c>
      <c r="BV21" s="4" t="s">
        <v>1810</v>
      </c>
    </row>
    <row r="22" spans="1:74" hidden="1" x14ac:dyDescent="0.3">
      <c r="A22" s="4">
        <v>2</v>
      </c>
      <c r="B22" s="4">
        <v>2.1</v>
      </c>
      <c r="C22" s="4" t="s">
        <v>1804</v>
      </c>
      <c r="D22" s="4" t="s">
        <v>766</v>
      </c>
      <c r="E22" s="4" t="s">
        <v>1805</v>
      </c>
      <c r="F22" s="4" t="s">
        <v>1817</v>
      </c>
      <c r="G22" s="4" t="s">
        <v>1770</v>
      </c>
      <c r="H22" s="4" t="s">
        <v>1818</v>
      </c>
      <c r="I22" s="4" t="s">
        <v>1744</v>
      </c>
      <c r="J22" s="4" t="s">
        <v>1745</v>
      </c>
      <c r="K22" s="4" t="s">
        <v>1415</v>
      </c>
      <c r="O22" s="4" t="s">
        <v>1746</v>
      </c>
      <c r="P22" s="4" t="s">
        <v>1747</v>
      </c>
      <c r="Q22" s="4" t="s">
        <v>1808</v>
      </c>
      <c r="R22" s="4" t="s">
        <v>1749</v>
      </c>
      <c r="S22" s="4" t="s">
        <v>1750</v>
      </c>
      <c r="T22" s="4" t="s">
        <v>1813</v>
      </c>
      <c r="U22" s="4" t="s">
        <v>1772</v>
      </c>
      <c r="V22" s="4" t="s">
        <v>1752</v>
      </c>
      <c r="BU22" s="4">
        <v>339.6</v>
      </c>
      <c r="BV22" s="4" t="s">
        <v>1810</v>
      </c>
    </row>
    <row r="23" spans="1:74" hidden="1" x14ac:dyDescent="0.3">
      <c r="A23" s="4">
        <v>2</v>
      </c>
      <c r="B23" s="4">
        <v>2.1</v>
      </c>
      <c r="C23" s="4" t="s">
        <v>1804</v>
      </c>
      <c r="D23" s="4" t="s">
        <v>766</v>
      </c>
      <c r="E23" s="4" t="s">
        <v>1805</v>
      </c>
      <c r="F23" s="4" t="s">
        <v>1819</v>
      </c>
      <c r="G23" s="4" t="s">
        <v>1770</v>
      </c>
      <c r="H23" s="4" t="s">
        <v>1820</v>
      </c>
      <c r="I23" s="4" t="s">
        <v>1744</v>
      </c>
      <c r="J23" s="4" t="s">
        <v>1745</v>
      </c>
      <c r="K23" s="4" t="s">
        <v>1415</v>
      </c>
      <c r="O23" s="4" t="s">
        <v>1746</v>
      </c>
      <c r="P23" s="4" t="s">
        <v>1747</v>
      </c>
      <c r="Q23" s="4" t="s">
        <v>1808</v>
      </c>
      <c r="R23" s="4" t="s">
        <v>1749</v>
      </c>
      <c r="S23" s="4" t="s">
        <v>1750</v>
      </c>
      <c r="T23" s="4" t="s">
        <v>1813</v>
      </c>
      <c r="U23" s="4" t="s">
        <v>1751</v>
      </c>
      <c r="V23" s="4" t="s">
        <v>1752</v>
      </c>
      <c r="BU23" s="4">
        <v>3.08</v>
      </c>
      <c r="BV23" s="4" t="s">
        <v>1810</v>
      </c>
    </row>
    <row r="24" spans="1:74" hidden="1" x14ac:dyDescent="0.3">
      <c r="A24" s="4">
        <v>2</v>
      </c>
      <c r="B24" s="4">
        <v>2.1</v>
      </c>
      <c r="C24" s="4" t="s">
        <v>1804</v>
      </c>
      <c r="D24" s="4" t="s">
        <v>766</v>
      </c>
      <c r="E24" s="4" t="s">
        <v>1805</v>
      </c>
      <c r="F24" s="4" t="s">
        <v>1819</v>
      </c>
      <c r="G24" s="4" t="s">
        <v>1770</v>
      </c>
      <c r="H24" s="4" t="s">
        <v>1820</v>
      </c>
      <c r="I24" s="4" t="s">
        <v>1744</v>
      </c>
      <c r="J24" s="4" t="s">
        <v>1745</v>
      </c>
      <c r="K24" s="4" t="s">
        <v>1415</v>
      </c>
      <c r="O24" s="4" t="s">
        <v>1746</v>
      </c>
      <c r="P24" s="4" t="s">
        <v>1747</v>
      </c>
      <c r="Q24" s="4" t="s">
        <v>1808</v>
      </c>
      <c r="R24" s="4" t="s">
        <v>1749</v>
      </c>
      <c r="S24" s="4" t="s">
        <v>1563</v>
      </c>
      <c r="U24" s="4" t="s">
        <v>1751</v>
      </c>
      <c r="V24" s="4" t="s">
        <v>1752</v>
      </c>
      <c r="BU24" s="4">
        <v>2.79</v>
      </c>
      <c r="BV24" s="4" t="s">
        <v>1810</v>
      </c>
    </row>
    <row r="25" spans="1:74" hidden="1" x14ac:dyDescent="0.3">
      <c r="A25" s="4">
        <v>2</v>
      </c>
      <c r="B25" s="4">
        <v>2.1</v>
      </c>
      <c r="C25" s="4" t="s">
        <v>1804</v>
      </c>
      <c r="D25" s="4" t="s">
        <v>766</v>
      </c>
      <c r="E25" s="4" t="s">
        <v>1805</v>
      </c>
      <c r="F25" s="4" t="s">
        <v>1819</v>
      </c>
      <c r="G25" s="4" t="s">
        <v>1770</v>
      </c>
      <c r="H25" s="4" t="s">
        <v>1820</v>
      </c>
      <c r="I25" s="4" t="s">
        <v>1744</v>
      </c>
      <c r="J25" s="4" t="s">
        <v>1745</v>
      </c>
      <c r="K25" s="4" t="s">
        <v>1415</v>
      </c>
      <c r="O25" s="4" t="s">
        <v>1746</v>
      </c>
      <c r="P25" s="4" t="s">
        <v>1747</v>
      </c>
      <c r="Q25" s="4" t="s">
        <v>1808</v>
      </c>
      <c r="R25" s="4" t="s">
        <v>1749</v>
      </c>
      <c r="S25" s="4" t="s">
        <v>1814</v>
      </c>
      <c r="U25" s="4" t="s">
        <v>1751</v>
      </c>
      <c r="V25" s="4" t="s">
        <v>1752</v>
      </c>
      <c r="BU25" s="4">
        <v>1.91</v>
      </c>
      <c r="BV25" s="4" t="s">
        <v>1810</v>
      </c>
    </row>
    <row r="26" spans="1:74" hidden="1" x14ac:dyDescent="0.3">
      <c r="A26" s="4">
        <v>2</v>
      </c>
      <c r="B26" s="4">
        <v>2.1</v>
      </c>
      <c r="C26" s="4" t="s">
        <v>1804</v>
      </c>
      <c r="D26" s="4" t="s">
        <v>766</v>
      </c>
      <c r="E26" s="4" t="s">
        <v>1805</v>
      </c>
      <c r="F26" s="4" t="s">
        <v>1819</v>
      </c>
      <c r="G26" s="4" t="s">
        <v>1770</v>
      </c>
      <c r="H26" s="4" t="s">
        <v>1820</v>
      </c>
      <c r="I26" s="4" t="s">
        <v>1744</v>
      </c>
      <c r="J26" s="4" t="s">
        <v>1745</v>
      </c>
      <c r="K26" s="4" t="s">
        <v>1415</v>
      </c>
      <c r="O26" s="4" t="s">
        <v>1746</v>
      </c>
      <c r="P26" s="4" t="s">
        <v>1747</v>
      </c>
      <c r="Q26" s="4" t="s">
        <v>1808</v>
      </c>
      <c r="R26" s="4" t="s">
        <v>1749</v>
      </c>
      <c r="S26" s="4" t="s">
        <v>1750</v>
      </c>
      <c r="T26" s="4" t="s">
        <v>1811</v>
      </c>
      <c r="U26" s="4" t="s">
        <v>1751</v>
      </c>
      <c r="V26" s="4" t="s">
        <v>1752</v>
      </c>
      <c r="BU26" s="4">
        <v>1.48</v>
      </c>
      <c r="BV26" s="4" t="s">
        <v>1810</v>
      </c>
    </row>
    <row r="27" spans="1:74" hidden="1" x14ac:dyDescent="0.3">
      <c r="A27" s="4">
        <v>2</v>
      </c>
      <c r="B27" s="4">
        <v>2.1</v>
      </c>
      <c r="C27" s="4" t="s">
        <v>1804</v>
      </c>
      <c r="D27" s="4" t="s">
        <v>766</v>
      </c>
      <c r="E27" s="4" t="s">
        <v>1805</v>
      </c>
      <c r="F27" s="4" t="s">
        <v>1819</v>
      </c>
      <c r="G27" s="4" t="s">
        <v>1770</v>
      </c>
      <c r="H27" s="4" t="s">
        <v>1820</v>
      </c>
      <c r="I27" s="4" t="s">
        <v>1744</v>
      </c>
      <c r="J27" s="4" t="s">
        <v>1745</v>
      </c>
      <c r="K27" s="4" t="s">
        <v>1415</v>
      </c>
      <c r="O27" s="4" t="s">
        <v>1746</v>
      </c>
      <c r="P27" s="4" t="s">
        <v>1747</v>
      </c>
      <c r="Q27" s="4" t="s">
        <v>1808</v>
      </c>
      <c r="R27" s="4" t="s">
        <v>1749</v>
      </c>
      <c r="S27" s="4" t="s">
        <v>1750</v>
      </c>
      <c r="U27" s="4" t="s">
        <v>1751</v>
      </c>
      <c r="V27" s="4" t="s">
        <v>1752</v>
      </c>
      <c r="BU27" s="4">
        <v>2.2799999999999998</v>
      </c>
      <c r="BV27" s="4" t="s">
        <v>1810</v>
      </c>
    </row>
    <row r="28" spans="1:74" hidden="1" x14ac:dyDescent="0.3">
      <c r="A28" s="4">
        <v>2</v>
      </c>
      <c r="B28" s="4">
        <v>2.1</v>
      </c>
      <c r="C28" s="4" t="s">
        <v>1804</v>
      </c>
      <c r="D28" s="4" t="s">
        <v>766</v>
      </c>
      <c r="E28" s="4" t="s">
        <v>1805</v>
      </c>
      <c r="F28" s="4" t="s">
        <v>1819</v>
      </c>
      <c r="G28" s="4" t="s">
        <v>1770</v>
      </c>
      <c r="H28" s="4" t="s">
        <v>1820</v>
      </c>
      <c r="I28" s="4" t="s">
        <v>1744</v>
      </c>
      <c r="J28" s="4" t="s">
        <v>1745</v>
      </c>
      <c r="K28" s="4" t="s">
        <v>1415</v>
      </c>
      <c r="O28" s="4" t="s">
        <v>1746</v>
      </c>
      <c r="P28" s="4" t="s">
        <v>1747</v>
      </c>
      <c r="Q28" s="4" t="s">
        <v>1808</v>
      </c>
      <c r="R28" s="4" t="s">
        <v>1809</v>
      </c>
      <c r="S28" s="4" t="s">
        <v>1750</v>
      </c>
      <c r="U28" s="4" t="s">
        <v>1751</v>
      </c>
      <c r="V28" s="4" t="s">
        <v>1752</v>
      </c>
      <c r="BU28" s="4">
        <v>2.62</v>
      </c>
      <c r="BV28" s="4" t="s">
        <v>1810</v>
      </c>
    </row>
    <row r="29" spans="1:74" hidden="1" x14ac:dyDescent="0.3">
      <c r="A29" s="4">
        <v>2</v>
      </c>
      <c r="B29" s="4">
        <v>2.1</v>
      </c>
      <c r="C29" s="4" t="s">
        <v>1804</v>
      </c>
      <c r="D29" s="4" t="s">
        <v>766</v>
      </c>
      <c r="E29" s="4" t="s">
        <v>1805</v>
      </c>
      <c r="F29" s="4" t="s">
        <v>1819</v>
      </c>
      <c r="G29" s="4" t="s">
        <v>1770</v>
      </c>
      <c r="H29" s="4" t="s">
        <v>1820</v>
      </c>
      <c r="I29" s="4" t="s">
        <v>1744</v>
      </c>
      <c r="J29" s="4" t="s">
        <v>1745</v>
      </c>
      <c r="K29" s="4" t="s">
        <v>1415</v>
      </c>
      <c r="O29" s="4" t="s">
        <v>1746</v>
      </c>
      <c r="P29" s="4" t="s">
        <v>1747</v>
      </c>
      <c r="Q29" s="4" t="s">
        <v>1808</v>
      </c>
      <c r="R29" s="4" t="s">
        <v>1812</v>
      </c>
      <c r="S29" s="4" t="s">
        <v>1750</v>
      </c>
      <c r="U29" s="4" t="s">
        <v>1751</v>
      </c>
      <c r="V29" s="4" t="s">
        <v>1752</v>
      </c>
      <c r="BU29" s="4">
        <v>2.11</v>
      </c>
      <c r="BV29" s="4" t="s">
        <v>1810</v>
      </c>
    </row>
    <row r="30" spans="1:74" hidden="1" x14ac:dyDescent="0.3">
      <c r="A30" s="4">
        <v>2</v>
      </c>
      <c r="B30" s="4">
        <v>2.1</v>
      </c>
      <c r="C30" s="4" t="s">
        <v>1804</v>
      </c>
      <c r="D30" s="4" t="s">
        <v>766</v>
      </c>
      <c r="E30" s="4" t="s">
        <v>1805</v>
      </c>
      <c r="F30" s="4" t="s">
        <v>1821</v>
      </c>
      <c r="G30" s="4" t="s">
        <v>1770</v>
      </c>
      <c r="H30" s="4" t="s">
        <v>1822</v>
      </c>
      <c r="I30" s="4" t="s">
        <v>1744</v>
      </c>
      <c r="J30" s="4" t="s">
        <v>1745</v>
      </c>
      <c r="K30" s="4" t="s">
        <v>1415</v>
      </c>
      <c r="O30" s="4" t="s">
        <v>1746</v>
      </c>
      <c r="P30" s="4" t="s">
        <v>1747</v>
      </c>
      <c r="Q30" s="4" t="s">
        <v>1808</v>
      </c>
      <c r="R30" s="4" t="s">
        <v>1812</v>
      </c>
      <c r="S30" s="4" t="s">
        <v>1750</v>
      </c>
      <c r="U30" s="4" t="s">
        <v>1772</v>
      </c>
      <c r="V30" s="4" t="s">
        <v>1752</v>
      </c>
      <c r="BU30" s="4">
        <v>83.7</v>
      </c>
      <c r="BV30" s="4" t="s">
        <v>1810</v>
      </c>
    </row>
    <row r="31" spans="1:74" hidden="1" x14ac:dyDescent="0.3">
      <c r="A31" s="4">
        <v>2</v>
      </c>
      <c r="B31" s="4">
        <v>2.1</v>
      </c>
      <c r="C31" s="4" t="s">
        <v>1804</v>
      </c>
      <c r="D31" s="4" t="s">
        <v>766</v>
      </c>
      <c r="E31" s="4" t="s">
        <v>1805</v>
      </c>
      <c r="F31" s="4" t="s">
        <v>1821</v>
      </c>
      <c r="G31" s="4" t="s">
        <v>1770</v>
      </c>
      <c r="H31" s="4" t="s">
        <v>1822</v>
      </c>
      <c r="I31" s="4" t="s">
        <v>1744</v>
      </c>
      <c r="J31" s="4" t="s">
        <v>1745</v>
      </c>
      <c r="K31" s="4" t="s">
        <v>1415</v>
      </c>
      <c r="O31" s="4" t="s">
        <v>1746</v>
      </c>
      <c r="P31" s="4" t="s">
        <v>1747</v>
      </c>
      <c r="Q31" s="4" t="s">
        <v>1808</v>
      </c>
      <c r="R31" s="4" t="s">
        <v>1809</v>
      </c>
      <c r="S31" s="4" t="s">
        <v>1750</v>
      </c>
      <c r="U31" s="4" t="s">
        <v>1772</v>
      </c>
      <c r="V31" s="4" t="s">
        <v>1752</v>
      </c>
      <c r="BU31" s="4">
        <v>16.54</v>
      </c>
      <c r="BV31" s="4" t="s">
        <v>1810</v>
      </c>
    </row>
    <row r="32" spans="1:74" hidden="1" x14ac:dyDescent="0.3">
      <c r="A32" s="4">
        <v>2</v>
      </c>
      <c r="B32" s="4">
        <v>2.1</v>
      </c>
      <c r="C32" s="4" t="s">
        <v>1804</v>
      </c>
      <c r="D32" s="4" t="s">
        <v>766</v>
      </c>
      <c r="E32" s="4" t="s">
        <v>1805</v>
      </c>
      <c r="F32" s="4" t="s">
        <v>1821</v>
      </c>
      <c r="G32" s="4" t="s">
        <v>1770</v>
      </c>
      <c r="H32" s="4" t="s">
        <v>1822</v>
      </c>
      <c r="I32" s="4" t="s">
        <v>1744</v>
      </c>
      <c r="J32" s="4" t="s">
        <v>1745</v>
      </c>
      <c r="K32" s="4" t="s">
        <v>1415</v>
      </c>
      <c r="O32" s="4" t="s">
        <v>1746</v>
      </c>
      <c r="P32" s="4" t="s">
        <v>1747</v>
      </c>
      <c r="Q32" s="4" t="s">
        <v>1808</v>
      </c>
      <c r="R32" s="4" t="s">
        <v>1749</v>
      </c>
      <c r="S32" s="4" t="s">
        <v>1750</v>
      </c>
      <c r="U32" s="4" t="s">
        <v>1772</v>
      </c>
      <c r="V32" s="4" t="s">
        <v>1752</v>
      </c>
      <c r="BU32" s="4">
        <v>82.44</v>
      </c>
      <c r="BV32" s="4" t="s">
        <v>1810</v>
      </c>
    </row>
    <row r="33" spans="1:76" hidden="1" x14ac:dyDescent="0.3">
      <c r="A33" s="4">
        <v>2</v>
      </c>
      <c r="B33" s="4">
        <v>2.1</v>
      </c>
      <c r="C33" s="4" t="s">
        <v>1804</v>
      </c>
      <c r="D33" s="4" t="s">
        <v>766</v>
      </c>
      <c r="E33" s="4" t="s">
        <v>1805</v>
      </c>
      <c r="F33" s="4" t="s">
        <v>1821</v>
      </c>
      <c r="G33" s="4" t="s">
        <v>1770</v>
      </c>
      <c r="H33" s="4" t="s">
        <v>1822</v>
      </c>
      <c r="I33" s="4" t="s">
        <v>1744</v>
      </c>
      <c r="J33" s="4" t="s">
        <v>1745</v>
      </c>
      <c r="K33" s="4" t="s">
        <v>1415</v>
      </c>
      <c r="O33" s="4" t="s">
        <v>1746</v>
      </c>
      <c r="P33" s="4" t="s">
        <v>1747</v>
      </c>
      <c r="Q33" s="4" t="s">
        <v>1808</v>
      </c>
      <c r="R33" s="4" t="s">
        <v>1749</v>
      </c>
      <c r="S33" s="4" t="s">
        <v>1750</v>
      </c>
      <c r="T33" s="4" t="s">
        <v>1811</v>
      </c>
      <c r="U33" s="4" t="s">
        <v>1772</v>
      </c>
      <c r="V33" s="4" t="s">
        <v>1752</v>
      </c>
      <c r="BU33" s="4">
        <v>53.41</v>
      </c>
      <c r="BV33" s="4" t="s">
        <v>1810</v>
      </c>
    </row>
    <row r="34" spans="1:76" hidden="1" x14ac:dyDescent="0.3">
      <c r="A34" s="4">
        <v>2</v>
      </c>
      <c r="B34" s="4">
        <v>2.1</v>
      </c>
      <c r="C34" s="4" t="s">
        <v>1804</v>
      </c>
      <c r="D34" s="4" t="s">
        <v>766</v>
      </c>
      <c r="E34" s="4" t="s">
        <v>1805</v>
      </c>
      <c r="F34" s="4" t="s">
        <v>1821</v>
      </c>
      <c r="G34" s="4" t="s">
        <v>1770</v>
      </c>
      <c r="H34" s="4" t="s">
        <v>1822</v>
      </c>
      <c r="I34" s="4" t="s">
        <v>1744</v>
      </c>
      <c r="J34" s="4" t="s">
        <v>1745</v>
      </c>
      <c r="K34" s="4" t="s">
        <v>1415</v>
      </c>
      <c r="O34" s="4" t="s">
        <v>1746</v>
      </c>
      <c r="P34" s="4" t="s">
        <v>1747</v>
      </c>
      <c r="Q34" s="4" t="s">
        <v>1808</v>
      </c>
      <c r="R34" s="4" t="s">
        <v>1749</v>
      </c>
      <c r="S34" s="4" t="s">
        <v>1814</v>
      </c>
      <c r="U34" s="4" t="s">
        <v>1772</v>
      </c>
      <c r="V34" s="4" t="s">
        <v>1752</v>
      </c>
      <c r="BU34" s="4">
        <v>35.72</v>
      </c>
      <c r="BV34" s="4" t="s">
        <v>1810</v>
      </c>
    </row>
    <row r="35" spans="1:76" hidden="1" x14ac:dyDescent="0.3">
      <c r="A35" s="4">
        <v>2</v>
      </c>
      <c r="B35" s="4">
        <v>2.1</v>
      </c>
      <c r="C35" s="4" t="s">
        <v>1804</v>
      </c>
      <c r="D35" s="4" t="s">
        <v>766</v>
      </c>
      <c r="E35" s="4" t="s">
        <v>1805</v>
      </c>
      <c r="F35" s="4" t="s">
        <v>1821</v>
      </c>
      <c r="G35" s="4" t="s">
        <v>1770</v>
      </c>
      <c r="H35" s="4" t="s">
        <v>1822</v>
      </c>
      <c r="I35" s="4" t="s">
        <v>1744</v>
      </c>
      <c r="J35" s="4" t="s">
        <v>1745</v>
      </c>
      <c r="K35" s="4" t="s">
        <v>1415</v>
      </c>
      <c r="O35" s="4" t="s">
        <v>1746</v>
      </c>
      <c r="P35" s="4" t="s">
        <v>1747</v>
      </c>
      <c r="Q35" s="4" t="s">
        <v>1808</v>
      </c>
      <c r="R35" s="4" t="s">
        <v>1749</v>
      </c>
      <c r="S35" s="4" t="s">
        <v>1563</v>
      </c>
      <c r="U35" s="4" t="s">
        <v>1772</v>
      </c>
      <c r="V35" s="4" t="s">
        <v>1752</v>
      </c>
      <c r="BU35" s="4">
        <v>48.66</v>
      </c>
      <c r="BV35" s="4" t="s">
        <v>1810</v>
      </c>
    </row>
    <row r="36" spans="1:76" hidden="1" x14ac:dyDescent="0.3">
      <c r="A36" s="4">
        <v>2</v>
      </c>
      <c r="B36" s="4">
        <v>2.1</v>
      </c>
      <c r="C36" s="4" t="s">
        <v>1804</v>
      </c>
      <c r="D36" s="4" t="s">
        <v>766</v>
      </c>
      <c r="E36" s="4" t="s">
        <v>1805</v>
      </c>
      <c r="F36" s="4" t="s">
        <v>1821</v>
      </c>
      <c r="G36" s="4" t="s">
        <v>1770</v>
      </c>
      <c r="H36" s="4" t="s">
        <v>1822</v>
      </c>
      <c r="I36" s="4" t="s">
        <v>1744</v>
      </c>
      <c r="J36" s="4" t="s">
        <v>1745</v>
      </c>
      <c r="K36" s="4" t="s">
        <v>1415</v>
      </c>
      <c r="O36" s="4" t="s">
        <v>1746</v>
      </c>
      <c r="P36" s="4" t="s">
        <v>1747</v>
      </c>
      <c r="Q36" s="4" t="s">
        <v>1808</v>
      </c>
      <c r="R36" s="4" t="s">
        <v>1749</v>
      </c>
      <c r="S36" s="4" t="s">
        <v>1750</v>
      </c>
      <c r="T36" s="4" t="s">
        <v>1813</v>
      </c>
      <c r="U36" s="4" t="s">
        <v>1772</v>
      </c>
      <c r="V36" s="4" t="s">
        <v>1752</v>
      </c>
      <c r="BU36" s="4">
        <v>111.47</v>
      </c>
      <c r="BV36" s="4" t="s">
        <v>1810</v>
      </c>
    </row>
    <row r="37" spans="1:76" hidden="1" x14ac:dyDescent="0.3">
      <c r="A37" s="4">
        <v>2</v>
      </c>
      <c r="B37" s="4">
        <v>2.1</v>
      </c>
      <c r="C37" s="4" t="s">
        <v>1804</v>
      </c>
      <c r="D37" s="4" t="s">
        <v>766</v>
      </c>
      <c r="E37" s="4" t="s">
        <v>1805</v>
      </c>
      <c r="F37" s="4" t="s">
        <v>1823</v>
      </c>
      <c r="G37" s="4" t="s">
        <v>1770</v>
      </c>
      <c r="H37" s="4" t="s">
        <v>1824</v>
      </c>
      <c r="I37" s="4" t="s">
        <v>1744</v>
      </c>
      <c r="J37" s="4" t="s">
        <v>1745</v>
      </c>
      <c r="K37" s="4" t="s">
        <v>1415</v>
      </c>
      <c r="O37" s="4" t="s">
        <v>1746</v>
      </c>
      <c r="P37" s="4" t="s">
        <v>1747</v>
      </c>
      <c r="Q37" s="4" t="s">
        <v>1808</v>
      </c>
      <c r="R37" s="4" t="s">
        <v>1749</v>
      </c>
      <c r="S37" s="4" t="s">
        <v>1750</v>
      </c>
      <c r="T37" s="4" t="s">
        <v>1813</v>
      </c>
      <c r="U37" s="4" t="s">
        <v>1772</v>
      </c>
      <c r="V37" s="4" t="s">
        <v>1752</v>
      </c>
      <c r="BU37" s="4">
        <v>124.57</v>
      </c>
      <c r="BV37" s="4" t="s">
        <v>1810</v>
      </c>
    </row>
    <row r="38" spans="1:76" hidden="1" x14ac:dyDescent="0.3">
      <c r="A38" s="4">
        <v>2</v>
      </c>
      <c r="B38" s="4">
        <v>2.1</v>
      </c>
      <c r="C38" s="4" t="s">
        <v>1804</v>
      </c>
      <c r="D38" s="4" t="s">
        <v>766</v>
      </c>
      <c r="E38" s="4" t="s">
        <v>1805</v>
      </c>
      <c r="F38" s="4" t="s">
        <v>1823</v>
      </c>
      <c r="G38" s="4" t="s">
        <v>1770</v>
      </c>
      <c r="H38" s="4" t="s">
        <v>1824</v>
      </c>
      <c r="I38" s="4" t="s">
        <v>1744</v>
      </c>
      <c r="J38" s="4" t="s">
        <v>1745</v>
      </c>
      <c r="K38" s="4" t="s">
        <v>1415</v>
      </c>
      <c r="O38" s="4" t="s">
        <v>1746</v>
      </c>
      <c r="P38" s="4" t="s">
        <v>1747</v>
      </c>
      <c r="Q38" s="4" t="s">
        <v>1808</v>
      </c>
      <c r="R38" s="4" t="s">
        <v>1749</v>
      </c>
      <c r="S38" s="4" t="s">
        <v>1750</v>
      </c>
      <c r="T38" s="4" t="s">
        <v>1811</v>
      </c>
      <c r="U38" s="4" t="s">
        <v>1772</v>
      </c>
      <c r="V38" s="4" t="s">
        <v>1752</v>
      </c>
      <c r="BU38" s="4">
        <v>51.8</v>
      </c>
      <c r="BV38" s="4" t="s">
        <v>1810</v>
      </c>
    </row>
    <row r="39" spans="1:76" hidden="1" x14ac:dyDescent="0.3">
      <c r="A39" s="4">
        <v>2</v>
      </c>
      <c r="B39" s="4">
        <v>2.1</v>
      </c>
      <c r="C39" s="4" t="s">
        <v>1804</v>
      </c>
      <c r="D39" s="4" t="s">
        <v>766</v>
      </c>
      <c r="E39" s="4" t="s">
        <v>1805</v>
      </c>
      <c r="F39" s="4" t="s">
        <v>1823</v>
      </c>
      <c r="G39" s="4" t="s">
        <v>1770</v>
      </c>
      <c r="H39" s="4" t="s">
        <v>1824</v>
      </c>
      <c r="I39" s="4" t="s">
        <v>1744</v>
      </c>
      <c r="J39" s="4" t="s">
        <v>1745</v>
      </c>
      <c r="K39" s="4" t="s">
        <v>1415</v>
      </c>
      <c r="O39" s="4" t="s">
        <v>1746</v>
      </c>
      <c r="P39" s="4" t="s">
        <v>1747</v>
      </c>
      <c r="Q39" s="4" t="s">
        <v>1808</v>
      </c>
      <c r="R39" s="4" t="s">
        <v>1749</v>
      </c>
      <c r="S39" s="4" t="s">
        <v>1750</v>
      </c>
      <c r="U39" s="4" t="s">
        <v>1772</v>
      </c>
      <c r="V39" s="4" t="s">
        <v>1752</v>
      </c>
      <c r="BU39" s="4">
        <v>88.18</v>
      </c>
      <c r="BV39" s="4" t="s">
        <v>1810</v>
      </c>
    </row>
    <row r="40" spans="1:76" hidden="1" x14ac:dyDescent="0.3">
      <c r="A40" s="4">
        <v>2</v>
      </c>
      <c r="B40" s="4">
        <v>2.5</v>
      </c>
      <c r="C40" s="4" t="s">
        <v>1825</v>
      </c>
      <c r="D40" s="4" t="s">
        <v>782</v>
      </c>
      <c r="E40" s="4" t="s">
        <v>1826</v>
      </c>
      <c r="F40" s="4" t="s">
        <v>1827</v>
      </c>
      <c r="G40" s="4" t="s">
        <v>1770</v>
      </c>
      <c r="H40" s="4" t="s">
        <v>1828</v>
      </c>
      <c r="I40" s="4" t="s">
        <v>1744</v>
      </c>
      <c r="J40" s="4" t="s">
        <v>1745</v>
      </c>
      <c r="K40" s="4" t="s">
        <v>1415</v>
      </c>
      <c r="O40" s="4" t="s">
        <v>1746</v>
      </c>
      <c r="P40" s="4" t="s">
        <v>1747</v>
      </c>
      <c r="Q40" s="4" t="s">
        <v>1748</v>
      </c>
      <c r="R40" s="4" t="s">
        <v>1749</v>
      </c>
      <c r="S40" s="4" t="s">
        <v>1750</v>
      </c>
      <c r="U40" s="4" t="s">
        <v>1829</v>
      </c>
      <c r="V40" s="4" t="s">
        <v>1752</v>
      </c>
      <c r="BQ40" s="4">
        <v>1</v>
      </c>
      <c r="BR40" s="4" t="s">
        <v>1830</v>
      </c>
    </row>
    <row r="41" spans="1:76" hidden="1" x14ac:dyDescent="0.3">
      <c r="A41" s="4">
        <v>2</v>
      </c>
      <c r="B41" s="4">
        <v>2.5</v>
      </c>
      <c r="C41" s="4" t="s">
        <v>1825</v>
      </c>
      <c r="D41" s="4" t="s">
        <v>782</v>
      </c>
      <c r="E41" s="4" t="s">
        <v>1826</v>
      </c>
      <c r="F41" s="4" t="s">
        <v>1831</v>
      </c>
      <c r="G41" s="4" t="s">
        <v>1742</v>
      </c>
      <c r="H41" s="4" t="s">
        <v>1832</v>
      </c>
      <c r="I41" s="4" t="s">
        <v>1744</v>
      </c>
      <c r="J41" s="4" t="s">
        <v>1745</v>
      </c>
      <c r="K41" s="4" t="s">
        <v>1415</v>
      </c>
      <c r="O41" s="4" t="s">
        <v>1746</v>
      </c>
      <c r="P41" s="4" t="s">
        <v>1747</v>
      </c>
      <c r="Q41" s="4" t="s">
        <v>1748</v>
      </c>
      <c r="R41" s="4" t="s">
        <v>1749</v>
      </c>
      <c r="S41" s="4" t="s">
        <v>1750</v>
      </c>
      <c r="U41" s="4" t="s">
        <v>1772</v>
      </c>
      <c r="V41" s="4" t="s">
        <v>1752</v>
      </c>
      <c r="AG41" s="80">
        <v>19395</v>
      </c>
      <c r="AH41" s="4" t="s">
        <v>1833</v>
      </c>
      <c r="AQ41" s="80">
        <v>25604</v>
      </c>
      <c r="AR41" s="4" t="s">
        <v>1834</v>
      </c>
      <c r="BA41" s="80">
        <v>27197</v>
      </c>
      <c r="BB41" s="4" t="s">
        <v>1835</v>
      </c>
      <c r="BK41" s="80">
        <v>30265</v>
      </c>
      <c r="BL41" s="4" t="s">
        <v>1836</v>
      </c>
      <c r="BO41" s="80">
        <v>31977</v>
      </c>
      <c r="BP41" s="4" t="s">
        <v>1837</v>
      </c>
      <c r="BS41" s="80">
        <v>34240</v>
      </c>
      <c r="BT41" s="4" t="s">
        <v>1838</v>
      </c>
      <c r="BW41" s="80">
        <v>36144</v>
      </c>
      <c r="BX41" s="4" t="s">
        <v>1839</v>
      </c>
    </row>
    <row r="42" spans="1:76" hidden="1" x14ac:dyDescent="0.3">
      <c r="A42" s="4">
        <v>2</v>
      </c>
      <c r="B42" s="4">
        <v>2.5</v>
      </c>
      <c r="C42" s="4" t="s">
        <v>1840</v>
      </c>
      <c r="D42" s="4" t="s">
        <v>784</v>
      </c>
      <c r="E42" s="4" t="s">
        <v>1841</v>
      </c>
      <c r="F42" s="4" t="s">
        <v>1842</v>
      </c>
      <c r="G42" s="4" t="s">
        <v>1742</v>
      </c>
      <c r="H42" s="4" t="s">
        <v>1843</v>
      </c>
      <c r="I42" s="4" t="s">
        <v>1744</v>
      </c>
      <c r="J42" s="4" t="s">
        <v>1745</v>
      </c>
      <c r="K42" s="4" t="s">
        <v>1415</v>
      </c>
      <c r="O42" s="4" t="s">
        <v>1746</v>
      </c>
      <c r="P42" s="4" t="s">
        <v>1747</v>
      </c>
      <c r="Q42" s="4" t="s">
        <v>1748</v>
      </c>
      <c r="R42" s="4" t="s">
        <v>1749</v>
      </c>
      <c r="S42" s="4" t="s">
        <v>1750</v>
      </c>
      <c r="U42" s="4" t="s">
        <v>1751</v>
      </c>
      <c r="V42" s="4" t="s">
        <v>1752</v>
      </c>
    </row>
    <row r="43" spans="1:76" hidden="1" x14ac:dyDescent="0.3">
      <c r="A43" s="4">
        <v>2</v>
      </c>
      <c r="B43" s="4">
        <v>2.5</v>
      </c>
      <c r="C43" s="4" t="s">
        <v>1840</v>
      </c>
      <c r="D43" s="4" t="s">
        <v>784</v>
      </c>
      <c r="E43" s="4" t="s">
        <v>1841</v>
      </c>
      <c r="F43" s="4" t="s">
        <v>1844</v>
      </c>
      <c r="G43" s="4" t="s">
        <v>1770</v>
      </c>
      <c r="H43" s="4" t="s">
        <v>1845</v>
      </c>
      <c r="I43" s="4" t="s">
        <v>1744</v>
      </c>
      <c r="J43" s="4" t="s">
        <v>1745</v>
      </c>
      <c r="K43" s="4" t="s">
        <v>1415</v>
      </c>
      <c r="O43" s="4" t="s">
        <v>1746</v>
      </c>
      <c r="P43" s="4" t="s">
        <v>1747</v>
      </c>
      <c r="Q43" s="4" t="s">
        <v>1748</v>
      </c>
      <c r="R43" s="4" t="s">
        <v>1749</v>
      </c>
      <c r="S43" s="4" t="s">
        <v>1750</v>
      </c>
      <c r="U43" s="4" t="s">
        <v>1772</v>
      </c>
      <c r="V43" s="4" t="s">
        <v>1752</v>
      </c>
    </row>
    <row r="44" spans="1:76" hidden="1" x14ac:dyDescent="0.3">
      <c r="A44" s="4">
        <v>2</v>
      </c>
      <c r="B44" s="4">
        <v>2.5</v>
      </c>
      <c r="C44" s="4" t="s">
        <v>1840</v>
      </c>
      <c r="D44" s="4" t="s">
        <v>784</v>
      </c>
      <c r="E44" s="4" t="s">
        <v>1841</v>
      </c>
      <c r="F44" s="4" t="s">
        <v>1846</v>
      </c>
      <c r="G44" s="4" t="s">
        <v>1742</v>
      </c>
      <c r="H44" s="4" t="s">
        <v>1847</v>
      </c>
      <c r="I44" s="4" t="s">
        <v>1744</v>
      </c>
      <c r="J44" s="4" t="s">
        <v>1745</v>
      </c>
      <c r="K44" s="4" t="s">
        <v>1415</v>
      </c>
      <c r="O44" s="4" t="s">
        <v>1746</v>
      </c>
      <c r="P44" s="4" t="s">
        <v>1747</v>
      </c>
      <c r="Q44" s="4" t="s">
        <v>1748</v>
      </c>
      <c r="R44" s="4" t="s">
        <v>1749</v>
      </c>
      <c r="S44" s="4" t="s">
        <v>1750</v>
      </c>
      <c r="U44" s="4" t="s">
        <v>1751</v>
      </c>
      <c r="V44" s="4" t="s">
        <v>1752</v>
      </c>
    </row>
    <row r="45" spans="1:76" hidden="1" x14ac:dyDescent="0.3">
      <c r="A45" s="4">
        <v>2</v>
      </c>
      <c r="B45" s="4">
        <v>2.5</v>
      </c>
      <c r="C45" s="4" t="s">
        <v>1840</v>
      </c>
      <c r="D45" s="4" t="s">
        <v>784</v>
      </c>
      <c r="E45" s="4" t="s">
        <v>1841</v>
      </c>
      <c r="F45" s="4" t="s">
        <v>1848</v>
      </c>
      <c r="G45" s="4" t="s">
        <v>1770</v>
      </c>
      <c r="H45" s="4" t="s">
        <v>1849</v>
      </c>
      <c r="I45" s="4" t="s">
        <v>1744</v>
      </c>
      <c r="J45" s="4" t="s">
        <v>1745</v>
      </c>
      <c r="K45" s="4" t="s">
        <v>1415</v>
      </c>
      <c r="O45" s="4" t="s">
        <v>1746</v>
      </c>
      <c r="P45" s="4" t="s">
        <v>1747</v>
      </c>
      <c r="Q45" s="4" t="s">
        <v>1748</v>
      </c>
      <c r="R45" s="4" t="s">
        <v>1749</v>
      </c>
      <c r="S45" s="4" t="s">
        <v>1750</v>
      </c>
      <c r="U45" s="4" t="s">
        <v>1772</v>
      </c>
      <c r="V45" s="4" t="s">
        <v>1752</v>
      </c>
    </row>
    <row r="46" spans="1:76" hidden="1" x14ac:dyDescent="0.3">
      <c r="A46" s="4">
        <v>2</v>
      </c>
      <c r="B46" s="4">
        <v>2.5</v>
      </c>
      <c r="C46" s="4" t="s">
        <v>1840</v>
      </c>
      <c r="D46" s="4" t="s">
        <v>784</v>
      </c>
      <c r="E46" s="4" t="s">
        <v>1841</v>
      </c>
      <c r="F46" s="4" t="s">
        <v>1850</v>
      </c>
      <c r="G46" s="4" t="s">
        <v>1742</v>
      </c>
      <c r="H46" s="4" t="s">
        <v>1851</v>
      </c>
      <c r="I46" s="4" t="s">
        <v>1744</v>
      </c>
      <c r="J46" s="4" t="s">
        <v>1745</v>
      </c>
      <c r="K46" s="4" t="s">
        <v>1415</v>
      </c>
      <c r="O46" s="4" t="s">
        <v>1746</v>
      </c>
      <c r="P46" s="4" t="s">
        <v>1747</v>
      </c>
      <c r="Q46" s="4" t="s">
        <v>1748</v>
      </c>
      <c r="R46" s="4" t="s">
        <v>1749</v>
      </c>
      <c r="S46" s="4" t="s">
        <v>1750</v>
      </c>
      <c r="U46" s="4" t="s">
        <v>1751</v>
      </c>
      <c r="V46" s="4" t="s">
        <v>1752</v>
      </c>
    </row>
    <row r="47" spans="1:76" hidden="1" x14ac:dyDescent="0.3">
      <c r="A47" s="4">
        <v>2</v>
      </c>
      <c r="B47" s="4">
        <v>2.5</v>
      </c>
      <c r="C47" s="4" t="s">
        <v>1840</v>
      </c>
      <c r="D47" s="4" t="s">
        <v>784</v>
      </c>
      <c r="E47" s="4" t="s">
        <v>1841</v>
      </c>
      <c r="F47" s="4" t="s">
        <v>1852</v>
      </c>
      <c r="G47" s="4" t="s">
        <v>1770</v>
      </c>
      <c r="H47" s="4" t="s">
        <v>1853</v>
      </c>
      <c r="I47" s="4" t="s">
        <v>1744</v>
      </c>
      <c r="J47" s="4" t="s">
        <v>1745</v>
      </c>
      <c r="K47" s="4" t="s">
        <v>1415</v>
      </c>
      <c r="O47" s="4" t="s">
        <v>1746</v>
      </c>
      <c r="P47" s="4" t="s">
        <v>1747</v>
      </c>
      <c r="Q47" s="4" t="s">
        <v>1748</v>
      </c>
      <c r="R47" s="4" t="s">
        <v>1749</v>
      </c>
      <c r="S47" s="4" t="s">
        <v>1750</v>
      </c>
      <c r="U47" s="4" t="s">
        <v>1772</v>
      </c>
      <c r="V47" s="4" t="s">
        <v>1752</v>
      </c>
    </row>
    <row r="48" spans="1:76" hidden="1" x14ac:dyDescent="0.3">
      <c r="A48" s="4">
        <v>2</v>
      </c>
      <c r="B48" s="4" t="s">
        <v>1854</v>
      </c>
      <c r="C48" s="4" t="s">
        <v>1855</v>
      </c>
      <c r="D48" s="4" t="s">
        <v>787</v>
      </c>
      <c r="E48" s="4" t="s">
        <v>1856</v>
      </c>
      <c r="F48" s="4" t="s">
        <v>1857</v>
      </c>
      <c r="G48" s="4" t="s">
        <v>1742</v>
      </c>
      <c r="H48" s="4" t="s">
        <v>1856</v>
      </c>
      <c r="I48" s="4" t="s">
        <v>1744</v>
      </c>
      <c r="J48" s="4" t="s">
        <v>1745</v>
      </c>
      <c r="K48" s="4" t="s">
        <v>1415</v>
      </c>
      <c r="O48" s="4" t="s">
        <v>1746</v>
      </c>
      <c r="P48" s="4" t="s">
        <v>1747</v>
      </c>
      <c r="Q48" s="4" t="s">
        <v>1748</v>
      </c>
      <c r="R48" s="4" t="s">
        <v>1749</v>
      </c>
      <c r="S48" s="4" t="s">
        <v>1750</v>
      </c>
      <c r="U48" s="4" t="s">
        <v>1829</v>
      </c>
      <c r="V48" s="4" t="s">
        <v>1752</v>
      </c>
      <c r="AY48" s="4">
        <v>0.26</v>
      </c>
      <c r="AZ48" s="4" t="s">
        <v>1858</v>
      </c>
      <c r="BA48" s="4">
        <v>0.31</v>
      </c>
      <c r="BB48" s="4" t="s">
        <v>1859</v>
      </c>
    </row>
    <row r="49" spans="1:74" hidden="1" x14ac:dyDescent="0.3">
      <c r="A49" s="4">
        <v>3</v>
      </c>
      <c r="B49" s="4">
        <v>3.1</v>
      </c>
      <c r="C49" s="4" t="s">
        <v>1860</v>
      </c>
      <c r="D49" s="4" t="s">
        <v>799</v>
      </c>
      <c r="E49" s="4" t="s">
        <v>1861</v>
      </c>
      <c r="F49" s="4" t="s">
        <v>1862</v>
      </c>
      <c r="G49" s="4" t="s">
        <v>1742</v>
      </c>
      <c r="H49" s="4" t="s">
        <v>1861</v>
      </c>
      <c r="I49" s="4" t="s">
        <v>1744</v>
      </c>
      <c r="J49" s="4" t="s">
        <v>1745</v>
      </c>
      <c r="K49" s="4" t="s">
        <v>1415</v>
      </c>
      <c r="O49" s="4" t="s">
        <v>1746</v>
      </c>
      <c r="P49" s="4" t="s">
        <v>1747</v>
      </c>
      <c r="Q49" s="4" t="s">
        <v>1748</v>
      </c>
      <c r="R49" s="4" t="s">
        <v>1749</v>
      </c>
      <c r="S49" s="4" t="s">
        <v>1750</v>
      </c>
      <c r="U49" s="4" t="s">
        <v>1863</v>
      </c>
      <c r="V49" s="4" t="s">
        <v>1752</v>
      </c>
      <c r="W49" s="4">
        <v>18</v>
      </c>
      <c r="X49" s="4" t="s">
        <v>1864</v>
      </c>
      <c r="Y49" s="4">
        <v>17</v>
      </c>
      <c r="Z49" s="4" t="s">
        <v>1865</v>
      </c>
      <c r="AA49" s="4">
        <v>16</v>
      </c>
      <c r="AB49" s="4" t="s">
        <v>1866</v>
      </c>
      <c r="AC49" s="4">
        <v>15</v>
      </c>
      <c r="AD49" s="4" t="s">
        <v>1867</v>
      </c>
      <c r="AE49" s="4">
        <v>14</v>
      </c>
      <c r="AF49" s="4" t="s">
        <v>1868</v>
      </c>
      <c r="AG49" s="4">
        <v>15</v>
      </c>
      <c r="AH49" s="4" t="s">
        <v>1869</v>
      </c>
      <c r="AI49" s="4">
        <v>15</v>
      </c>
      <c r="AJ49" s="4" t="s">
        <v>1870</v>
      </c>
      <c r="AK49" s="4">
        <v>14</v>
      </c>
      <c r="AL49" s="4" t="s">
        <v>1871</v>
      </c>
      <c r="AM49" s="4">
        <v>13</v>
      </c>
      <c r="AN49" s="4" t="s">
        <v>1872</v>
      </c>
      <c r="AO49" s="4">
        <v>14</v>
      </c>
      <c r="AP49" s="4" t="s">
        <v>1873</v>
      </c>
      <c r="AQ49" s="4">
        <v>12</v>
      </c>
      <c r="AR49" s="4" t="s">
        <v>1874</v>
      </c>
      <c r="AS49" s="4">
        <v>13</v>
      </c>
      <c r="AT49" s="4" t="s">
        <v>1875</v>
      </c>
      <c r="AU49" s="4">
        <v>13</v>
      </c>
      <c r="AV49" s="4" t="s">
        <v>1876</v>
      </c>
      <c r="AW49" s="4">
        <v>13</v>
      </c>
      <c r="AX49" s="4" t="s">
        <v>1877</v>
      </c>
      <c r="AY49" s="4">
        <v>13</v>
      </c>
      <c r="AZ49" s="4" t="s">
        <v>1878</v>
      </c>
      <c r="BA49" s="4">
        <v>14</v>
      </c>
      <c r="BB49" s="4" t="s">
        <v>1879</v>
      </c>
      <c r="BC49" s="4">
        <v>13</v>
      </c>
      <c r="BD49" s="4" t="s">
        <v>1880</v>
      </c>
      <c r="BE49" s="4">
        <v>13</v>
      </c>
      <c r="BF49" s="4" t="s">
        <v>1881</v>
      </c>
      <c r="BG49" s="4">
        <v>12</v>
      </c>
      <c r="BH49" s="4" t="s">
        <v>1882</v>
      </c>
      <c r="BI49" s="4">
        <v>12</v>
      </c>
      <c r="BJ49" s="4" t="s">
        <v>1883</v>
      </c>
      <c r="BK49" s="4">
        <v>13</v>
      </c>
      <c r="BL49" s="4" t="s">
        <v>1884</v>
      </c>
      <c r="BM49" s="4">
        <v>12</v>
      </c>
      <c r="BN49" s="4" t="s">
        <v>1885</v>
      </c>
      <c r="BO49" s="4">
        <v>12</v>
      </c>
      <c r="BP49" s="4" t="s">
        <v>1886</v>
      </c>
      <c r="BQ49" s="4">
        <v>12</v>
      </c>
      <c r="BR49" s="4" t="s">
        <v>1887</v>
      </c>
      <c r="BS49" s="4">
        <v>11</v>
      </c>
      <c r="BT49" s="4" t="s">
        <v>1888</v>
      </c>
      <c r="BU49" s="4">
        <v>11</v>
      </c>
      <c r="BV49" s="4" t="s">
        <v>1889</v>
      </c>
    </row>
    <row r="50" spans="1:74" hidden="1" x14ac:dyDescent="0.3">
      <c r="A50" s="4">
        <v>3</v>
      </c>
      <c r="B50" s="4">
        <v>3.1</v>
      </c>
      <c r="C50" s="4" t="s">
        <v>1860</v>
      </c>
      <c r="D50" s="4" t="s">
        <v>799</v>
      </c>
      <c r="E50" s="4" t="s">
        <v>1861</v>
      </c>
      <c r="F50" s="4" t="s">
        <v>1862</v>
      </c>
      <c r="G50" s="4" t="s">
        <v>1742</v>
      </c>
      <c r="H50" s="4" t="s">
        <v>1861</v>
      </c>
      <c r="I50" s="4" t="s">
        <v>1744</v>
      </c>
      <c r="J50" s="4" t="s">
        <v>1745</v>
      </c>
      <c r="K50" s="4" t="s">
        <v>1415</v>
      </c>
      <c r="O50" s="4" t="s">
        <v>1746</v>
      </c>
      <c r="P50" s="4" t="s">
        <v>1747</v>
      </c>
      <c r="Q50" s="4" t="s">
        <v>1748</v>
      </c>
      <c r="R50" s="4" t="s">
        <v>1749</v>
      </c>
      <c r="S50" s="4" t="s">
        <v>1750</v>
      </c>
      <c r="T50" s="4" t="s">
        <v>1811</v>
      </c>
      <c r="U50" s="4" t="s">
        <v>1863</v>
      </c>
      <c r="V50" s="4" t="s">
        <v>1752</v>
      </c>
      <c r="W50" s="4">
        <v>16</v>
      </c>
      <c r="X50" s="4" t="s">
        <v>1890</v>
      </c>
      <c r="Y50" s="4">
        <v>15</v>
      </c>
      <c r="Z50" s="4" t="s">
        <v>1891</v>
      </c>
      <c r="AA50" s="4">
        <v>14</v>
      </c>
      <c r="AB50" s="4" t="s">
        <v>1892</v>
      </c>
      <c r="AC50" s="4">
        <v>13</v>
      </c>
      <c r="AD50" s="4" t="s">
        <v>1893</v>
      </c>
      <c r="AE50" s="4">
        <v>12</v>
      </c>
      <c r="AF50" s="4" t="s">
        <v>1894</v>
      </c>
      <c r="AG50" s="4">
        <v>13</v>
      </c>
      <c r="AH50" s="4" t="s">
        <v>1895</v>
      </c>
      <c r="AI50" s="4">
        <v>12</v>
      </c>
      <c r="AJ50" s="4" t="s">
        <v>1896</v>
      </c>
      <c r="AK50" s="4">
        <v>11</v>
      </c>
      <c r="AL50" s="4" t="s">
        <v>1897</v>
      </c>
      <c r="AM50" s="4">
        <v>11</v>
      </c>
      <c r="AN50" s="4" t="s">
        <v>1898</v>
      </c>
      <c r="AO50" s="4">
        <v>11</v>
      </c>
      <c r="AP50" s="4" t="s">
        <v>1899</v>
      </c>
      <c r="AQ50" s="4">
        <v>10</v>
      </c>
      <c r="AR50" s="4" t="s">
        <v>1900</v>
      </c>
      <c r="AS50" s="4">
        <v>11</v>
      </c>
      <c r="AT50" s="4" t="s">
        <v>1901</v>
      </c>
      <c r="AU50" s="4">
        <v>11</v>
      </c>
      <c r="AV50" s="4" t="s">
        <v>1902</v>
      </c>
      <c r="AW50" s="4">
        <v>12</v>
      </c>
      <c r="AX50" s="4" t="s">
        <v>1903</v>
      </c>
      <c r="AY50" s="4">
        <v>12</v>
      </c>
      <c r="AZ50" s="4" t="s">
        <v>1904</v>
      </c>
      <c r="BA50" s="4">
        <v>12</v>
      </c>
      <c r="BB50" s="4" t="s">
        <v>1905</v>
      </c>
      <c r="BC50" s="4">
        <v>11</v>
      </c>
      <c r="BD50" s="4" t="s">
        <v>1906</v>
      </c>
      <c r="BE50" s="4">
        <v>12</v>
      </c>
      <c r="BF50" s="4" t="s">
        <v>1907</v>
      </c>
      <c r="BG50" s="4">
        <v>11</v>
      </c>
      <c r="BH50" s="4" t="s">
        <v>1908</v>
      </c>
      <c r="BI50" s="4">
        <v>11</v>
      </c>
      <c r="BJ50" s="4" t="s">
        <v>1909</v>
      </c>
      <c r="BK50" s="4">
        <v>11</v>
      </c>
      <c r="BL50" s="4" t="s">
        <v>1910</v>
      </c>
      <c r="BM50" s="4">
        <v>11</v>
      </c>
      <c r="BN50" s="4" t="s">
        <v>1911</v>
      </c>
      <c r="BO50" s="4">
        <v>10</v>
      </c>
      <c r="BP50" s="4" t="s">
        <v>1912</v>
      </c>
      <c r="BQ50" s="4">
        <v>10</v>
      </c>
      <c r="BR50" s="4" t="s">
        <v>1913</v>
      </c>
      <c r="BS50" s="4">
        <v>9</v>
      </c>
      <c r="BT50" s="4" t="s">
        <v>1914</v>
      </c>
      <c r="BU50" s="4">
        <v>9</v>
      </c>
      <c r="BV50" s="4" t="s">
        <v>1915</v>
      </c>
    </row>
    <row r="51" spans="1:74" hidden="1" x14ac:dyDescent="0.3">
      <c r="A51" s="4">
        <v>3</v>
      </c>
      <c r="B51" s="4">
        <v>3.1</v>
      </c>
      <c r="C51" s="4" t="s">
        <v>1860</v>
      </c>
      <c r="D51" s="4" t="s">
        <v>799</v>
      </c>
      <c r="E51" s="4" t="s">
        <v>1861</v>
      </c>
      <c r="F51" s="4" t="s">
        <v>1862</v>
      </c>
      <c r="G51" s="4" t="s">
        <v>1742</v>
      </c>
      <c r="H51" s="4" t="s">
        <v>1861</v>
      </c>
      <c r="I51" s="4" t="s">
        <v>1744</v>
      </c>
      <c r="J51" s="4" t="s">
        <v>1745</v>
      </c>
      <c r="K51" s="4" t="s">
        <v>1415</v>
      </c>
      <c r="O51" s="4" t="s">
        <v>1746</v>
      </c>
      <c r="P51" s="4" t="s">
        <v>1747</v>
      </c>
      <c r="Q51" s="4" t="s">
        <v>1748</v>
      </c>
      <c r="R51" s="4" t="s">
        <v>1749</v>
      </c>
      <c r="S51" s="4" t="s">
        <v>1750</v>
      </c>
      <c r="T51" s="4" t="s">
        <v>1813</v>
      </c>
      <c r="U51" s="4" t="s">
        <v>1863</v>
      </c>
      <c r="V51" s="4" t="s">
        <v>1752</v>
      </c>
      <c r="W51" s="4">
        <v>21</v>
      </c>
      <c r="X51" s="4" t="s">
        <v>1890</v>
      </c>
      <c r="Y51" s="4">
        <v>20</v>
      </c>
      <c r="Z51" s="4" t="s">
        <v>1891</v>
      </c>
      <c r="AA51" s="4">
        <v>18</v>
      </c>
      <c r="AB51" s="4" t="s">
        <v>1892</v>
      </c>
      <c r="AC51" s="4">
        <v>17</v>
      </c>
      <c r="AD51" s="4" t="s">
        <v>1893</v>
      </c>
      <c r="AE51" s="4">
        <v>16</v>
      </c>
      <c r="AF51" s="4" t="s">
        <v>1894</v>
      </c>
      <c r="AG51" s="4">
        <v>18</v>
      </c>
      <c r="AH51" s="4" t="s">
        <v>1895</v>
      </c>
      <c r="AI51" s="4">
        <v>17</v>
      </c>
      <c r="AJ51" s="4" t="s">
        <v>1896</v>
      </c>
      <c r="AK51" s="4">
        <v>16</v>
      </c>
      <c r="AL51" s="4" t="s">
        <v>1897</v>
      </c>
      <c r="AM51" s="4">
        <v>15</v>
      </c>
      <c r="AN51" s="4" t="s">
        <v>1898</v>
      </c>
      <c r="AO51" s="4">
        <v>16</v>
      </c>
      <c r="AP51" s="4" t="s">
        <v>1899</v>
      </c>
      <c r="AQ51" s="4">
        <v>14</v>
      </c>
      <c r="AR51" s="4" t="s">
        <v>1900</v>
      </c>
      <c r="AS51" s="4">
        <v>14</v>
      </c>
      <c r="AT51" s="4" t="s">
        <v>1901</v>
      </c>
      <c r="AU51" s="4">
        <v>15</v>
      </c>
      <c r="AV51" s="4" t="s">
        <v>1902</v>
      </c>
      <c r="AW51" s="4">
        <v>15</v>
      </c>
      <c r="AX51" s="4" t="s">
        <v>1903</v>
      </c>
      <c r="AY51" s="4">
        <v>15</v>
      </c>
      <c r="AZ51" s="4" t="s">
        <v>1904</v>
      </c>
      <c r="BA51" s="4">
        <v>16</v>
      </c>
      <c r="BB51" s="4" t="s">
        <v>1905</v>
      </c>
      <c r="BC51" s="4">
        <v>15</v>
      </c>
      <c r="BD51" s="4" t="s">
        <v>1906</v>
      </c>
      <c r="BE51" s="4">
        <v>15</v>
      </c>
      <c r="BF51" s="4" t="s">
        <v>1907</v>
      </c>
      <c r="BG51" s="4">
        <v>14</v>
      </c>
      <c r="BH51" s="4" t="s">
        <v>1908</v>
      </c>
      <c r="BI51" s="4">
        <v>15</v>
      </c>
      <c r="BJ51" s="4" t="s">
        <v>1909</v>
      </c>
      <c r="BK51" s="4">
        <v>15</v>
      </c>
      <c r="BL51" s="4" t="s">
        <v>1910</v>
      </c>
      <c r="BM51" s="4">
        <v>15</v>
      </c>
      <c r="BN51" s="4" t="s">
        <v>1911</v>
      </c>
      <c r="BO51" s="4">
        <v>14</v>
      </c>
      <c r="BP51" s="4" t="s">
        <v>1912</v>
      </c>
      <c r="BQ51" s="4">
        <v>14</v>
      </c>
      <c r="BR51" s="4" t="s">
        <v>1913</v>
      </c>
      <c r="BS51" s="4">
        <v>14</v>
      </c>
      <c r="BT51" s="4" t="s">
        <v>1914</v>
      </c>
      <c r="BU51" s="4">
        <v>14</v>
      </c>
      <c r="BV51" s="4" t="s">
        <v>1915</v>
      </c>
    </row>
    <row r="52" spans="1:74" hidden="1" x14ac:dyDescent="0.3">
      <c r="A52" s="4">
        <v>3</v>
      </c>
      <c r="B52" s="4">
        <v>3.1</v>
      </c>
      <c r="C52" s="4" t="s">
        <v>1916</v>
      </c>
      <c r="D52" s="4" t="s">
        <v>801</v>
      </c>
      <c r="E52" s="4" t="s">
        <v>1917</v>
      </c>
      <c r="F52" s="4" t="s">
        <v>1918</v>
      </c>
      <c r="G52" s="4" t="s">
        <v>1742</v>
      </c>
      <c r="H52" s="4" t="s">
        <v>1917</v>
      </c>
      <c r="I52" s="4" t="s">
        <v>1744</v>
      </c>
      <c r="J52" s="4" t="s">
        <v>1745</v>
      </c>
      <c r="K52" s="4" t="s">
        <v>1415</v>
      </c>
      <c r="O52" s="4" t="s">
        <v>1746</v>
      </c>
      <c r="P52" s="4" t="s">
        <v>1747</v>
      </c>
      <c r="Q52" s="4" t="s">
        <v>1748</v>
      </c>
      <c r="R52" s="4" t="s">
        <v>1749</v>
      </c>
      <c r="S52" s="4" t="s">
        <v>1750</v>
      </c>
      <c r="U52" s="4" t="s">
        <v>1751</v>
      </c>
      <c r="V52" s="4" t="s">
        <v>1752</v>
      </c>
      <c r="AO52" s="4">
        <v>92</v>
      </c>
      <c r="AP52" s="4" t="s">
        <v>1919</v>
      </c>
      <c r="AQ52" s="4">
        <v>97.3</v>
      </c>
      <c r="AR52" s="4" t="s">
        <v>1920</v>
      </c>
      <c r="AS52" s="4">
        <v>96.6</v>
      </c>
      <c r="AT52" s="4" t="s">
        <v>1921</v>
      </c>
      <c r="AU52" s="4">
        <v>99.2</v>
      </c>
      <c r="AV52" s="4" t="s">
        <v>1922</v>
      </c>
      <c r="AW52" s="4">
        <v>98.2</v>
      </c>
      <c r="AX52" s="4" t="s">
        <v>1923</v>
      </c>
      <c r="AY52" s="4">
        <v>94</v>
      </c>
      <c r="AZ52" s="4" t="s">
        <v>1924</v>
      </c>
      <c r="BA52" s="4">
        <v>94</v>
      </c>
      <c r="BB52" s="4" t="s">
        <v>1925</v>
      </c>
      <c r="BC52" s="4">
        <v>97.9</v>
      </c>
      <c r="BD52" s="4" t="s">
        <v>1926</v>
      </c>
      <c r="BE52" s="4">
        <v>95.7</v>
      </c>
      <c r="BF52" s="4" t="s">
        <v>1927</v>
      </c>
      <c r="BK52" s="4">
        <v>96.2</v>
      </c>
      <c r="BL52" s="4" t="s">
        <v>1928</v>
      </c>
      <c r="BM52" s="4">
        <v>96.7</v>
      </c>
      <c r="BN52" s="4" t="s">
        <v>1929</v>
      </c>
      <c r="BS52" s="4">
        <v>96.6</v>
      </c>
      <c r="BT52" s="4" t="s">
        <v>1930</v>
      </c>
    </row>
    <row r="53" spans="1:74" hidden="1" x14ac:dyDescent="0.3">
      <c r="A53" s="4">
        <v>3</v>
      </c>
      <c r="B53" s="4">
        <v>3.2</v>
      </c>
      <c r="C53" s="4" t="s">
        <v>1931</v>
      </c>
      <c r="D53" s="4" t="s">
        <v>804</v>
      </c>
      <c r="E53" s="4" t="s">
        <v>1932</v>
      </c>
      <c r="F53" s="4" t="s">
        <v>1933</v>
      </c>
      <c r="G53" s="4" t="s">
        <v>1770</v>
      </c>
      <c r="H53" s="4" t="s">
        <v>1934</v>
      </c>
      <c r="I53" s="4" t="s">
        <v>1744</v>
      </c>
      <c r="J53" s="4" t="s">
        <v>1745</v>
      </c>
      <c r="K53" s="4" t="s">
        <v>1415</v>
      </c>
      <c r="O53" s="4" t="s">
        <v>1746</v>
      </c>
      <c r="P53" s="4" t="s">
        <v>1747</v>
      </c>
      <c r="Q53" s="4" t="s">
        <v>1935</v>
      </c>
      <c r="R53" s="4" t="s">
        <v>1749</v>
      </c>
      <c r="S53" s="4" t="s">
        <v>1750</v>
      </c>
      <c r="U53" s="4" t="s">
        <v>1936</v>
      </c>
      <c r="V53" s="4" t="s">
        <v>1752</v>
      </c>
      <c r="AQ53" s="4">
        <v>6.1</v>
      </c>
      <c r="AR53" s="4" t="s">
        <v>1937</v>
      </c>
      <c r="AS53" s="4">
        <v>5.9</v>
      </c>
      <c r="AT53" s="4" t="s">
        <v>1938</v>
      </c>
      <c r="AU53" s="4">
        <v>5.8</v>
      </c>
      <c r="AV53" s="4" t="s">
        <v>1939</v>
      </c>
      <c r="AW53" s="4">
        <v>5.7</v>
      </c>
      <c r="AX53" s="4" t="s">
        <v>1940</v>
      </c>
      <c r="AY53" s="4">
        <v>5.5</v>
      </c>
      <c r="AZ53" s="4" t="s">
        <v>1941</v>
      </c>
      <c r="BA53" s="4">
        <v>5.4</v>
      </c>
      <c r="BB53" s="4" t="s">
        <v>1942</v>
      </c>
      <c r="BC53" s="4">
        <v>5.3</v>
      </c>
      <c r="BD53" s="4" t="s">
        <v>1943</v>
      </c>
      <c r="BE53" s="4">
        <v>5.3</v>
      </c>
      <c r="BF53" s="4" t="s">
        <v>1944</v>
      </c>
      <c r="BG53" s="4">
        <v>5.3</v>
      </c>
      <c r="BH53" s="4" t="s">
        <v>1945</v>
      </c>
      <c r="BI53" s="4">
        <v>5.2</v>
      </c>
      <c r="BJ53" s="4" t="s">
        <v>1946</v>
      </c>
      <c r="BK53" s="4">
        <v>5.0999999999999996</v>
      </c>
      <c r="BL53" s="4" t="s">
        <v>1947</v>
      </c>
      <c r="BM53" s="4">
        <v>5</v>
      </c>
      <c r="BN53" s="4" t="s">
        <v>1948</v>
      </c>
      <c r="BO53" s="4">
        <v>4.9000000000000004</v>
      </c>
      <c r="BP53" s="4" t="s">
        <v>1949</v>
      </c>
      <c r="BQ53" s="4">
        <v>4.9000000000000004</v>
      </c>
      <c r="BR53" s="4" t="s">
        <v>1950</v>
      </c>
      <c r="BS53" s="4">
        <v>4.8</v>
      </c>
      <c r="BT53" s="4" t="s">
        <v>1951</v>
      </c>
      <c r="BU53" s="4">
        <v>4.7</v>
      </c>
      <c r="BV53" s="4" t="s">
        <v>1952</v>
      </c>
    </row>
    <row r="54" spans="1:74" hidden="1" x14ac:dyDescent="0.3">
      <c r="A54" s="4">
        <v>3</v>
      </c>
      <c r="B54" s="4">
        <v>3.2</v>
      </c>
      <c r="C54" s="4" t="s">
        <v>1931</v>
      </c>
      <c r="D54" s="4" t="s">
        <v>804</v>
      </c>
      <c r="E54" s="4" t="s">
        <v>1932</v>
      </c>
      <c r="F54" s="4" t="s">
        <v>1953</v>
      </c>
      <c r="G54" s="4" t="s">
        <v>1770</v>
      </c>
      <c r="H54" s="4" t="s">
        <v>1954</v>
      </c>
      <c r="I54" s="4" t="s">
        <v>1744</v>
      </c>
      <c r="J54" s="4" t="s">
        <v>1745</v>
      </c>
      <c r="K54" s="4" t="s">
        <v>1415</v>
      </c>
      <c r="O54" s="4" t="s">
        <v>1746</v>
      </c>
      <c r="P54" s="4" t="s">
        <v>1747</v>
      </c>
      <c r="Q54" s="4" t="s">
        <v>1935</v>
      </c>
      <c r="R54" s="4" t="s">
        <v>1749</v>
      </c>
      <c r="S54" s="4" t="s">
        <v>1750</v>
      </c>
      <c r="U54" s="4" t="s">
        <v>1772</v>
      </c>
      <c r="V54" s="4" t="s">
        <v>1752</v>
      </c>
      <c r="AQ54" s="4">
        <v>326</v>
      </c>
      <c r="AR54" s="4" t="s">
        <v>1937</v>
      </c>
      <c r="AS54" s="4">
        <v>316</v>
      </c>
      <c r="AT54" s="4" t="s">
        <v>1938</v>
      </c>
      <c r="AU54" s="4">
        <v>315</v>
      </c>
      <c r="AV54" s="4" t="s">
        <v>1939</v>
      </c>
      <c r="AW54" s="4">
        <v>316</v>
      </c>
      <c r="AX54" s="4" t="s">
        <v>1940</v>
      </c>
      <c r="AY54" s="4">
        <v>314</v>
      </c>
      <c r="AZ54" s="4" t="s">
        <v>1941</v>
      </c>
      <c r="BA54" s="4">
        <v>317</v>
      </c>
      <c r="BB54" s="4" t="s">
        <v>1942</v>
      </c>
      <c r="BC54" s="4">
        <v>323</v>
      </c>
      <c r="BD54" s="4" t="s">
        <v>1943</v>
      </c>
      <c r="BE54" s="4">
        <v>335</v>
      </c>
      <c r="BF54" s="4" t="s">
        <v>1944</v>
      </c>
      <c r="BG54" s="4">
        <v>346</v>
      </c>
      <c r="BH54" s="4" t="s">
        <v>1945</v>
      </c>
      <c r="BI54" s="4">
        <v>347</v>
      </c>
      <c r="BJ54" s="4" t="s">
        <v>1946</v>
      </c>
      <c r="BK54" s="4">
        <v>342</v>
      </c>
      <c r="BL54" s="4" t="s">
        <v>1947</v>
      </c>
      <c r="BM54" s="4">
        <v>333</v>
      </c>
      <c r="BN54" s="4" t="s">
        <v>1948</v>
      </c>
      <c r="BO54" s="4">
        <v>319</v>
      </c>
      <c r="BP54" s="4" t="s">
        <v>1949</v>
      </c>
      <c r="BQ54" s="4">
        <v>309</v>
      </c>
      <c r="BR54" s="4" t="s">
        <v>1950</v>
      </c>
      <c r="BS54" s="4">
        <v>293</v>
      </c>
      <c r="BT54" s="4" t="s">
        <v>1951</v>
      </c>
      <c r="BU54" s="4">
        <v>280</v>
      </c>
      <c r="BV54" s="4" t="s">
        <v>1952</v>
      </c>
    </row>
    <row r="55" spans="1:74" hidden="1" x14ac:dyDescent="0.3">
      <c r="A55" s="4">
        <v>3</v>
      </c>
      <c r="B55" s="4">
        <v>3.2</v>
      </c>
      <c r="C55" s="4" t="s">
        <v>1931</v>
      </c>
      <c r="D55" s="4" t="s">
        <v>804</v>
      </c>
      <c r="E55" s="4" t="s">
        <v>1932</v>
      </c>
      <c r="F55" s="4" t="s">
        <v>1955</v>
      </c>
      <c r="G55" s="4" t="s">
        <v>1742</v>
      </c>
      <c r="H55" s="4" t="s">
        <v>1932</v>
      </c>
      <c r="I55" s="4" t="s">
        <v>1744</v>
      </c>
      <c r="J55" s="4" t="s">
        <v>1745</v>
      </c>
      <c r="K55" s="4" t="s">
        <v>1415</v>
      </c>
      <c r="O55" s="4" t="s">
        <v>1746</v>
      </c>
      <c r="P55" s="4" t="s">
        <v>1747</v>
      </c>
      <c r="Q55" s="4" t="s">
        <v>1956</v>
      </c>
      <c r="R55" s="4" t="s">
        <v>1749</v>
      </c>
      <c r="S55" s="4" t="s">
        <v>1750</v>
      </c>
      <c r="U55" s="4" t="s">
        <v>1936</v>
      </c>
      <c r="V55" s="4" t="s">
        <v>1752</v>
      </c>
      <c r="AQ55" s="4">
        <v>7.4</v>
      </c>
      <c r="AR55" s="4" t="s">
        <v>1937</v>
      </c>
      <c r="AS55" s="4">
        <v>7.2</v>
      </c>
      <c r="AT55" s="4" t="s">
        <v>1938</v>
      </c>
      <c r="AU55" s="4">
        <v>7</v>
      </c>
      <c r="AV55" s="4" t="s">
        <v>1939</v>
      </c>
      <c r="AW55" s="4">
        <v>6.9</v>
      </c>
      <c r="AX55" s="4" t="s">
        <v>1940</v>
      </c>
      <c r="AY55" s="4">
        <v>6.7</v>
      </c>
      <c r="AZ55" s="4" t="s">
        <v>1941</v>
      </c>
      <c r="BA55" s="4">
        <v>6.6</v>
      </c>
      <c r="BB55" s="4" t="s">
        <v>1942</v>
      </c>
      <c r="BC55" s="4">
        <v>6.5</v>
      </c>
      <c r="BD55" s="4" t="s">
        <v>1943</v>
      </c>
      <c r="BE55" s="4">
        <v>6.4</v>
      </c>
      <c r="BF55" s="4" t="s">
        <v>1944</v>
      </c>
      <c r="BG55" s="4">
        <v>6.4</v>
      </c>
      <c r="BH55" s="4" t="s">
        <v>1945</v>
      </c>
      <c r="BI55" s="4">
        <v>6.3</v>
      </c>
      <c r="BJ55" s="4" t="s">
        <v>1946</v>
      </c>
      <c r="BK55" s="4">
        <v>6.2</v>
      </c>
      <c r="BL55" s="4" t="s">
        <v>1947</v>
      </c>
      <c r="BM55" s="4">
        <v>6.1</v>
      </c>
      <c r="BN55" s="4" t="s">
        <v>1948</v>
      </c>
      <c r="BO55" s="4">
        <v>6</v>
      </c>
      <c r="BP55" s="4" t="s">
        <v>1949</v>
      </c>
      <c r="BQ55" s="4">
        <v>5.9</v>
      </c>
      <c r="BR55" s="4" t="s">
        <v>1950</v>
      </c>
      <c r="BS55" s="4">
        <v>5.8</v>
      </c>
      <c r="BT55" s="4" t="s">
        <v>1951</v>
      </c>
      <c r="BU55" s="4">
        <v>5.7</v>
      </c>
      <c r="BV55" s="4" t="s">
        <v>1952</v>
      </c>
    </row>
    <row r="56" spans="1:74" hidden="1" x14ac:dyDescent="0.3">
      <c r="A56" s="4">
        <v>3</v>
      </c>
      <c r="B56" s="4">
        <v>3.2</v>
      </c>
      <c r="C56" s="4" t="s">
        <v>1931</v>
      </c>
      <c r="D56" s="4" t="s">
        <v>804</v>
      </c>
      <c r="E56" s="4" t="s">
        <v>1932</v>
      </c>
      <c r="F56" s="4" t="s">
        <v>1957</v>
      </c>
      <c r="G56" s="4" t="s">
        <v>1770</v>
      </c>
      <c r="H56" s="4" t="s">
        <v>1958</v>
      </c>
      <c r="I56" s="4" t="s">
        <v>1744</v>
      </c>
      <c r="J56" s="4" t="s">
        <v>1745</v>
      </c>
      <c r="K56" s="4" t="s">
        <v>1415</v>
      </c>
      <c r="O56" s="4" t="s">
        <v>1746</v>
      </c>
      <c r="P56" s="4" t="s">
        <v>1747</v>
      </c>
      <c r="Q56" s="4" t="s">
        <v>1956</v>
      </c>
      <c r="R56" s="4" t="s">
        <v>1749</v>
      </c>
      <c r="S56" s="4" t="s">
        <v>1750</v>
      </c>
      <c r="U56" s="4" t="s">
        <v>1772</v>
      </c>
      <c r="V56" s="4" t="s">
        <v>1752</v>
      </c>
      <c r="AQ56" s="4">
        <v>401</v>
      </c>
      <c r="AR56" s="4" t="s">
        <v>1937</v>
      </c>
      <c r="AS56" s="4">
        <v>390</v>
      </c>
      <c r="AT56" s="4" t="s">
        <v>1938</v>
      </c>
      <c r="AU56" s="4">
        <v>382</v>
      </c>
      <c r="AV56" s="4" t="s">
        <v>1939</v>
      </c>
      <c r="AW56" s="4">
        <v>384</v>
      </c>
      <c r="AX56" s="4" t="s">
        <v>1940</v>
      </c>
      <c r="AY56" s="4">
        <v>381</v>
      </c>
      <c r="AZ56" s="4" t="s">
        <v>1941</v>
      </c>
      <c r="BA56" s="4">
        <v>385</v>
      </c>
      <c r="BB56" s="4" t="s">
        <v>1942</v>
      </c>
      <c r="BC56" s="4">
        <v>392</v>
      </c>
      <c r="BD56" s="4" t="s">
        <v>1943</v>
      </c>
      <c r="BE56" s="4">
        <v>399</v>
      </c>
      <c r="BF56" s="4" t="s">
        <v>1944</v>
      </c>
      <c r="BG56" s="4">
        <v>412</v>
      </c>
      <c r="BH56" s="4" t="s">
        <v>1945</v>
      </c>
      <c r="BI56" s="4">
        <v>414</v>
      </c>
      <c r="BJ56" s="4" t="s">
        <v>1946</v>
      </c>
      <c r="BK56" s="4">
        <v>410</v>
      </c>
      <c r="BL56" s="4" t="s">
        <v>1947</v>
      </c>
      <c r="BM56" s="4">
        <v>403</v>
      </c>
      <c r="BN56" s="4" t="s">
        <v>1948</v>
      </c>
      <c r="BO56" s="4">
        <v>389</v>
      </c>
      <c r="BP56" s="4" t="s">
        <v>1949</v>
      </c>
      <c r="BQ56" s="4">
        <v>372</v>
      </c>
      <c r="BR56" s="4" t="s">
        <v>1950</v>
      </c>
      <c r="BS56" s="4">
        <v>356</v>
      </c>
      <c r="BT56" s="4" t="s">
        <v>1951</v>
      </c>
      <c r="BU56" s="4">
        <v>342</v>
      </c>
      <c r="BV56" s="4" t="s">
        <v>1952</v>
      </c>
    </row>
    <row r="57" spans="1:74" hidden="1" x14ac:dyDescent="0.3">
      <c r="A57" s="4">
        <v>3</v>
      </c>
      <c r="B57" s="4">
        <v>3.2</v>
      </c>
      <c r="C57" s="4" t="s">
        <v>1959</v>
      </c>
      <c r="D57" s="4" t="s">
        <v>806</v>
      </c>
      <c r="E57" s="4" t="s">
        <v>1960</v>
      </c>
      <c r="F57" s="4" t="s">
        <v>1961</v>
      </c>
      <c r="G57" s="4" t="s">
        <v>1742</v>
      </c>
      <c r="H57" s="4" t="s">
        <v>1960</v>
      </c>
      <c r="I57" s="4" t="s">
        <v>1744</v>
      </c>
      <c r="J57" s="4" t="s">
        <v>1745</v>
      </c>
      <c r="K57" s="4" t="s">
        <v>1415</v>
      </c>
      <c r="O57" s="4" t="s">
        <v>1746</v>
      </c>
      <c r="P57" s="4" t="s">
        <v>1747</v>
      </c>
      <c r="Q57" s="4" t="s">
        <v>1962</v>
      </c>
      <c r="R57" s="4" t="s">
        <v>1749</v>
      </c>
      <c r="S57" s="4" t="s">
        <v>1750</v>
      </c>
      <c r="U57" s="4" t="s">
        <v>1936</v>
      </c>
      <c r="V57" s="4" t="s">
        <v>1752</v>
      </c>
      <c r="AQ57" s="4">
        <v>3.5</v>
      </c>
      <c r="AR57" s="4" t="s">
        <v>1937</v>
      </c>
      <c r="AS57" s="4">
        <v>3.4</v>
      </c>
      <c r="AT57" s="4" t="s">
        <v>1938</v>
      </c>
      <c r="AU57" s="4">
        <v>3.4</v>
      </c>
      <c r="AV57" s="4" t="s">
        <v>1939</v>
      </c>
      <c r="AW57" s="4">
        <v>3.3</v>
      </c>
      <c r="AX57" s="4" t="s">
        <v>1940</v>
      </c>
      <c r="AY57" s="4">
        <v>3.2</v>
      </c>
      <c r="AZ57" s="4" t="s">
        <v>1941</v>
      </c>
      <c r="BA57" s="4">
        <v>3.1</v>
      </c>
      <c r="BB57" s="4" t="s">
        <v>1942</v>
      </c>
      <c r="BC57" s="4">
        <v>3</v>
      </c>
      <c r="BD57" s="4" t="s">
        <v>1943</v>
      </c>
      <c r="BE57" s="4">
        <v>3</v>
      </c>
      <c r="BF57" s="4" t="s">
        <v>1944</v>
      </c>
      <c r="BG57" s="4">
        <v>3.1</v>
      </c>
      <c r="BH57" s="4" t="s">
        <v>1945</v>
      </c>
      <c r="BI57" s="4">
        <v>3.2</v>
      </c>
      <c r="BJ57" s="4" t="s">
        <v>1946</v>
      </c>
      <c r="BK57" s="4">
        <v>3.3</v>
      </c>
      <c r="BL57" s="4" t="s">
        <v>1947</v>
      </c>
      <c r="BM57" s="4">
        <v>3.4</v>
      </c>
      <c r="BN57" s="4" t="s">
        <v>1948</v>
      </c>
      <c r="BO57" s="4">
        <v>3.3</v>
      </c>
      <c r="BP57" s="4" t="s">
        <v>1949</v>
      </c>
      <c r="BQ57" s="4">
        <v>3.3</v>
      </c>
      <c r="BR57" s="4" t="s">
        <v>1950</v>
      </c>
      <c r="BS57" s="4">
        <v>3.2</v>
      </c>
      <c r="BT57" s="4" t="s">
        <v>1951</v>
      </c>
      <c r="BU57" s="4">
        <v>3.1</v>
      </c>
      <c r="BV57" s="4" t="s">
        <v>1952</v>
      </c>
    </row>
    <row r="58" spans="1:74" hidden="1" x14ac:dyDescent="0.3">
      <c r="A58" s="4">
        <v>3</v>
      </c>
      <c r="B58" s="4">
        <v>3.2</v>
      </c>
      <c r="C58" s="4" t="s">
        <v>1959</v>
      </c>
      <c r="D58" s="4" t="s">
        <v>806</v>
      </c>
      <c r="E58" s="4" t="s">
        <v>1960</v>
      </c>
      <c r="F58" s="4" t="s">
        <v>1963</v>
      </c>
      <c r="G58" s="4" t="s">
        <v>1770</v>
      </c>
      <c r="H58" s="4" t="s">
        <v>1964</v>
      </c>
      <c r="I58" s="4" t="s">
        <v>1744</v>
      </c>
      <c r="J58" s="4" t="s">
        <v>1745</v>
      </c>
      <c r="K58" s="4" t="s">
        <v>1415</v>
      </c>
      <c r="O58" s="4" t="s">
        <v>1746</v>
      </c>
      <c r="P58" s="4" t="s">
        <v>1747</v>
      </c>
      <c r="Q58" s="4" t="s">
        <v>1962</v>
      </c>
      <c r="R58" s="4" t="s">
        <v>1749</v>
      </c>
      <c r="S58" s="4" t="s">
        <v>1750</v>
      </c>
      <c r="U58" s="4" t="s">
        <v>1772</v>
      </c>
      <c r="V58" s="4" t="s">
        <v>1752</v>
      </c>
      <c r="AQ58" s="4">
        <v>187</v>
      </c>
      <c r="AR58" s="4" t="s">
        <v>1937</v>
      </c>
      <c r="AS58" s="4">
        <v>182</v>
      </c>
      <c r="AT58" s="4" t="s">
        <v>1938</v>
      </c>
      <c r="AU58" s="4">
        <v>184</v>
      </c>
      <c r="AV58" s="4" t="s">
        <v>1939</v>
      </c>
      <c r="AW58" s="4">
        <v>183</v>
      </c>
      <c r="AX58" s="4" t="s">
        <v>1940</v>
      </c>
      <c r="AY58" s="4">
        <v>182</v>
      </c>
      <c r="AZ58" s="4" t="s">
        <v>1941</v>
      </c>
      <c r="BA58" s="4">
        <v>182</v>
      </c>
      <c r="BB58" s="4" t="s">
        <v>1942</v>
      </c>
      <c r="BC58" s="4">
        <v>183</v>
      </c>
      <c r="BD58" s="4" t="s">
        <v>1943</v>
      </c>
      <c r="BE58" s="4">
        <v>189</v>
      </c>
      <c r="BF58" s="4" t="s">
        <v>1944</v>
      </c>
      <c r="BG58" s="4">
        <v>202</v>
      </c>
      <c r="BH58" s="4" t="s">
        <v>1945</v>
      </c>
      <c r="BI58" s="4">
        <v>213</v>
      </c>
      <c r="BJ58" s="4" t="s">
        <v>1946</v>
      </c>
      <c r="BK58" s="4">
        <v>222</v>
      </c>
      <c r="BL58" s="4" t="s">
        <v>1947</v>
      </c>
      <c r="BM58" s="4">
        <v>226</v>
      </c>
      <c r="BN58" s="4" t="s">
        <v>1948</v>
      </c>
      <c r="BO58" s="4">
        <v>215</v>
      </c>
      <c r="BP58" s="4" t="s">
        <v>1949</v>
      </c>
      <c r="BQ58" s="4">
        <v>208</v>
      </c>
      <c r="BR58" s="4" t="s">
        <v>1950</v>
      </c>
      <c r="BS58" s="4">
        <v>195</v>
      </c>
      <c r="BT58" s="4" t="s">
        <v>1951</v>
      </c>
      <c r="BU58" s="4">
        <v>184</v>
      </c>
      <c r="BV58" s="4" t="s">
        <v>1952</v>
      </c>
    </row>
    <row r="59" spans="1:74" hidden="1" x14ac:dyDescent="0.3">
      <c r="A59" s="4">
        <v>3</v>
      </c>
      <c r="B59" s="4">
        <v>3.3</v>
      </c>
      <c r="C59" s="4" t="s">
        <v>1965</v>
      </c>
      <c r="D59" s="4" t="s">
        <v>811</v>
      </c>
      <c r="E59" s="4" t="s">
        <v>1966</v>
      </c>
      <c r="F59" s="4" t="s">
        <v>1967</v>
      </c>
      <c r="G59" s="4" t="s">
        <v>1742</v>
      </c>
      <c r="H59" s="4" t="s">
        <v>1966</v>
      </c>
      <c r="I59" s="4" t="s">
        <v>1744</v>
      </c>
      <c r="J59" s="4" t="s">
        <v>1745</v>
      </c>
      <c r="K59" s="4" t="s">
        <v>1415</v>
      </c>
      <c r="O59" s="4" t="s">
        <v>1746</v>
      </c>
      <c r="P59" s="4" t="s">
        <v>1747</v>
      </c>
      <c r="Q59" s="4" t="s">
        <v>1748</v>
      </c>
      <c r="R59" s="4" t="s">
        <v>1749</v>
      </c>
      <c r="S59" s="4" t="s">
        <v>1750</v>
      </c>
      <c r="U59" s="4" t="s">
        <v>1968</v>
      </c>
      <c r="V59" s="4" t="s">
        <v>1752</v>
      </c>
      <c r="AQ59" s="4">
        <v>10</v>
      </c>
      <c r="AR59" s="4" t="s">
        <v>1969</v>
      </c>
      <c r="AS59" s="4">
        <v>11</v>
      </c>
      <c r="AT59" s="4" t="s">
        <v>1970</v>
      </c>
      <c r="AU59" s="4">
        <v>9.6</v>
      </c>
      <c r="AV59" s="4" t="s">
        <v>1971</v>
      </c>
      <c r="AW59" s="4">
        <v>12</v>
      </c>
      <c r="AX59" s="4" t="s">
        <v>1972</v>
      </c>
      <c r="AY59" s="4">
        <v>10</v>
      </c>
      <c r="AZ59" s="4" t="s">
        <v>1973</v>
      </c>
      <c r="BA59" s="4">
        <v>9.1999999999999993</v>
      </c>
      <c r="BB59" s="4" t="s">
        <v>1974</v>
      </c>
      <c r="BC59" s="4">
        <v>9.4</v>
      </c>
      <c r="BD59" s="4" t="s">
        <v>1975</v>
      </c>
      <c r="BE59" s="4">
        <v>7.4</v>
      </c>
      <c r="BF59" s="4" t="s">
        <v>1976</v>
      </c>
      <c r="BG59" s="4">
        <v>7.8</v>
      </c>
      <c r="BH59" s="4" t="s">
        <v>1977</v>
      </c>
      <c r="BI59" s="4">
        <v>7.9</v>
      </c>
      <c r="BJ59" s="4" t="s">
        <v>1978</v>
      </c>
      <c r="BK59" s="4">
        <v>7.9</v>
      </c>
      <c r="BL59" s="4" t="s">
        <v>1979</v>
      </c>
      <c r="BM59" s="4">
        <v>8</v>
      </c>
      <c r="BN59" s="4" t="s">
        <v>1980</v>
      </c>
      <c r="BO59" s="4">
        <v>7.6</v>
      </c>
      <c r="BP59" s="4" t="s">
        <v>1981</v>
      </c>
      <c r="BQ59" s="4">
        <v>7</v>
      </c>
      <c r="BR59" s="4" t="s">
        <v>1982</v>
      </c>
      <c r="BS59" s="4">
        <v>7.6</v>
      </c>
      <c r="BT59" s="4" t="s">
        <v>1983</v>
      </c>
      <c r="BU59" s="4">
        <v>7.4</v>
      </c>
      <c r="BV59" s="4" t="s">
        <v>1984</v>
      </c>
    </row>
    <row r="60" spans="1:74" hidden="1" x14ac:dyDescent="0.3">
      <c r="A60" s="4">
        <v>3</v>
      </c>
      <c r="B60" s="4">
        <v>3.3</v>
      </c>
      <c r="C60" s="4" t="s">
        <v>1965</v>
      </c>
      <c r="D60" s="4" t="s">
        <v>811</v>
      </c>
      <c r="E60" s="4" t="s">
        <v>1966</v>
      </c>
      <c r="F60" s="4" t="s">
        <v>1967</v>
      </c>
      <c r="G60" s="4" t="s">
        <v>1742</v>
      </c>
      <c r="H60" s="4" t="s">
        <v>1966</v>
      </c>
      <c r="I60" s="4" t="s">
        <v>1744</v>
      </c>
      <c r="J60" s="4" t="s">
        <v>1745</v>
      </c>
      <c r="K60" s="4" t="s">
        <v>1415</v>
      </c>
      <c r="O60" s="4" t="s">
        <v>1746</v>
      </c>
      <c r="P60" s="4" t="s">
        <v>1747</v>
      </c>
      <c r="Q60" s="4" t="s">
        <v>1748</v>
      </c>
      <c r="R60" s="4" t="s">
        <v>1749</v>
      </c>
      <c r="S60" s="4" t="s">
        <v>1750</v>
      </c>
      <c r="T60" s="4" t="s">
        <v>1811</v>
      </c>
      <c r="U60" s="4" t="s">
        <v>1968</v>
      </c>
      <c r="V60" s="4" t="s">
        <v>1752</v>
      </c>
      <c r="AQ60" s="4">
        <v>8.8000000000000007</v>
      </c>
      <c r="AR60" s="4" t="s">
        <v>1969</v>
      </c>
      <c r="AS60" s="4">
        <v>9.5</v>
      </c>
      <c r="AT60" s="4" t="s">
        <v>1970</v>
      </c>
      <c r="AU60" s="4">
        <v>8.1999999999999993</v>
      </c>
      <c r="AV60" s="4" t="s">
        <v>1971</v>
      </c>
      <c r="AW60" s="4">
        <v>10</v>
      </c>
      <c r="AX60" s="4" t="s">
        <v>1972</v>
      </c>
      <c r="AY60" s="4">
        <v>9</v>
      </c>
      <c r="AZ60" s="4" t="s">
        <v>1973</v>
      </c>
      <c r="BA60" s="4">
        <v>7.9</v>
      </c>
      <c r="BB60" s="4" t="s">
        <v>1974</v>
      </c>
      <c r="BC60" s="4">
        <v>8.1</v>
      </c>
      <c r="BD60" s="4" t="s">
        <v>1975</v>
      </c>
      <c r="BE60" s="4">
        <v>6.4</v>
      </c>
      <c r="BF60" s="4" t="s">
        <v>1976</v>
      </c>
      <c r="BG60" s="4">
        <v>6.7</v>
      </c>
      <c r="BH60" s="4" t="s">
        <v>1977</v>
      </c>
      <c r="BI60" s="4">
        <v>6.8</v>
      </c>
      <c r="BJ60" s="4" t="s">
        <v>1978</v>
      </c>
      <c r="BK60" s="4">
        <v>6.8</v>
      </c>
      <c r="BL60" s="4" t="s">
        <v>1979</v>
      </c>
      <c r="BM60" s="4">
        <v>6.8</v>
      </c>
      <c r="BN60" s="4" t="s">
        <v>1980</v>
      </c>
      <c r="BO60" s="4">
        <v>6.5</v>
      </c>
      <c r="BP60" s="4" t="s">
        <v>1981</v>
      </c>
      <c r="BQ60" s="4">
        <v>6</v>
      </c>
      <c r="BR60" s="4" t="s">
        <v>1982</v>
      </c>
      <c r="BS60" s="4">
        <v>6.5</v>
      </c>
      <c r="BT60" s="4" t="s">
        <v>1983</v>
      </c>
      <c r="BU60" s="4">
        <v>6.4</v>
      </c>
      <c r="BV60" s="4" t="s">
        <v>1984</v>
      </c>
    </row>
    <row r="61" spans="1:74" hidden="1" x14ac:dyDescent="0.3">
      <c r="A61" s="4">
        <v>3</v>
      </c>
      <c r="B61" s="4">
        <v>3.3</v>
      </c>
      <c r="C61" s="4" t="s">
        <v>1965</v>
      </c>
      <c r="D61" s="4" t="s">
        <v>811</v>
      </c>
      <c r="E61" s="4" t="s">
        <v>1966</v>
      </c>
      <c r="F61" s="4" t="s">
        <v>1967</v>
      </c>
      <c r="G61" s="4" t="s">
        <v>1742</v>
      </c>
      <c r="H61" s="4" t="s">
        <v>1966</v>
      </c>
      <c r="I61" s="4" t="s">
        <v>1744</v>
      </c>
      <c r="J61" s="4" t="s">
        <v>1745</v>
      </c>
      <c r="K61" s="4" t="s">
        <v>1415</v>
      </c>
      <c r="O61" s="4" t="s">
        <v>1746</v>
      </c>
      <c r="P61" s="4" t="s">
        <v>1747</v>
      </c>
      <c r="Q61" s="4" t="s">
        <v>1748</v>
      </c>
      <c r="R61" s="4" t="s">
        <v>1749</v>
      </c>
      <c r="S61" s="4" t="s">
        <v>1750</v>
      </c>
      <c r="T61" s="4" t="s">
        <v>1813</v>
      </c>
      <c r="U61" s="4" t="s">
        <v>1968</v>
      </c>
      <c r="V61" s="4" t="s">
        <v>1752</v>
      </c>
      <c r="AQ61" s="4">
        <v>12</v>
      </c>
      <c r="AR61" s="4" t="s">
        <v>1969</v>
      </c>
      <c r="AS61" s="4">
        <v>13</v>
      </c>
      <c r="AT61" s="4" t="s">
        <v>1970</v>
      </c>
      <c r="AU61" s="4">
        <v>11</v>
      </c>
      <c r="AV61" s="4" t="s">
        <v>1971</v>
      </c>
      <c r="AW61" s="4">
        <v>14</v>
      </c>
      <c r="AX61" s="4" t="s">
        <v>1972</v>
      </c>
      <c r="AY61" s="4">
        <v>12</v>
      </c>
      <c r="AZ61" s="4" t="s">
        <v>1973</v>
      </c>
      <c r="BA61" s="4">
        <v>11</v>
      </c>
      <c r="BB61" s="4" t="s">
        <v>1974</v>
      </c>
      <c r="BC61" s="4">
        <v>11</v>
      </c>
      <c r="BD61" s="4" t="s">
        <v>1975</v>
      </c>
      <c r="BE61" s="4">
        <v>8.6</v>
      </c>
      <c r="BF61" s="4" t="s">
        <v>1976</v>
      </c>
      <c r="BG61" s="4">
        <v>9</v>
      </c>
      <c r="BH61" s="4" t="s">
        <v>1977</v>
      </c>
      <c r="BI61" s="4">
        <v>9.1</v>
      </c>
      <c r="BJ61" s="4" t="s">
        <v>1978</v>
      </c>
      <c r="BK61" s="4">
        <v>9.1</v>
      </c>
      <c r="BL61" s="4" t="s">
        <v>1979</v>
      </c>
      <c r="BM61" s="4">
        <v>9.1999999999999993</v>
      </c>
      <c r="BN61" s="4" t="s">
        <v>1980</v>
      </c>
      <c r="BO61" s="4">
        <v>8.8000000000000007</v>
      </c>
      <c r="BP61" s="4" t="s">
        <v>1981</v>
      </c>
      <c r="BQ61" s="4">
        <v>8.1</v>
      </c>
      <c r="BR61" s="4" t="s">
        <v>1982</v>
      </c>
      <c r="BS61" s="4">
        <v>8.8000000000000007</v>
      </c>
      <c r="BT61" s="4" t="s">
        <v>1983</v>
      </c>
      <c r="BU61" s="4">
        <v>8.5</v>
      </c>
      <c r="BV61" s="4" t="s">
        <v>1984</v>
      </c>
    </row>
    <row r="62" spans="1:74" hidden="1" x14ac:dyDescent="0.3">
      <c r="A62" s="4">
        <v>3</v>
      </c>
      <c r="B62" s="4">
        <v>3.3</v>
      </c>
      <c r="C62" s="4" t="s">
        <v>1985</v>
      </c>
      <c r="D62" s="4" t="s">
        <v>817</v>
      </c>
      <c r="E62" s="4" t="s">
        <v>1986</v>
      </c>
      <c r="F62" s="4" t="s">
        <v>1987</v>
      </c>
      <c r="G62" s="4" t="s">
        <v>1742</v>
      </c>
      <c r="H62" s="4" t="s">
        <v>1986</v>
      </c>
      <c r="I62" s="4" t="s">
        <v>1744</v>
      </c>
      <c r="J62" s="4" t="s">
        <v>1745</v>
      </c>
      <c r="K62" s="4" t="s">
        <v>1415</v>
      </c>
      <c r="O62" s="4" t="s">
        <v>1746</v>
      </c>
      <c r="P62" s="4" t="s">
        <v>1747</v>
      </c>
      <c r="Q62" s="4" t="s">
        <v>1748</v>
      </c>
      <c r="R62" s="4" t="s">
        <v>1749</v>
      </c>
      <c r="S62" s="4" t="s">
        <v>1750</v>
      </c>
      <c r="U62" s="4" t="s">
        <v>1772</v>
      </c>
      <c r="V62" s="4" t="s">
        <v>1752</v>
      </c>
      <c r="BK62" s="4">
        <v>54</v>
      </c>
      <c r="BL62" s="4" t="s">
        <v>1988</v>
      </c>
      <c r="BM62" s="4">
        <v>43</v>
      </c>
      <c r="BN62" s="4" t="s">
        <v>1989</v>
      </c>
      <c r="BO62" s="4">
        <v>1</v>
      </c>
      <c r="BP62" s="4" t="s">
        <v>1990</v>
      </c>
      <c r="BQ62" s="4">
        <v>3</v>
      </c>
      <c r="BR62" s="4" t="s">
        <v>1991</v>
      </c>
      <c r="BS62" s="4">
        <v>4</v>
      </c>
      <c r="BT62" s="4" t="s">
        <v>1992</v>
      </c>
      <c r="BU62" s="4">
        <v>3</v>
      </c>
      <c r="BV62" s="4" t="s">
        <v>1993</v>
      </c>
    </row>
    <row r="63" spans="1:74" hidden="1" x14ac:dyDescent="0.3">
      <c r="A63" s="4">
        <v>3</v>
      </c>
      <c r="B63" s="4">
        <v>3.4</v>
      </c>
      <c r="C63" s="4" t="s">
        <v>1994</v>
      </c>
      <c r="D63" s="4" t="s">
        <v>820</v>
      </c>
      <c r="E63" s="4" t="s">
        <v>1995</v>
      </c>
      <c r="F63" s="4" t="s">
        <v>1996</v>
      </c>
      <c r="G63" s="4" t="s">
        <v>1770</v>
      </c>
      <c r="H63" s="4" t="s">
        <v>1997</v>
      </c>
      <c r="I63" s="4" t="s">
        <v>1744</v>
      </c>
      <c r="J63" s="4" t="s">
        <v>1745</v>
      </c>
      <c r="K63" s="4" t="s">
        <v>1415</v>
      </c>
      <c r="O63" s="4" t="s">
        <v>1746</v>
      </c>
      <c r="P63" s="4" t="s">
        <v>1747</v>
      </c>
      <c r="Q63" s="4" t="s">
        <v>1998</v>
      </c>
      <c r="R63" s="4" t="s">
        <v>1749</v>
      </c>
      <c r="S63" s="4" t="s">
        <v>1750</v>
      </c>
      <c r="U63" s="4" t="s">
        <v>1772</v>
      </c>
      <c r="V63" s="4" t="s">
        <v>1999</v>
      </c>
      <c r="AQ63" s="4">
        <v>3.04</v>
      </c>
      <c r="AR63" s="4" t="s">
        <v>2000</v>
      </c>
      <c r="BA63" s="4">
        <v>3.11</v>
      </c>
      <c r="BB63" s="4" t="s">
        <v>2001</v>
      </c>
      <c r="BK63" s="4">
        <v>3.29</v>
      </c>
      <c r="BL63" s="4" t="s">
        <v>2002</v>
      </c>
      <c r="BU63" s="4">
        <v>3.33</v>
      </c>
      <c r="BV63" s="4" t="s">
        <v>2003</v>
      </c>
    </row>
    <row r="64" spans="1:74" hidden="1" x14ac:dyDescent="0.3">
      <c r="A64" s="4">
        <v>3</v>
      </c>
      <c r="B64" s="4">
        <v>3.4</v>
      </c>
      <c r="C64" s="4" t="s">
        <v>1994</v>
      </c>
      <c r="D64" s="4" t="s">
        <v>820</v>
      </c>
      <c r="E64" s="4" t="s">
        <v>1995</v>
      </c>
      <c r="F64" s="4" t="s">
        <v>1996</v>
      </c>
      <c r="G64" s="4" t="s">
        <v>1770</v>
      </c>
      <c r="H64" s="4" t="s">
        <v>1997</v>
      </c>
      <c r="I64" s="4" t="s">
        <v>1744</v>
      </c>
      <c r="J64" s="4" t="s">
        <v>1745</v>
      </c>
      <c r="K64" s="4" t="s">
        <v>1415</v>
      </c>
      <c r="O64" s="4" t="s">
        <v>1746</v>
      </c>
      <c r="P64" s="4" t="s">
        <v>1747</v>
      </c>
      <c r="Q64" s="4" t="s">
        <v>1998</v>
      </c>
      <c r="R64" s="4" t="s">
        <v>1749</v>
      </c>
      <c r="S64" s="4" t="s">
        <v>1814</v>
      </c>
      <c r="U64" s="4" t="s">
        <v>1772</v>
      </c>
      <c r="V64" s="4" t="s">
        <v>1999</v>
      </c>
      <c r="AQ64" s="4">
        <v>1.45</v>
      </c>
      <c r="AR64" s="4" t="s">
        <v>2000</v>
      </c>
      <c r="BA64" s="4">
        <v>1.53</v>
      </c>
      <c r="BB64" s="4" t="s">
        <v>2001</v>
      </c>
      <c r="BK64" s="4">
        <v>1.62</v>
      </c>
      <c r="BL64" s="4" t="s">
        <v>2002</v>
      </c>
      <c r="BU64" s="4">
        <v>1.65</v>
      </c>
      <c r="BV64" s="4" t="s">
        <v>2003</v>
      </c>
    </row>
    <row r="65" spans="1:74" hidden="1" x14ac:dyDescent="0.3">
      <c r="A65" s="4">
        <v>3</v>
      </c>
      <c r="B65" s="4">
        <v>3.4</v>
      </c>
      <c r="C65" s="4" t="s">
        <v>1994</v>
      </c>
      <c r="D65" s="4" t="s">
        <v>820</v>
      </c>
      <c r="E65" s="4" t="s">
        <v>1995</v>
      </c>
      <c r="F65" s="4" t="s">
        <v>1996</v>
      </c>
      <c r="G65" s="4" t="s">
        <v>1770</v>
      </c>
      <c r="H65" s="4" t="s">
        <v>1997</v>
      </c>
      <c r="I65" s="4" t="s">
        <v>1744</v>
      </c>
      <c r="J65" s="4" t="s">
        <v>1745</v>
      </c>
      <c r="K65" s="4" t="s">
        <v>1415</v>
      </c>
      <c r="O65" s="4" t="s">
        <v>1746</v>
      </c>
      <c r="P65" s="4" t="s">
        <v>1747</v>
      </c>
      <c r="Q65" s="4" t="s">
        <v>1998</v>
      </c>
      <c r="R65" s="4" t="s">
        <v>1749</v>
      </c>
      <c r="S65" s="4" t="s">
        <v>1563</v>
      </c>
      <c r="U65" s="4" t="s">
        <v>1772</v>
      </c>
      <c r="V65" s="4" t="s">
        <v>1999</v>
      </c>
      <c r="AQ65" s="4">
        <v>1.59</v>
      </c>
      <c r="AR65" s="4" t="s">
        <v>2000</v>
      </c>
      <c r="BA65" s="4">
        <v>1.58</v>
      </c>
      <c r="BB65" s="4" t="s">
        <v>2001</v>
      </c>
      <c r="BK65" s="4">
        <v>1.68</v>
      </c>
      <c r="BL65" s="4" t="s">
        <v>2002</v>
      </c>
      <c r="BU65" s="4">
        <v>1.68</v>
      </c>
      <c r="BV65" s="4" t="s">
        <v>2003</v>
      </c>
    </row>
    <row r="66" spans="1:74" hidden="1" x14ac:dyDescent="0.3">
      <c r="A66" s="4">
        <v>3</v>
      </c>
      <c r="B66" s="4">
        <v>3.4</v>
      </c>
      <c r="C66" s="4" t="s">
        <v>1994</v>
      </c>
      <c r="D66" s="4" t="s">
        <v>820</v>
      </c>
      <c r="E66" s="4" t="s">
        <v>1995</v>
      </c>
      <c r="F66" s="4" t="s">
        <v>2004</v>
      </c>
      <c r="G66" s="4" t="s">
        <v>1770</v>
      </c>
      <c r="H66" s="4" t="s">
        <v>2005</v>
      </c>
      <c r="I66" s="4" t="s">
        <v>1744</v>
      </c>
      <c r="J66" s="4" t="s">
        <v>1745</v>
      </c>
      <c r="K66" s="4" t="s">
        <v>1415</v>
      </c>
      <c r="O66" s="4" t="s">
        <v>1746</v>
      </c>
      <c r="P66" s="4" t="s">
        <v>1747</v>
      </c>
      <c r="Q66" s="4" t="s">
        <v>1998</v>
      </c>
      <c r="R66" s="4" t="s">
        <v>1749</v>
      </c>
      <c r="S66" s="4" t="s">
        <v>1563</v>
      </c>
      <c r="U66" s="4" t="s">
        <v>1772</v>
      </c>
      <c r="V66" s="4" t="s">
        <v>1999</v>
      </c>
      <c r="AQ66" s="4">
        <v>1.49</v>
      </c>
      <c r="AR66" s="4" t="s">
        <v>2000</v>
      </c>
      <c r="BA66" s="4">
        <v>1.3</v>
      </c>
      <c r="BB66" s="4" t="s">
        <v>2001</v>
      </c>
      <c r="BK66" s="4">
        <v>1.22</v>
      </c>
      <c r="BL66" s="4" t="s">
        <v>2002</v>
      </c>
      <c r="BU66" s="4">
        <v>1.1599999999999999</v>
      </c>
      <c r="BV66" s="4" t="s">
        <v>2003</v>
      </c>
    </row>
    <row r="67" spans="1:74" hidden="1" x14ac:dyDescent="0.3">
      <c r="A67" s="4">
        <v>3</v>
      </c>
      <c r="B67" s="4">
        <v>3.4</v>
      </c>
      <c r="C67" s="4" t="s">
        <v>1994</v>
      </c>
      <c r="D67" s="4" t="s">
        <v>820</v>
      </c>
      <c r="E67" s="4" t="s">
        <v>1995</v>
      </c>
      <c r="F67" s="4" t="s">
        <v>2004</v>
      </c>
      <c r="G67" s="4" t="s">
        <v>1770</v>
      </c>
      <c r="H67" s="4" t="s">
        <v>2005</v>
      </c>
      <c r="I67" s="4" t="s">
        <v>1744</v>
      </c>
      <c r="J67" s="4" t="s">
        <v>1745</v>
      </c>
      <c r="K67" s="4" t="s">
        <v>1415</v>
      </c>
      <c r="O67" s="4" t="s">
        <v>1746</v>
      </c>
      <c r="P67" s="4" t="s">
        <v>1747</v>
      </c>
      <c r="Q67" s="4" t="s">
        <v>1998</v>
      </c>
      <c r="R67" s="4" t="s">
        <v>1749</v>
      </c>
      <c r="S67" s="4" t="s">
        <v>1814</v>
      </c>
      <c r="U67" s="4" t="s">
        <v>1772</v>
      </c>
      <c r="V67" s="4" t="s">
        <v>1999</v>
      </c>
      <c r="AQ67" s="4">
        <v>0.68</v>
      </c>
      <c r="AR67" s="4" t="s">
        <v>2000</v>
      </c>
      <c r="BA67" s="4">
        <v>0.57999999999999996</v>
      </c>
      <c r="BB67" s="4" t="s">
        <v>2001</v>
      </c>
      <c r="BK67" s="4">
        <v>0.55000000000000004</v>
      </c>
      <c r="BL67" s="4" t="s">
        <v>2002</v>
      </c>
      <c r="BU67" s="4">
        <v>0.57999999999999996</v>
      </c>
      <c r="BV67" s="4" t="s">
        <v>2003</v>
      </c>
    </row>
    <row r="68" spans="1:74" hidden="1" x14ac:dyDescent="0.3">
      <c r="A68" s="4">
        <v>3</v>
      </c>
      <c r="B68" s="4">
        <v>3.4</v>
      </c>
      <c r="C68" s="4" t="s">
        <v>1994</v>
      </c>
      <c r="D68" s="4" t="s">
        <v>820</v>
      </c>
      <c r="E68" s="4" t="s">
        <v>1995</v>
      </c>
      <c r="F68" s="4" t="s">
        <v>2004</v>
      </c>
      <c r="G68" s="4" t="s">
        <v>1770</v>
      </c>
      <c r="H68" s="4" t="s">
        <v>2005</v>
      </c>
      <c r="I68" s="4" t="s">
        <v>1744</v>
      </c>
      <c r="J68" s="4" t="s">
        <v>1745</v>
      </c>
      <c r="K68" s="4" t="s">
        <v>1415</v>
      </c>
      <c r="O68" s="4" t="s">
        <v>1746</v>
      </c>
      <c r="P68" s="4" t="s">
        <v>1747</v>
      </c>
      <c r="Q68" s="4" t="s">
        <v>1998</v>
      </c>
      <c r="R68" s="4" t="s">
        <v>1749</v>
      </c>
      <c r="S68" s="4" t="s">
        <v>1750</v>
      </c>
      <c r="U68" s="4" t="s">
        <v>1772</v>
      </c>
      <c r="V68" s="4" t="s">
        <v>1999</v>
      </c>
      <c r="AQ68" s="4">
        <v>2.17</v>
      </c>
      <c r="AR68" s="4" t="s">
        <v>2000</v>
      </c>
      <c r="BA68" s="4">
        <v>1.88</v>
      </c>
      <c r="BB68" s="4" t="s">
        <v>2001</v>
      </c>
      <c r="BK68" s="4">
        <v>1.77</v>
      </c>
      <c r="BL68" s="4" t="s">
        <v>2002</v>
      </c>
      <c r="BU68" s="4">
        <v>1.74</v>
      </c>
      <c r="BV68" s="4" t="s">
        <v>2003</v>
      </c>
    </row>
    <row r="69" spans="1:74" hidden="1" x14ac:dyDescent="0.3">
      <c r="A69" s="4">
        <v>3</v>
      </c>
      <c r="B69" s="4">
        <v>3.4</v>
      </c>
      <c r="C69" s="4" t="s">
        <v>1994</v>
      </c>
      <c r="D69" s="4" t="s">
        <v>820</v>
      </c>
      <c r="E69" s="4" t="s">
        <v>1995</v>
      </c>
      <c r="F69" s="4" t="s">
        <v>2006</v>
      </c>
      <c r="G69" s="4" t="s">
        <v>1770</v>
      </c>
      <c r="H69" s="4" t="s">
        <v>2007</v>
      </c>
      <c r="I69" s="4" t="s">
        <v>1744</v>
      </c>
      <c r="J69" s="4" t="s">
        <v>1745</v>
      </c>
      <c r="K69" s="4" t="s">
        <v>1415</v>
      </c>
      <c r="O69" s="4" t="s">
        <v>1746</v>
      </c>
      <c r="P69" s="4" t="s">
        <v>1747</v>
      </c>
      <c r="Q69" s="4" t="s">
        <v>1998</v>
      </c>
      <c r="R69" s="4" t="s">
        <v>1749</v>
      </c>
      <c r="S69" s="4" t="s">
        <v>1750</v>
      </c>
      <c r="U69" s="4" t="s">
        <v>1772</v>
      </c>
      <c r="V69" s="4" t="s">
        <v>1999</v>
      </c>
      <c r="AQ69" s="4">
        <v>0.37</v>
      </c>
      <c r="AR69" s="4" t="s">
        <v>2000</v>
      </c>
      <c r="BA69" s="4">
        <v>0.33</v>
      </c>
      <c r="BB69" s="4" t="s">
        <v>2001</v>
      </c>
      <c r="BK69" s="4">
        <v>0.36</v>
      </c>
      <c r="BL69" s="4" t="s">
        <v>2002</v>
      </c>
      <c r="BU69" s="4">
        <v>0.4</v>
      </c>
      <c r="BV69" s="4" t="s">
        <v>2003</v>
      </c>
    </row>
    <row r="70" spans="1:74" hidden="1" x14ac:dyDescent="0.3">
      <c r="A70" s="4">
        <v>3</v>
      </c>
      <c r="B70" s="4">
        <v>3.4</v>
      </c>
      <c r="C70" s="4" t="s">
        <v>1994</v>
      </c>
      <c r="D70" s="4" t="s">
        <v>820</v>
      </c>
      <c r="E70" s="4" t="s">
        <v>1995</v>
      </c>
      <c r="F70" s="4" t="s">
        <v>2006</v>
      </c>
      <c r="G70" s="4" t="s">
        <v>1770</v>
      </c>
      <c r="H70" s="4" t="s">
        <v>2007</v>
      </c>
      <c r="I70" s="4" t="s">
        <v>1744</v>
      </c>
      <c r="J70" s="4" t="s">
        <v>1745</v>
      </c>
      <c r="K70" s="4" t="s">
        <v>1415</v>
      </c>
      <c r="O70" s="4" t="s">
        <v>1746</v>
      </c>
      <c r="P70" s="4" t="s">
        <v>1747</v>
      </c>
      <c r="Q70" s="4" t="s">
        <v>1998</v>
      </c>
      <c r="R70" s="4" t="s">
        <v>1749</v>
      </c>
      <c r="S70" s="4" t="s">
        <v>1814</v>
      </c>
      <c r="U70" s="4" t="s">
        <v>1772</v>
      </c>
      <c r="V70" s="4" t="s">
        <v>1999</v>
      </c>
      <c r="AQ70" s="4">
        <v>0.18</v>
      </c>
      <c r="AR70" s="4" t="s">
        <v>2000</v>
      </c>
      <c r="BA70" s="4">
        <v>0.17</v>
      </c>
      <c r="BB70" s="4" t="s">
        <v>2001</v>
      </c>
      <c r="BK70" s="4">
        <v>0.18</v>
      </c>
      <c r="BL70" s="4" t="s">
        <v>2002</v>
      </c>
      <c r="BU70" s="4">
        <v>0.2</v>
      </c>
      <c r="BV70" s="4" t="s">
        <v>2003</v>
      </c>
    </row>
    <row r="71" spans="1:74" hidden="1" x14ac:dyDescent="0.3">
      <c r="A71" s="4">
        <v>3</v>
      </c>
      <c r="B71" s="4">
        <v>3.4</v>
      </c>
      <c r="C71" s="4" t="s">
        <v>1994</v>
      </c>
      <c r="D71" s="4" t="s">
        <v>820</v>
      </c>
      <c r="E71" s="4" t="s">
        <v>1995</v>
      </c>
      <c r="F71" s="4" t="s">
        <v>2006</v>
      </c>
      <c r="G71" s="4" t="s">
        <v>1770</v>
      </c>
      <c r="H71" s="4" t="s">
        <v>2007</v>
      </c>
      <c r="I71" s="4" t="s">
        <v>1744</v>
      </c>
      <c r="J71" s="4" t="s">
        <v>1745</v>
      </c>
      <c r="K71" s="4" t="s">
        <v>1415</v>
      </c>
      <c r="O71" s="4" t="s">
        <v>1746</v>
      </c>
      <c r="P71" s="4" t="s">
        <v>1747</v>
      </c>
      <c r="Q71" s="4" t="s">
        <v>1998</v>
      </c>
      <c r="R71" s="4" t="s">
        <v>1749</v>
      </c>
      <c r="S71" s="4" t="s">
        <v>1563</v>
      </c>
      <c r="U71" s="4" t="s">
        <v>1772</v>
      </c>
      <c r="V71" s="4" t="s">
        <v>1999</v>
      </c>
      <c r="AQ71" s="4">
        <v>0.19</v>
      </c>
      <c r="AR71" s="4" t="s">
        <v>2000</v>
      </c>
      <c r="BA71" s="4">
        <v>0.16</v>
      </c>
      <c r="BB71" s="4" t="s">
        <v>2001</v>
      </c>
      <c r="BK71" s="4">
        <v>0.19</v>
      </c>
      <c r="BL71" s="4" t="s">
        <v>2002</v>
      </c>
      <c r="BU71" s="4">
        <v>0.2</v>
      </c>
      <c r="BV71" s="4" t="s">
        <v>2003</v>
      </c>
    </row>
    <row r="72" spans="1:74" hidden="1" x14ac:dyDescent="0.3">
      <c r="A72" s="4">
        <v>3</v>
      </c>
      <c r="B72" s="4">
        <v>3.4</v>
      </c>
      <c r="C72" s="4" t="s">
        <v>1994</v>
      </c>
      <c r="D72" s="4" t="s">
        <v>820</v>
      </c>
      <c r="E72" s="4" t="s">
        <v>1995</v>
      </c>
      <c r="F72" s="4" t="s">
        <v>2008</v>
      </c>
      <c r="G72" s="4" t="s">
        <v>1770</v>
      </c>
      <c r="H72" s="4" t="s">
        <v>2009</v>
      </c>
      <c r="I72" s="4" t="s">
        <v>1744</v>
      </c>
      <c r="J72" s="4" t="s">
        <v>1745</v>
      </c>
      <c r="K72" s="4" t="s">
        <v>1415</v>
      </c>
      <c r="O72" s="4" t="s">
        <v>1746</v>
      </c>
      <c r="P72" s="4" t="s">
        <v>1747</v>
      </c>
      <c r="Q72" s="4" t="s">
        <v>1998</v>
      </c>
      <c r="R72" s="4" t="s">
        <v>1749</v>
      </c>
      <c r="S72" s="4" t="s">
        <v>1563</v>
      </c>
      <c r="U72" s="4" t="s">
        <v>1772</v>
      </c>
      <c r="V72" s="4" t="s">
        <v>1999</v>
      </c>
      <c r="AQ72" s="4">
        <v>0.14000000000000001</v>
      </c>
      <c r="AR72" s="4" t="s">
        <v>2000</v>
      </c>
      <c r="BA72" s="4">
        <v>0.17</v>
      </c>
      <c r="BB72" s="4" t="s">
        <v>2001</v>
      </c>
      <c r="BK72" s="4">
        <v>0.16</v>
      </c>
      <c r="BL72" s="4" t="s">
        <v>2002</v>
      </c>
      <c r="BU72" s="4">
        <v>0.17</v>
      </c>
      <c r="BV72" s="4" t="s">
        <v>2003</v>
      </c>
    </row>
    <row r="73" spans="1:74" hidden="1" x14ac:dyDescent="0.3">
      <c r="A73" s="4">
        <v>3</v>
      </c>
      <c r="B73" s="4">
        <v>3.4</v>
      </c>
      <c r="C73" s="4" t="s">
        <v>1994</v>
      </c>
      <c r="D73" s="4" t="s">
        <v>820</v>
      </c>
      <c r="E73" s="4" t="s">
        <v>1995</v>
      </c>
      <c r="F73" s="4" t="s">
        <v>2008</v>
      </c>
      <c r="G73" s="4" t="s">
        <v>1770</v>
      </c>
      <c r="H73" s="4" t="s">
        <v>2009</v>
      </c>
      <c r="I73" s="4" t="s">
        <v>1744</v>
      </c>
      <c r="J73" s="4" t="s">
        <v>1745</v>
      </c>
      <c r="K73" s="4" t="s">
        <v>1415</v>
      </c>
      <c r="O73" s="4" t="s">
        <v>1746</v>
      </c>
      <c r="P73" s="4" t="s">
        <v>1747</v>
      </c>
      <c r="Q73" s="4" t="s">
        <v>1998</v>
      </c>
      <c r="R73" s="4" t="s">
        <v>1749</v>
      </c>
      <c r="S73" s="4" t="s">
        <v>1814</v>
      </c>
      <c r="U73" s="4" t="s">
        <v>1772</v>
      </c>
      <c r="V73" s="4" t="s">
        <v>1999</v>
      </c>
      <c r="AQ73" s="4">
        <v>0.11</v>
      </c>
      <c r="AR73" s="4" t="s">
        <v>2000</v>
      </c>
      <c r="BA73" s="4">
        <v>0.1</v>
      </c>
      <c r="BB73" s="4" t="s">
        <v>2001</v>
      </c>
      <c r="BK73" s="4">
        <v>0.09</v>
      </c>
      <c r="BL73" s="4" t="s">
        <v>2002</v>
      </c>
      <c r="BU73" s="4">
        <v>0.11</v>
      </c>
      <c r="BV73" s="4" t="s">
        <v>2003</v>
      </c>
    </row>
    <row r="74" spans="1:74" hidden="1" x14ac:dyDescent="0.3">
      <c r="A74" s="4">
        <v>3</v>
      </c>
      <c r="B74" s="4">
        <v>3.4</v>
      </c>
      <c r="C74" s="4" t="s">
        <v>1994</v>
      </c>
      <c r="D74" s="4" t="s">
        <v>820</v>
      </c>
      <c r="E74" s="4" t="s">
        <v>1995</v>
      </c>
      <c r="F74" s="4" t="s">
        <v>2008</v>
      </c>
      <c r="G74" s="4" t="s">
        <v>1770</v>
      </c>
      <c r="H74" s="4" t="s">
        <v>2009</v>
      </c>
      <c r="I74" s="4" t="s">
        <v>1744</v>
      </c>
      <c r="J74" s="4" t="s">
        <v>1745</v>
      </c>
      <c r="K74" s="4" t="s">
        <v>1415</v>
      </c>
      <c r="O74" s="4" t="s">
        <v>1746</v>
      </c>
      <c r="P74" s="4" t="s">
        <v>1747</v>
      </c>
      <c r="Q74" s="4" t="s">
        <v>1998</v>
      </c>
      <c r="R74" s="4" t="s">
        <v>1749</v>
      </c>
      <c r="S74" s="4" t="s">
        <v>1750</v>
      </c>
      <c r="U74" s="4" t="s">
        <v>1772</v>
      </c>
      <c r="V74" s="4" t="s">
        <v>1999</v>
      </c>
      <c r="AQ74" s="4">
        <v>0.25</v>
      </c>
      <c r="AR74" s="4" t="s">
        <v>2000</v>
      </c>
      <c r="BA74" s="4">
        <v>0.27</v>
      </c>
      <c r="BB74" s="4" t="s">
        <v>2001</v>
      </c>
      <c r="BK74" s="4">
        <v>0.25</v>
      </c>
      <c r="BL74" s="4" t="s">
        <v>2002</v>
      </c>
      <c r="BU74" s="4">
        <v>0.28000000000000003</v>
      </c>
      <c r="BV74" s="4" t="s">
        <v>2003</v>
      </c>
    </row>
    <row r="75" spans="1:74" hidden="1" x14ac:dyDescent="0.3">
      <c r="A75" s="4">
        <v>3</v>
      </c>
      <c r="B75" s="4">
        <v>3.4</v>
      </c>
      <c r="C75" s="4" t="s">
        <v>1994</v>
      </c>
      <c r="D75" s="4" t="s">
        <v>820</v>
      </c>
      <c r="E75" s="4" t="s">
        <v>1995</v>
      </c>
      <c r="F75" s="4" t="s">
        <v>2010</v>
      </c>
      <c r="G75" s="4" t="s">
        <v>1742</v>
      </c>
      <c r="H75" s="4" t="s">
        <v>1995</v>
      </c>
      <c r="I75" s="4" t="s">
        <v>1744</v>
      </c>
      <c r="J75" s="4" t="s">
        <v>1745</v>
      </c>
      <c r="K75" s="4" t="s">
        <v>1415</v>
      </c>
      <c r="O75" s="4" t="s">
        <v>1746</v>
      </c>
      <c r="P75" s="4" t="s">
        <v>1747</v>
      </c>
      <c r="Q75" s="4" t="s">
        <v>1998</v>
      </c>
      <c r="R75" s="4" t="s">
        <v>1749</v>
      </c>
      <c r="S75" s="4" t="s">
        <v>1750</v>
      </c>
      <c r="U75" s="4" t="s">
        <v>2011</v>
      </c>
      <c r="V75" s="4" t="s">
        <v>1752</v>
      </c>
      <c r="AQ75" s="4">
        <v>15.89</v>
      </c>
      <c r="AR75" s="4" t="s">
        <v>2000</v>
      </c>
      <c r="BA75" s="4">
        <v>13.28</v>
      </c>
      <c r="BB75" s="4" t="s">
        <v>2001</v>
      </c>
      <c r="BK75" s="4">
        <v>11.82</v>
      </c>
      <c r="BL75" s="4" t="s">
        <v>2002</v>
      </c>
      <c r="BU75" s="4">
        <v>10.41</v>
      </c>
      <c r="BV75" s="4" t="s">
        <v>2003</v>
      </c>
    </row>
    <row r="76" spans="1:74" hidden="1" x14ac:dyDescent="0.3">
      <c r="A76" s="4">
        <v>3</v>
      </c>
      <c r="B76" s="4">
        <v>3.4</v>
      </c>
      <c r="C76" s="4" t="s">
        <v>1994</v>
      </c>
      <c r="D76" s="4" t="s">
        <v>820</v>
      </c>
      <c r="E76" s="4" t="s">
        <v>1995</v>
      </c>
      <c r="F76" s="4" t="s">
        <v>2010</v>
      </c>
      <c r="G76" s="4" t="s">
        <v>1742</v>
      </c>
      <c r="H76" s="4" t="s">
        <v>1995</v>
      </c>
      <c r="I76" s="4" t="s">
        <v>1744</v>
      </c>
      <c r="J76" s="4" t="s">
        <v>1745</v>
      </c>
      <c r="K76" s="4" t="s">
        <v>1415</v>
      </c>
      <c r="O76" s="4" t="s">
        <v>1746</v>
      </c>
      <c r="P76" s="4" t="s">
        <v>1747</v>
      </c>
      <c r="Q76" s="4" t="s">
        <v>1998</v>
      </c>
      <c r="R76" s="4" t="s">
        <v>1749</v>
      </c>
      <c r="S76" s="4" t="s">
        <v>1814</v>
      </c>
      <c r="U76" s="4" t="s">
        <v>2011</v>
      </c>
      <c r="V76" s="4" t="s">
        <v>1752</v>
      </c>
      <c r="AQ76" s="4">
        <v>12.98</v>
      </c>
      <c r="AR76" s="4" t="s">
        <v>2000</v>
      </c>
      <c r="BA76" s="4">
        <v>11.07</v>
      </c>
      <c r="BB76" s="4" t="s">
        <v>2001</v>
      </c>
      <c r="BK76" s="4">
        <v>9.93</v>
      </c>
      <c r="BL76" s="4" t="s">
        <v>2002</v>
      </c>
      <c r="BU76" s="4">
        <v>8.92</v>
      </c>
      <c r="BV76" s="4" t="s">
        <v>2003</v>
      </c>
    </row>
    <row r="77" spans="1:74" hidden="1" x14ac:dyDescent="0.3">
      <c r="A77" s="4">
        <v>3</v>
      </c>
      <c r="B77" s="4">
        <v>3.4</v>
      </c>
      <c r="C77" s="4" t="s">
        <v>1994</v>
      </c>
      <c r="D77" s="4" t="s">
        <v>820</v>
      </c>
      <c r="E77" s="4" t="s">
        <v>1995</v>
      </c>
      <c r="F77" s="4" t="s">
        <v>2010</v>
      </c>
      <c r="G77" s="4" t="s">
        <v>1742</v>
      </c>
      <c r="H77" s="4" t="s">
        <v>1995</v>
      </c>
      <c r="I77" s="4" t="s">
        <v>1744</v>
      </c>
      <c r="J77" s="4" t="s">
        <v>1745</v>
      </c>
      <c r="K77" s="4" t="s">
        <v>1415</v>
      </c>
      <c r="O77" s="4" t="s">
        <v>1746</v>
      </c>
      <c r="P77" s="4" t="s">
        <v>1747</v>
      </c>
      <c r="Q77" s="4" t="s">
        <v>1998</v>
      </c>
      <c r="R77" s="4" t="s">
        <v>1749</v>
      </c>
      <c r="S77" s="4" t="s">
        <v>1563</v>
      </c>
      <c r="U77" s="4" t="s">
        <v>2011</v>
      </c>
      <c r="V77" s="4" t="s">
        <v>1752</v>
      </c>
      <c r="AQ77" s="4">
        <v>18.809999999999999</v>
      </c>
      <c r="AR77" s="4" t="s">
        <v>2000</v>
      </c>
      <c r="BA77" s="4">
        <v>15.53</v>
      </c>
      <c r="BB77" s="4" t="s">
        <v>2001</v>
      </c>
      <c r="BK77" s="4">
        <v>13.74</v>
      </c>
      <c r="BL77" s="4" t="s">
        <v>2002</v>
      </c>
      <c r="BU77" s="4">
        <v>11.96</v>
      </c>
      <c r="BV77" s="4" t="s">
        <v>2003</v>
      </c>
    </row>
    <row r="78" spans="1:74" hidden="1" x14ac:dyDescent="0.3">
      <c r="A78" s="4">
        <v>3</v>
      </c>
      <c r="B78" s="4">
        <v>3.4</v>
      </c>
      <c r="C78" s="4" t="s">
        <v>2012</v>
      </c>
      <c r="D78" s="4" t="s">
        <v>822</v>
      </c>
      <c r="E78" s="4" t="s">
        <v>2013</v>
      </c>
      <c r="F78" s="4" t="s">
        <v>2014</v>
      </c>
      <c r="G78" s="4" t="s">
        <v>1742</v>
      </c>
      <c r="H78" s="4" t="s">
        <v>2013</v>
      </c>
      <c r="I78" s="4" t="s">
        <v>1744</v>
      </c>
      <c r="J78" s="4" t="s">
        <v>1745</v>
      </c>
      <c r="K78" s="4" t="s">
        <v>1415</v>
      </c>
      <c r="O78" s="4" t="s">
        <v>1746</v>
      </c>
      <c r="P78" s="4" t="s">
        <v>1747</v>
      </c>
      <c r="Q78" s="4" t="s">
        <v>1748</v>
      </c>
      <c r="R78" s="4" t="s">
        <v>1749</v>
      </c>
      <c r="S78" s="4" t="s">
        <v>1750</v>
      </c>
      <c r="U78" s="4" t="s">
        <v>1968</v>
      </c>
      <c r="V78" s="4" t="s">
        <v>1752</v>
      </c>
      <c r="AQ78" s="4">
        <v>12.49</v>
      </c>
      <c r="AR78" s="4" t="s">
        <v>2015</v>
      </c>
      <c r="BA78" s="4">
        <v>12.96</v>
      </c>
      <c r="BB78" s="4" t="s">
        <v>2016</v>
      </c>
      <c r="BK78" s="4">
        <v>12.7</v>
      </c>
      <c r="BL78" s="4" t="s">
        <v>2017</v>
      </c>
      <c r="BU78" s="4">
        <v>12.58</v>
      </c>
      <c r="BV78" s="4" t="s">
        <v>2018</v>
      </c>
    </row>
    <row r="79" spans="1:74" hidden="1" x14ac:dyDescent="0.3">
      <c r="A79" s="4">
        <v>3</v>
      </c>
      <c r="B79" s="4">
        <v>3.4</v>
      </c>
      <c r="C79" s="4" t="s">
        <v>2012</v>
      </c>
      <c r="D79" s="4" t="s">
        <v>822</v>
      </c>
      <c r="E79" s="4" t="s">
        <v>2013</v>
      </c>
      <c r="F79" s="4" t="s">
        <v>2014</v>
      </c>
      <c r="G79" s="4" t="s">
        <v>1742</v>
      </c>
      <c r="H79" s="4" t="s">
        <v>2013</v>
      </c>
      <c r="I79" s="4" t="s">
        <v>1744</v>
      </c>
      <c r="J79" s="4" t="s">
        <v>1745</v>
      </c>
      <c r="K79" s="4" t="s">
        <v>1415</v>
      </c>
      <c r="O79" s="4" t="s">
        <v>1746</v>
      </c>
      <c r="P79" s="4" t="s">
        <v>1747</v>
      </c>
      <c r="Q79" s="4" t="s">
        <v>1748</v>
      </c>
      <c r="R79" s="4" t="s">
        <v>1749</v>
      </c>
      <c r="S79" s="4" t="s">
        <v>1563</v>
      </c>
      <c r="U79" s="4" t="s">
        <v>1968</v>
      </c>
      <c r="V79" s="4" t="s">
        <v>1752</v>
      </c>
      <c r="AQ79" s="4">
        <v>20.59</v>
      </c>
      <c r="AR79" s="4" t="s">
        <v>2015</v>
      </c>
      <c r="BA79" s="4">
        <v>19.59</v>
      </c>
      <c r="BB79" s="4" t="s">
        <v>2016</v>
      </c>
      <c r="BK79" s="4">
        <v>18.579999999999998</v>
      </c>
      <c r="BL79" s="4" t="s">
        <v>2017</v>
      </c>
      <c r="BU79" s="4">
        <v>18.88</v>
      </c>
      <c r="BV79" s="4" t="s">
        <v>2018</v>
      </c>
    </row>
    <row r="80" spans="1:74" hidden="1" x14ac:dyDescent="0.3">
      <c r="A80" s="4">
        <v>3</v>
      </c>
      <c r="B80" s="4">
        <v>3.4</v>
      </c>
      <c r="C80" s="4" t="s">
        <v>2012</v>
      </c>
      <c r="D80" s="4" t="s">
        <v>822</v>
      </c>
      <c r="E80" s="4" t="s">
        <v>2013</v>
      </c>
      <c r="F80" s="4" t="s">
        <v>2014</v>
      </c>
      <c r="G80" s="4" t="s">
        <v>1742</v>
      </c>
      <c r="H80" s="4" t="s">
        <v>2013</v>
      </c>
      <c r="I80" s="4" t="s">
        <v>1744</v>
      </c>
      <c r="J80" s="4" t="s">
        <v>1745</v>
      </c>
      <c r="K80" s="4" t="s">
        <v>1415</v>
      </c>
      <c r="O80" s="4" t="s">
        <v>1746</v>
      </c>
      <c r="P80" s="4" t="s">
        <v>1747</v>
      </c>
      <c r="Q80" s="4" t="s">
        <v>1748</v>
      </c>
      <c r="R80" s="4" t="s">
        <v>1749</v>
      </c>
      <c r="S80" s="4" t="s">
        <v>1814</v>
      </c>
      <c r="U80" s="4" t="s">
        <v>1968</v>
      </c>
      <c r="V80" s="4" t="s">
        <v>1752</v>
      </c>
      <c r="AQ80" s="4">
        <v>4.68</v>
      </c>
      <c r="AR80" s="4" t="s">
        <v>2015</v>
      </c>
      <c r="BA80" s="4">
        <v>6.6</v>
      </c>
      <c r="BB80" s="4" t="s">
        <v>2016</v>
      </c>
      <c r="BK80" s="4">
        <v>7.04</v>
      </c>
      <c r="BL80" s="4" t="s">
        <v>2017</v>
      </c>
      <c r="BU80" s="4">
        <v>6.55</v>
      </c>
      <c r="BV80" s="4" t="s">
        <v>2018</v>
      </c>
    </row>
    <row r="81" spans="1:76" hidden="1" x14ac:dyDescent="0.3">
      <c r="A81" s="4">
        <v>3</v>
      </c>
      <c r="B81" s="4">
        <v>3.4</v>
      </c>
      <c r="C81" s="4" t="s">
        <v>2012</v>
      </c>
      <c r="D81" s="4" t="s">
        <v>822</v>
      </c>
      <c r="E81" s="4" t="s">
        <v>2013</v>
      </c>
      <c r="F81" s="4" t="s">
        <v>2019</v>
      </c>
      <c r="G81" s="4" t="s">
        <v>1770</v>
      </c>
      <c r="H81" s="4" t="s">
        <v>2020</v>
      </c>
      <c r="I81" s="4" t="s">
        <v>1744</v>
      </c>
      <c r="J81" s="4" t="s">
        <v>1745</v>
      </c>
      <c r="K81" s="4" t="s">
        <v>1415</v>
      </c>
      <c r="O81" s="4" t="s">
        <v>1746</v>
      </c>
      <c r="P81" s="4" t="s">
        <v>1747</v>
      </c>
      <c r="Q81" s="4" t="s">
        <v>1748</v>
      </c>
      <c r="R81" s="4" t="s">
        <v>1749</v>
      </c>
      <c r="S81" s="4" t="s">
        <v>1814</v>
      </c>
      <c r="U81" s="4" t="s">
        <v>1772</v>
      </c>
      <c r="V81" s="4" t="s">
        <v>1999</v>
      </c>
      <c r="AQ81" s="4">
        <v>0.09</v>
      </c>
      <c r="AR81" s="4" t="s">
        <v>2021</v>
      </c>
      <c r="BA81" s="4">
        <v>0.14000000000000001</v>
      </c>
      <c r="BB81" s="4" t="s">
        <v>2022</v>
      </c>
      <c r="BK81" s="4">
        <v>0.16</v>
      </c>
      <c r="BL81" s="4" t="s">
        <v>2023</v>
      </c>
      <c r="BU81" s="4">
        <v>0.15</v>
      </c>
      <c r="BV81" s="4" t="s">
        <v>2024</v>
      </c>
    </row>
    <row r="82" spans="1:76" hidden="1" x14ac:dyDescent="0.3">
      <c r="A82" s="4">
        <v>3</v>
      </c>
      <c r="B82" s="4">
        <v>3.4</v>
      </c>
      <c r="C82" s="4" t="s">
        <v>2012</v>
      </c>
      <c r="D82" s="4" t="s">
        <v>822</v>
      </c>
      <c r="E82" s="4" t="s">
        <v>2013</v>
      </c>
      <c r="F82" s="4" t="s">
        <v>2019</v>
      </c>
      <c r="G82" s="4" t="s">
        <v>1770</v>
      </c>
      <c r="H82" s="4" t="s">
        <v>2020</v>
      </c>
      <c r="I82" s="4" t="s">
        <v>1744</v>
      </c>
      <c r="J82" s="4" t="s">
        <v>1745</v>
      </c>
      <c r="K82" s="4" t="s">
        <v>1415</v>
      </c>
      <c r="O82" s="4" t="s">
        <v>1746</v>
      </c>
      <c r="P82" s="4" t="s">
        <v>1747</v>
      </c>
      <c r="Q82" s="4" t="s">
        <v>1748</v>
      </c>
      <c r="R82" s="4" t="s">
        <v>1749</v>
      </c>
      <c r="S82" s="4" t="s">
        <v>1563</v>
      </c>
      <c r="U82" s="4" t="s">
        <v>1772</v>
      </c>
      <c r="V82" s="4" t="s">
        <v>1999</v>
      </c>
      <c r="AQ82" s="4">
        <v>0.39</v>
      </c>
      <c r="AR82" s="4" t="s">
        <v>2021</v>
      </c>
      <c r="BA82" s="4">
        <v>0.4</v>
      </c>
      <c r="BB82" s="4" t="s">
        <v>2022</v>
      </c>
      <c r="BK82" s="4">
        <v>0.4</v>
      </c>
      <c r="BL82" s="4" t="s">
        <v>2023</v>
      </c>
      <c r="BU82" s="4">
        <v>0.42</v>
      </c>
      <c r="BV82" s="4" t="s">
        <v>2024</v>
      </c>
    </row>
    <row r="83" spans="1:76" hidden="1" x14ac:dyDescent="0.3">
      <c r="A83" s="4">
        <v>3</v>
      </c>
      <c r="B83" s="4">
        <v>3.4</v>
      </c>
      <c r="C83" s="4" t="s">
        <v>2012</v>
      </c>
      <c r="D83" s="4" t="s">
        <v>822</v>
      </c>
      <c r="E83" s="4" t="s">
        <v>2013</v>
      </c>
      <c r="F83" s="4" t="s">
        <v>2019</v>
      </c>
      <c r="G83" s="4" t="s">
        <v>1770</v>
      </c>
      <c r="H83" s="4" t="s">
        <v>2020</v>
      </c>
      <c r="I83" s="4" t="s">
        <v>1744</v>
      </c>
      <c r="J83" s="4" t="s">
        <v>1745</v>
      </c>
      <c r="K83" s="4" t="s">
        <v>1415</v>
      </c>
      <c r="O83" s="4" t="s">
        <v>1746</v>
      </c>
      <c r="P83" s="4" t="s">
        <v>1747</v>
      </c>
      <c r="Q83" s="4" t="s">
        <v>1748</v>
      </c>
      <c r="R83" s="4" t="s">
        <v>1749</v>
      </c>
      <c r="S83" s="4" t="s">
        <v>1750</v>
      </c>
      <c r="U83" s="4" t="s">
        <v>1772</v>
      </c>
      <c r="V83" s="4" t="s">
        <v>1999</v>
      </c>
      <c r="AQ83" s="4">
        <v>0.48</v>
      </c>
      <c r="AR83" s="4" t="s">
        <v>2021</v>
      </c>
      <c r="BA83" s="4">
        <v>0.54</v>
      </c>
      <c r="BB83" s="4" t="s">
        <v>2022</v>
      </c>
      <c r="BK83" s="4">
        <v>0.56000000000000005</v>
      </c>
      <c r="BL83" s="4" t="s">
        <v>2023</v>
      </c>
      <c r="BU83" s="4">
        <v>0.56999999999999995</v>
      </c>
      <c r="BV83" s="4" t="s">
        <v>2024</v>
      </c>
    </row>
    <row r="84" spans="1:76" hidden="1" x14ac:dyDescent="0.3">
      <c r="A84" s="4">
        <v>3</v>
      </c>
      <c r="B84" s="4">
        <v>3.5</v>
      </c>
      <c r="C84" s="4" t="s">
        <v>2025</v>
      </c>
      <c r="D84" s="4" t="s">
        <v>827</v>
      </c>
      <c r="E84" s="4" t="s">
        <v>2026</v>
      </c>
      <c r="F84" s="4" t="s">
        <v>2027</v>
      </c>
      <c r="G84" s="4" t="s">
        <v>1742</v>
      </c>
      <c r="H84" s="4" t="s">
        <v>2028</v>
      </c>
      <c r="I84" s="4" t="s">
        <v>1744</v>
      </c>
      <c r="J84" s="4" t="s">
        <v>1745</v>
      </c>
      <c r="K84" s="4" t="s">
        <v>1415</v>
      </c>
      <c r="O84" s="4" t="s">
        <v>1746</v>
      </c>
      <c r="P84" s="4" t="s">
        <v>1747</v>
      </c>
      <c r="Q84" s="4" t="s">
        <v>1808</v>
      </c>
      <c r="R84" s="4" t="s">
        <v>1749</v>
      </c>
      <c r="S84" s="4" t="s">
        <v>1750</v>
      </c>
      <c r="U84" s="4" t="s">
        <v>2029</v>
      </c>
      <c r="V84" s="4" t="s">
        <v>1752</v>
      </c>
      <c r="BW84" s="4">
        <v>10.1</v>
      </c>
      <c r="BX84" s="4" t="s">
        <v>2030</v>
      </c>
    </row>
    <row r="85" spans="1:76" hidden="1" x14ac:dyDescent="0.3">
      <c r="A85" s="4">
        <v>3</v>
      </c>
      <c r="B85" s="4">
        <v>3.6</v>
      </c>
      <c r="C85" s="4" t="s">
        <v>2031</v>
      </c>
      <c r="D85" s="4" t="s">
        <v>830</v>
      </c>
      <c r="E85" s="4" t="s">
        <v>2032</v>
      </c>
      <c r="F85" s="4" t="s">
        <v>2033</v>
      </c>
      <c r="G85" s="4" t="s">
        <v>1742</v>
      </c>
      <c r="H85" s="4" t="s">
        <v>2032</v>
      </c>
      <c r="I85" s="4" t="s">
        <v>1744</v>
      </c>
      <c r="J85" s="4" t="s">
        <v>1745</v>
      </c>
      <c r="K85" s="4" t="s">
        <v>1415</v>
      </c>
      <c r="O85" s="4" t="s">
        <v>1746</v>
      </c>
      <c r="P85" s="4" t="s">
        <v>1747</v>
      </c>
      <c r="Q85" s="4" t="s">
        <v>1748</v>
      </c>
      <c r="R85" s="4" t="s">
        <v>1749</v>
      </c>
      <c r="S85" s="4" t="s">
        <v>1750</v>
      </c>
      <c r="U85" s="4" t="s">
        <v>1968</v>
      </c>
      <c r="V85" s="4" t="s">
        <v>1752</v>
      </c>
      <c r="AQ85" s="4">
        <v>12.1</v>
      </c>
      <c r="AR85" s="4" t="s">
        <v>2034</v>
      </c>
      <c r="AS85" s="4">
        <v>11.9</v>
      </c>
      <c r="AT85" s="4" t="s">
        <v>2035</v>
      </c>
      <c r="AU85" s="4">
        <v>11.3</v>
      </c>
      <c r="AV85" s="4" t="s">
        <v>2036</v>
      </c>
      <c r="AW85" s="4">
        <v>12.2</v>
      </c>
      <c r="AX85" s="4" t="s">
        <v>2037</v>
      </c>
      <c r="AY85" s="4">
        <v>11.2</v>
      </c>
      <c r="AZ85" s="4" t="s">
        <v>2038</v>
      </c>
      <c r="BA85" s="4">
        <v>10.3</v>
      </c>
      <c r="BB85" s="4" t="s">
        <v>2039</v>
      </c>
      <c r="BC85" s="4">
        <v>10.1</v>
      </c>
      <c r="BD85" s="4" t="s">
        <v>2040</v>
      </c>
      <c r="BE85" s="4">
        <v>10.5</v>
      </c>
      <c r="BF85" s="4" t="s">
        <v>2041</v>
      </c>
      <c r="BG85" s="4">
        <v>9.1999999999999993</v>
      </c>
      <c r="BH85" s="4" t="s">
        <v>2042</v>
      </c>
      <c r="BI85" s="4">
        <v>9.6</v>
      </c>
      <c r="BJ85" s="4" t="s">
        <v>2043</v>
      </c>
      <c r="BK85" s="4">
        <v>9.3000000000000007</v>
      </c>
      <c r="BL85" s="4" t="s">
        <v>2044</v>
      </c>
      <c r="BM85" s="4">
        <v>6.9</v>
      </c>
      <c r="BN85" s="4" t="s">
        <v>2045</v>
      </c>
      <c r="BO85" s="4">
        <v>7.4</v>
      </c>
      <c r="BP85" s="4" t="s">
        <v>2046</v>
      </c>
      <c r="BQ85" s="4">
        <v>6</v>
      </c>
      <c r="BR85" s="4" t="s">
        <v>2047</v>
      </c>
    </row>
    <row r="86" spans="1:76" hidden="1" x14ac:dyDescent="0.3">
      <c r="A86" s="4">
        <v>3</v>
      </c>
      <c r="B86" s="4">
        <v>3.7</v>
      </c>
      <c r="C86" s="4" t="s">
        <v>2048</v>
      </c>
      <c r="D86" s="4" t="s">
        <v>835</v>
      </c>
      <c r="E86" s="4" t="s">
        <v>2049</v>
      </c>
      <c r="F86" s="4" t="s">
        <v>2050</v>
      </c>
      <c r="G86" s="4" t="s">
        <v>1742</v>
      </c>
      <c r="H86" s="4" t="s">
        <v>2051</v>
      </c>
      <c r="I86" s="4" t="s">
        <v>1744</v>
      </c>
      <c r="J86" s="4" t="s">
        <v>1745</v>
      </c>
      <c r="K86" s="4" t="s">
        <v>1415</v>
      </c>
      <c r="O86" s="4" t="s">
        <v>1746</v>
      </c>
      <c r="P86" s="4" t="s">
        <v>1747</v>
      </c>
      <c r="Q86" s="4" t="s">
        <v>2052</v>
      </c>
      <c r="R86" s="4" t="s">
        <v>1749</v>
      </c>
      <c r="S86" s="4" t="s">
        <v>1814</v>
      </c>
      <c r="U86" s="4" t="s">
        <v>2053</v>
      </c>
      <c r="V86" s="4" t="s">
        <v>1752</v>
      </c>
      <c r="AQ86" s="4">
        <v>27.94</v>
      </c>
      <c r="AR86" s="4" t="s">
        <v>2054</v>
      </c>
      <c r="AS86" s="4">
        <v>26.95</v>
      </c>
      <c r="AT86" s="4" t="s">
        <v>2055</v>
      </c>
      <c r="AU86" s="4">
        <v>25.27</v>
      </c>
      <c r="AV86" s="4" t="s">
        <v>2056</v>
      </c>
      <c r="AW86" s="4">
        <v>25.86</v>
      </c>
      <c r="AX86" s="4" t="s">
        <v>2057</v>
      </c>
      <c r="AY86" s="4">
        <v>27.08</v>
      </c>
      <c r="AZ86" s="4" t="s">
        <v>2058</v>
      </c>
      <c r="BA86" s="4">
        <v>27.22</v>
      </c>
      <c r="BB86" s="4" t="s">
        <v>2059</v>
      </c>
      <c r="BC86" s="4">
        <v>28.38</v>
      </c>
      <c r="BD86" s="4" t="s">
        <v>2060</v>
      </c>
      <c r="BE86" s="4">
        <v>31.67</v>
      </c>
      <c r="BF86" s="4" t="s">
        <v>2061</v>
      </c>
      <c r="BG86" s="4">
        <v>33.19</v>
      </c>
      <c r="BH86" s="4" t="s">
        <v>2062</v>
      </c>
      <c r="BI86" s="4">
        <v>29.6</v>
      </c>
      <c r="BJ86" s="4" t="s">
        <v>2063</v>
      </c>
      <c r="BK86" s="4">
        <v>28.92</v>
      </c>
      <c r="BL86" s="4" t="s">
        <v>2064</v>
      </c>
      <c r="BM86" s="4">
        <v>25.57</v>
      </c>
      <c r="BN86" s="4" t="s">
        <v>2065</v>
      </c>
      <c r="BO86" s="4">
        <v>24.37</v>
      </c>
      <c r="BP86" s="4" t="s">
        <v>2066</v>
      </c>
      <c r="BQ86" s="4">
        <v>21.46</v>
      </c>
      <c r="BR86" s="4" t="s">
        <v>2067</v>
      </c>
      <c r="BS86" s="4">
        <v>19.14</v>
      </c>
      <c r="BT86" s="4" t="s">
        <v>2068</v>
      </c>
      <c r="BU86" s="4">
        <v>18.95</v>
      </c>
      <c r="BV86" s="4" t="s">
        <v>2069</v>
      </c>
    </row>
    <row r="87" spans="1:76" hidden="1" x14ac:dyDescent="0.3">
      <c r="A87" s="4">
        <v>3</v>
      </c>
      <c r="B87" s="4">
        <v>3.9</v>
      </c>
      <c r="C87" s="4" t="s">
        <v>2070</v>
      </c>
      <c r="D87" s="4" t="s">
        <v>843</v>
      </c>
      <c r="E87" s="4" t="s">
        <v>2071</v>
      </c>
      <c r="F87" s="4" t="s">
        <v>2072</v>
      </c>
      <c r="G87" s="4" t="s">
        <v>1742</v>
      </c>
      <c r="H87" s="4" t="s">
        <v>2071</v>
      </c>
      <c r="I87" s="4" t="s">
        <v>1744</v>
      </c>
      <c r="J87" s="4" t="s">
        <v>1745</v>
      </c>
      <c r="K87" s="4" t="s">
        <v>1415</v>
      </c>
      <c r="O87" s="4" t="s">
        <v>1746</v>
      </c>
      <c r="P87" s="4" t="s">
        <v>1747</v>
      </c>
      <c r="Q87" s="4" t="s">
        <v>1748</v>
      </c>
      <c r="R87" s="4" t="s">
        <v>1749</v>
      </c>
      <c r="S87" s="4" t="s">
        <v>1750</v>
      </c>
      <c r="U87" s="4" t="s">
        <v>1968</v>
      </c>
      <c r="V87" s="4" t="s">
        <v>1752</v>
      </c>
      <c r="BO87" s="4">
        <v>0.27</v>
      </c>
      <c r="BP87" s="4" t="s">
        <v>2073</v>
      </c>
    </row>
    <row r="88" spans="1:76" hidden="1" x14ac:dyDescent="0.3">
      <c r="A88" s="4">
        <v>3</v>
      </c>
      <c r="B88" s="4">
        <v>3.9</v>
      </c>
      <c r="C88" s="4" t="s">
        <v>2070</v>
      </c>
      <c r="D88" s="4" t="s">
        <v>843</v>
      </c>
      <c r="E88" s="4" t="s">
        <v>2071</v>
      </c>
      <c r="F88" s="4" t="s">
        <v>2074</v>
      </c>
      <c r="G88" s="4" t="s">
        <v>1742</v>
      </c>
      <c r="H88" s="4" t="s">
        <v>2071</v>
      </c>
      <c r="I88" s="4" t="s">
        <v>1744</v>
      </c>
      <c r="J88" s="4" t="s">
        <v>1745</v>
      </c>
      <c r="K88" s="4" t="s">
        <v>1415</v>
      </c>
      <c r="O88" s="4" t="s">
        <v>1746</v>
      </c>
      <c r="P88" s="4" t="s">
        <v>1747</v>
      </c>
      <c r="Q88" s="4" t="s">
        <v>1748</v>
      </c>
      <c r="R88" s="4" t="s">
        <v>1749</v>
      </c>
      <c r="S88" s="4" t="s">
        <v>1750</v>
      </c>
      <c r="U88" s="4" t="s">
        <v>1968</v>
      </c>
      <c r="V88" s="4" t="s">
        <v>1752</v>
      </c>
      <c r="BO88" s="4">
        <v>0.46</v>
      </c>
      <c r="BP88" s="4" t="s">
        <v>2073</v>
      </c>
    </row>
    <row r="89" spans="1:76" hidden="1" x14ac:dyDescent="0.3">
      <c r="A89" s="4">
        <v>3</v>
      </c>
      <c r="B89" s="4">
        <v>3.9</v>
      </c>
      <c r="C89" s="4" t="s">
        <v>2070</v>
      </c>
      <c r="D89" s="4" t="s">
        <v>843</v>
      </c>
      <c r="E89" s="4" t="s">
        <v>2071</v>
      </c>
      <c r="F89" s="4" t="s">
        <v>2075</v>
      </c>
      <c r="G89" s="4" t="s">
        <v>1742</v>
      </c>
      <c r="H89" s="4" t="s">
        <v>2071</v>
      </c>
      <c r="I89" s="4" t="s">
        <v>1744</v>
      </c>
      <c r="J89" s="4" t="s">
        <v>1745</v>
      </c>
      <c r="K89" s="4" t="s">
        <v>1415</v>
      </c>
      <c r="O89" s="4" t="s">
        <v>1746</v>
      </c>
      <c r="P89" s="4" t="s">
        <v>1747</v>
      </c>
      <c r="Q89" s="4" t="s">
        <v>1748</v>
      </c>
      <c r="R89" s="4" t="s">
        <v>1749</v>
      </c>
      <c r="S89" s="4" t="s">
        <v>1750</v>
      </c>
      <c r="U89" s="4" t="s">
        <v>1968</v>
      </c>
      <c r="V89" s="4" t="s">
        <v>1752</v>
      </c>
      <c r="BO89" s="4">
        <v>0</v>
      </c>
      <c r="BP89" s="4" t="s">
        <v>2073</v>
      </c>
    </row>
    <row r="90" spans="1:76" hidden="1" x14ac:dyDescent="0.3">
      <c r="A90" s="4">
        <v>3</v>
      </c>
      <c r="B90" s="4">
        <v>3.9</v>
      </c>
      <c r="C90" s="4" t="s">
        <v>2070</v>
      </c>
      <c r="D90" s="4" t="s">
        <v>843</v>
      </c>
      <c r="E90" s="4" t="s">
        <v>2071</v>
      </c>
      <c r="F90" s="4" t="s">
        <v>2076</v>
      </c>
      <c r="G90" s="4" t="s">
        <v>1742</v>
      </c>
      <c r="H90" s="4" t="s">
        <v>2071</v>
      </c>
      <c r="I90" s="4" t="s">
        <v>1744</v>
      </c>
      <c r="J90" s="4" t="s">
        <v>1745</v>
      </c>
      <c r="K90" s="4" t="s">
        <v>1415</v>
      </c>
      <c r="O90" s="4" t="s">
        <v>1746</v>
      </c>
      <c r="P90" s="4" t="s">
        <v>1747</v>
      </c>
      <c r="Q90" s="4" t="s">
        <v>1748</v>
      </c>
      <c r="R90" s="4" t="s">
        <v>1749</v>
      </c>
      <c r="S90" s="4" t="s">
        <v>1750</v>
      </c>
      <c r="U90" s="4" t="s">
        <v>1968</v>
      </c>
      <c r="V90" s="4" t="s">
        <v>1752</v>
      </c>
      <c r="BO90" s="4">
        <v>0</v>
      </c>
      <c r="BP90" s="4" t="s">
        <v>2073</v>
      </c>
    </row>
    <row r="91" spans="1:76" hidden="1" x14ac:dyDescent="0.3">
      <c r="A91" s="4">
        <v>3</v>
      </c>
      <c r="B91" s="4">
        <v>3.9</v>
      </c>
      <c r="C91" s="4" t="s">
        <v>2077</v>
      </c>
      <c r="D91" s="4" t="s">
        <v>845</v>
      </c>
      <c r="E91" s="4" t="s">
        <v>2078</v>
      </c>
      <c r="F91" s="4" t="s">
        <v>2079</v>
      </c>
      <c r="G91" s="4" t="s">
        <v>1742</v>
      </c>
      <c r="H91" s="4" t="s">
        <v>2080</v>
      </c>
      <c r="I91" s="4" t="s">
        <v>1744</v>
      </c>
      <c r="J91" s="4" t="s">
        <v>1745</v>
      </c>
      <c r="K91" s="4" t="s">
        <v>1415</v>
      </c>
      <c r="O91" s="4" t="s">
        <v>1746</v>
      </c>
      <c r="P91" s="4" t="s">
        <v>1747</v>
      </c>
      <c r="Q91" s="4" t="s">
        <v>1748</v>
      </c>
      <c r="R91" s="4" t="s">
        <v>1749</v>
      </c>
      <c r="S91" s="4" t="s">
        <v>1750</v>
      </c>
      <c r="U91" s="4" t="s">
        <v>1968</v>
      </c>
      <c r="V91" s="4" t="s">
        <v>1752</v>
      </c>
      <c r="BO91" s="4">
        <v>0.6</v>
      </c>
      <c r="BP91" s="4" t="s">
        <v>2081</v>
      </c>
    </row>
    <row r="92" spans="1:76" hidden="1" x14ac:dyDescent="0.3">
      <c r="A92" s="4">
        <v>3</v>
      </c>
      <c r="B92" s="4">
        <v>3.9</v>
      </c>
      <c r="C92" s="4" t="s">
        <v>2082</v>
      </c>
      <c r="D92" s="4" t="s">
        <v>847</v>
      </c>
      <c r="E92" s="4" t="s">
        <v>2083</v>
      </c>
      <c r="F92" s="4" t="s">
        <v>2084</v>
      </c>
      <c r="G92" s="4" t="s">
        <v>1742</v>
      </c>
      <c r="H92" s="4" t="s">
        <v>2085</v>
      </c>
      <c r="I92" s="4" t="s">
        <v>1744</v>
      </c>
      <c r="J92" s="4" t="s">
        <v>1745</v>
      </c>
      <c r="K92" s="4" t="s">
        <v>1415</v>
      </c>
      <c r="O92" s="4" t="s">
        <v>1746</v>
      </c>
      <c r="P92" s="4" t="s">
        <v>1747</v>
      </c>
      <c r="Q92" s="4" t="s">
        <v>1748</v>
      </c>
      <c r="R92" s="4" t="s">
        <v>1749</v>
      </c>
      <c r="S92" s="4" t="s">
        <v>1750</v>
      </c>
      <c r="U92" s="4" t="s">
        <v>1968</v>
      </c>
      <c r="V92" s="4" t="s">
        <v>1752</v>
      </c>
      <c r="AQ92" s="4">
        <v>0.27</v>
      </c>
      <c r="AR92" s="4" t="s">
        <v>2086</v>
      </c>
      <c r="BA92" s="4">
        <v>0.31</v>
      </c>
      <c r="BB92" s="4" t="s">
        <v>2087</v>
      </c>
      <c r="BK92" s="4">
        <v>0.34</v>
      </c>
      <c r="BL92" s="4" t="s">
        <v>2088</v>
      </c>
      <c r="BU92" s="4">
        <v>0.31</v>
      </c>
      <c r="BV92" s="4" t="s">
        <v>2089</v>
      </c>
    </row>
    <row r="93" spans="1:76" hidden="1" x14ac:dyDescent="0.3">
      <c r="A93" s="4">
        <v>3</v>
      </c>
      <c r="B93" s="4">
        <v>3.9</v>
      </c>
      <c r="C93" s="4" t="s">
        <v>2082</v>
      </c>
      <c r="D93" s="4" t="s">
        <v>847</v>
      </c>
      <c r="E93" s="4" t="s">
        <v>2083</v>
      </c>
      <c r="F93" s="4" t="s">
        <v>2084</v>
      </c>
      <c r="G93" s="4" t="s">
        <v>1742</v>
      </c>
      <c r="H93" s="4" t="s">
        <v>2085</v>
      </c>
      <c r="I93" s="4" t="s">
        <v>1744</v>
      </c>
      <c r="J93" s="4" t="s">
        <v>1745</v>
      </c>
      <c r="K93" s="4" t="s">
        <v>1415</v>
      </c>
      <c r="O93" s="4" t="s">
        <v>1746</v>
      </c>
      <c r="P93" s="4" t="s">
        <v>1747</v>
      </c>
      <c r="Q93" s="4" t="s">
        <v>1748</v>
      </c>
      <c r="R93" s="4" t="s">
        <v>1749</v>
      </c>
      <c r="S93" s="4" t="s">
        <v>1814</v>
      </c>
      <c r="U93" s="4" t="s">
        <v>1968</v>
      </c>
      <c r="V93" s="4" t="s">
        <v>1752</v>
      </c>
      <c r="AQ93" s="4">
        <v>0.19</v>
      </c>
      <c r="AR93" s="4" t="s">
        <v>2086</v>
      </c>
      <c r="BA93" s="4">
        <v>0.24</v>
      </c>
      <c r="BB93" s="4" t="s">
        <v>2087</v>
      </c>
      <c r="BK93" s="4">
        <v>0.28000000000000003</v>
      </c>
      <c r="BL93" s="4" t="s">
        <v>2088</v>
      </c>
      <c r="BU93" s="4">
        <v>0.27</v>
      </c>
      <c r="BV93" s="4" t="s">
        <v>2089</v>
      </c>
    </row>
    <row r="94" spans="1:76" hidden="1" x14ac:dyDescent="0.3">
      <c r="A94" s="4">
        <v>3</v>
      </c>
      <c r="B94" s="4">
        <v>3.9</v>
      </c>
      <c r="C94" s="4" t="s">
        <v>2082</v>
      </c>
      <c r="D94" s="4" t="s">
        <v>847</v>
      </c>
      <c r="E94" s="4" t="s">
        <v>2083</v>
      </c>
      <c r="F94" s="4" t="s">
        <v>2084</v>
      </c>
      <c r="G94" s="4" t="s">
        <v>1742</v>
      </c>
      <c r="H94" s="4" t="s">
        <v>2085</v>
      </c>
      <c r="I94" s="4" t="s">
        <v>1744</v>
      </c>
      <c r="J94" s="4" t="s">
        <v>1745</v>
      </c>
      <c r="K94" s="4" t="s">
        <v>1415</v>
      </c>
      <c r="O94" s="4" t="s">
        <v>1746</v>
      </c>
      <c r="P94" s="4" t="s">
        <v>1747</v>
      </c>
      <c r="Q94" s="4" t="s">
        <v>1748</v>
      </c>
      <c r="R94" s="4" t="s">
        <v>1749</v>
      </c>
      <c r="S94" s="4" t="s">
        <v>1563</v>
      </c>
      <c r="U94" s="4" t="s">
        <v>1968</v>
      </c>
      <c r="V94" s="4" t="s">
        <v>1752</v>
      </c>
      <c r="AQ94" s="4">
        <v>0.36</v>
      </c>
      <c r="AR94" s="4" t="s">
        <v>2086</v>
      </c>
      <c r="BA94" s="4">
        <v>0.39</v>
      </c>
      <c r="BB94" s="4" t="s">
        <v>2087</v>
      </c>
      <c r="BK94" s="4">
        <v>0.41</v>
      </c>
      <c r="BL94" s="4" t="s">
        <v>2088</v>
      </c>
      <c r="BU94" s="4">
        <v>0.36</v>
      </c>
      <c r="BV94" s="4" t="s">
        <v>2089</v>
      </c>
    </row>
    <row r="95" spans="1:76" hidden="1" x14ac:dyDescent="0.3">
      <c r="A95" s="4">
        <v>3</v>
      </c>
      <c r="B95" s="4" t="s">
        <v>2090</v>
      </c>
      <c r="C95" s="4" t="s">
        <v>2091</v>
      </c>
      <c r="D95" s="4" t="s">
        <v>860</v>
      </c>
      <c r="E95" s="4" t="s">
        <v>2092</v>
      </c>
      <c r="F95" s="4" t="s">
        <v>2093</v>
      </c>
      <c r="G95" s="4" t="s">
        <v>1770</v>
      </c>
      <c r="H95" s="4" t="s">
        <v>2094</v>
      </c>
      <c r="I95" s="4" t="s">
        <v>1744</v>
      </c>
      <c r="J95" s="4" t="s">
        <v>1745</v>
      </c>
      <c r="K95" s="4" t="s">
        <v>1415</v>
      </c>
      <c r="O95" s="4" t="s">
        <v>1746</v>
      </c>
      <c r="P95" s="4" t="s">
        <v>1747</v>
      </c>
      <c r="Q95" s="4" t="s">
        <v>1748</v>
      </c>
      <c r="R95" s="4" t="s">
        <v>1749</v>
      </c>
      <c r="S95" s="4" t="s">
        <v>1750</v>
      </c>
      <c r="U95" s="4" t="s">
        <v>2053</v>
      </c>
      <c r="V95" s="4" t="s">
        <v>1752</v>
      </c>
      <c r="AS95" s="4">
        <v>0.66</v>
      </c>
      <c r="AT95" s="4" t="s">
        <v>2095</v>
      </c>
      <c r="AU95" s="4">
        <v>0.41</v>
      </c>
      <c r="AV95" s="4" t="s">
        <v>2096</v>
      </c>
      <c r="BE95" s="4">
        <v>0.44</v>
      </c>
      <c r="BF95" s="4" t="s">
        <v>2097</v>
      </c>
    </row>
    <row r="96" spans="1:76" hidden="1" x14ac:dyDescent="0.3">
      <c r="A96" s="4">
        <v>3</v>
      </c>
      <c r="B96" s="4" t="s">
        <v>2090</v>
      </c>
      <c r="C96" s="4" t="s">
        <v>2091</v>
      </c>
      <c r="D96" s="4" t="s">
        <v>860</v>
      </c>
      <c r="E96" s="4" t="s">
        <v>2092</v>
      </c>
      <c r="F96" s="4" t="s">
        <v>2098</v>
      </c>
      <c r="G96" s="4" t="s">
        <v>1770</v>
      </c>
      <c r="H96" s="4" t="s">
        <v>2099</v>
      </c>
      <c r="I96" s="4" t="s">
        <v>1744</v>
      </c>
      <c r="J96" s="4" t="s">
        <v>1745</v>
      </c>
      <c r="K96" s="4" t="s">
        <v>1415</v>
      </c>
      <c r="O96" s="4" t="s">
        <v>1746</v>
      </c>
      <c r="P96" s="4" t="s">
        <v>1747</v>
      </c>
      <c r="Q96" s="4" t="s">
        <v>1748</v>
      </c>
      <c r="R96" s="4" t="s">
        <v>1749</v>
      </c>
      <c r="S96" s="4" t="s">
        <v>1750</v>
      </c>
      <c r="U96" s="4" t="s">
        <v>2053</v>
      </c>
      <c r="V96" s="4" t="s">
        <v>1752</v>
      </c>
      <c r="AQ96" s="4">
        <v>7.99</v>
      </c>
      <c r="AR96" s="4" t="s">
        <v>2100</v>
      </c>
      <c r="AS96" s="4">
        <v>8.51</v>
      </c>
      <c r="AT96" s="4" t="s">
        <v>2095</v>
      </c>
      <c r="BE96" s="4">
        <v>10.5</v>
      </c>
      <c r="BF96" s="4" t="s">
        <v>2097</v>
      </c>
      <c r="BK96" s="4">
        <v>10.58</v>
      </c>
      <c r="BL96" s="4" t="s">
        <v>2101</v>
      </c>
      <c r="BM96" s="4">
        <v>10.65</v>
      </c>
      <c r="BN96" s="4" t="s">
        <v>2102</v>
      </c>
      <c r="BO96" s="4">
        <v>10.59</v>
      </c>
      <c r="BP96" s="4" t="s">
        <v>2103</v>
      </c>
      <c r="BQ96" s="4">
        <v>10.64</v>
      </c>
      <c r="BR96" s="4" t="s">
        <v>2104</v>
      </c>
      <c r="BS96" s="4">
        <v>10.72</v>
      </c>
      <c r="BT96" s="4" t="s">
        <v>2105</v>
      </c>
    </row>
    <row r="97" spans="1:76" hidden="1" x14ac:dyDescent="0.3">
      <c r="A97" s="4">
        <v>3</v>
      </c>
      <c r="B97" s="4" t="s">
        <v>2090</v>
      </c>
      <c r="C97" s="4" t="s">
        <v>2091</v>
      </c>
      <c r="D97" s="4" t="s">
        <v>860</v>
      </c>
      <c r="E97" s="4" t="s">
        <v>2092</v>
      </c>
      <c r="F97" s="4" t="s">
        <v>2106</v>
      </c>
      <c r="G97" s="4" t="s">
        <v>1770</v>
      </c>
      <c r="H97" s="4" t="s">
        <v>2107</v>
      </c>
      <c r="I97" s="4" t="s">
        <v>1744</v>
      </c>
      <c r="J97" s="4" t="s">
        <v>1745</v>
      </c>
      <c r="K97" s="4" t="s">
        <v>1415</v>
      </c>
      <c r="O97" s="4" t="s">
        <v>1746</v>
      </c>
      <c r="P97" s="4" t="s">
        <v>1747</v>
      </c>
      <c r="Q97" s="4" t="s">
        <v>1748</v>
      </c>
      <c r="R97" s="4" t="s">
        <v>1749</v>
      </c>
      <c r="S97" s="4" t="s">
        <v>1750</v>
      </c>
      <c r="U97" s="4" t="s">
        <v>2053</v>
      </c>
      <c r="V97" s="4" t="s">
        <v>1752</v>
      </c>
      <c r="AS97" s="4">
        <v>0.9</v>
      </c>
      <c r="AT97" s="4" t="s">
        <v>2095</v>
      </c>
      <c r="BE97" s="4">
        <v>0.68</v>
      </c>
      <c r="BF97" s="4" t="s">
        <v>2097</v>
      </c>
      <c r="BM97" s="4">
        <v>1.01</v>
      </c>
      <c r="BN97" s="4" t="s">
        <v>2102</v>
      </c>
    </row>
    <row r="98" spans="1:76" hidden="1" x14ac:dyDescent="0.3">
      <c r="A98" s="4">
        <v>3</v>
      </c>
      <c r="B98" s="4" t="s">
        <v>2090</v>
      </c>
      <c r="C98" s="4" t="s">
        <v>2091</v>
      </c>
      <c r="D98" s="4" t="s">
        <v>860</v>
      </c>
      <c r="E98" s="4" t="s">
        <v>2092</v>
      </c>
      <c r="F98" s="4" t="s">
        <v>2108</v>
      </c>
      <c r="G98" s="4" t="s">
        <v>1770</v>
      </c>
      <c r="H98" s="4" t="s">
        <v>2109</v>
      </c>
      <c r="I98" s="4" t="s">
        <v>1744</v>
      </c>
      <c r="J98" s="4" t="s">
        <v>1745</v>
      </c>
      <c r="K98" s="4" t="s">
        <v>1415</v>
      </c>
      <c r="O98" s="4" t="s">
        <v>1746</v>
      </c>
      <c r="P98" s="4" t="s">
        <v>1747</v>
      </c>
      <c r="Q98" s="4" t="s">
        <v>1748</v>
      </c>
      <c r="R98" s="4" t="s">
        <v>1749</v>
      </c>
      <c r="S98" s="4" t="s">
        <v>1750</v>
      </c>
      <c r="U98" s="4" t="s">
        <v>2053</v>
      </c>
      <c r="V98" s="4" t="s">
        <v>1752</v>
      </c>
      <c r="AS98" s="4">
        <v>2.31</v>
      </c>
      <c r="AT98" s="4" t="s">
        <v>2095</v>
      </c>
      <c r="AU98" s="4">
        <v>2.0699999999999998</v>
      </c>
      <c r="AV98" s="4" t="s">
        <v>2096</v>
      </c>
      <c r="BE98" s="4">
        <v>2.2999999999999998</v>
      </c>
      <c r="BF98" s="4" t="s">
        <v>2097</v>
      </c>
      <c r="BK98" s="4">
        <v>2.61</v>
      </c>
      <c r="BL98" s="4" t="s">
        <v>2101</v>
      </c>
      <c r="BM98" s="4">
        <v>2.64</v>
      </c>
      <c r="BN98" s="4" t="s">
        <v>2102</v>
      </c>
      <c r="BO98" s="4">
        <v>2.7</v>
      </c>
      <c r="BP98" s="4" t="s">
        <v>2103</v>
      </c>
      <c r="BQ98" s="4">
        <v>2.82</v>
      </c>
      <c r="BR98" s="4" t="s">
        <v>2104</v>
      </c>
      <c r="BS98" s="4">
        <v>2.85</v>
      </c>
      <c r="BT98" s="4" t="s">
        <v>2105</v>
      </c>
    </row>
    <row r="99" spans="1:76" hidden="1" x14ac:dyDescent="0.3">
      <c r="A99" s="4">
        <v>3</v>
      </c>
      <c r="B99" s="4" t="s">
        <v>2110</v>
      </c>
      <c r="C99" s="4" t="s">
        <v>2111</v>
      </c>
      <c r="D99" s="4" t="s">
        <v>863</v>
      </c>
      <c r="E99" s="4" t="s">
        <v>2112</v>
      </c>
      <c r="F99" s="4" t="s">
        <v>2113</v>
      </c>
      <c r="G99" s="4" t="s">
        <v>1742</v>
      </c>
      <c r="H99" s="4" t="s">
        <v>2114</v>
      </c>
      <c r="I99" s="4" t="s">
        <v>1744</v>
      </c>
      <c r="J99" s="4" t="s">
        <v>1745</v>
      </c>
      <c r="K99" s="4" t="s">
        <v>1415</v>
      </c>
      <c r="O99" s="4" t="s">
        <v>1746</v>
      </c>
      <c r="P99" s="4" t="s">
        <v>1747</v>
      </c>
      <c r="Q99" s="4" t="s">
        <v>1748</v>
      </c>
      <c r="R99" s="4" t="s">
        <v>1749</v>
      </c>
      <c r="S99" s="4" t="s">
        <v>1750</v>
      </c>
      <c r="U99" s="4" t="s">
        <v>564</v>
      </c>
      <c r="V99" s="4" t="s">
        <v>1752</v>
      </c>
      <c r="BW99" s="4">
        <v>96.2</v>
      </c>
      <c r="BX99" s="4" t="s">
        <v>2115</v>
      </c>
    </row>
    <row r="100" spans="1:76" hidden="1" x14ac:dyDescent="0.3">
      <c r="A100" s="4">
        <v>4</v>
      </c>
      <c r="B100" s="4">
        <v>4.0999999999999996</v>
      </c>
      <c r="C100" s="4" t="s">
        <v>2116</v>
      </c>
      <c r="D100" s="4" t="s">
        <v>867</v>
      </c>
      <c r="E100" s="4" t="s">
        <v>2117</v>
      </c>
      <c r="F100" s="4" t="s">
        <v>2118</v>
      </c>
      <c r="G100" s="4" t="s">
        <v>1742</v>
      </c>
      <c r="H100" s="4" t="s">
        <v>2119</v>
      </c>
      <c r="I100" s="4" t="s">
        <v>1744</v>
      </c>
      <c r="J100" s="4" t="s">
        <v>1745</v>
      </c>
      <c r="K100" s="4" t="s">
        <v>1415</v>
      </c>
      <c r="O100" s="4" t="s">
        <v>1746</v>
      </c>
      <c r="P100" s="4" t="s">
        <v>1747</v>
      </c>
      <c r="Q100" s="4" t="s">
        <v>1748</v>
      </c>
      <c r="R100" s="4" t="s">
        <v>1749</v>
      </c>
      <c r="S100" s="4" t="s">
        <v>1750</v>
      </c>
      <c r="U100" s="4" t="s">
        <v>1751</v>
      </c>
      <c r="V100" s="4" t="s">
        <v>1752</v>
      </c>
      <c r="BO100" s="4">
        <v>77.36</v>
      </c>
      <c r="BP100" s="4" t="s">
        <v>2120</v>
      </c>
      <c r="BU100" s="4">
        <v>78.37</v>
      </c>
      <c r="BV100" s="4" t="s">
        <v>2121</v>
      </c>
    </row>
    <row r="101" spans="1:76" hidden="1" x14ac:dyDescent="0.3">
      <c r="A101" s="4">
        <v>4</v>
      </c>
      <c r="B101" s="4">
        <v>4.0999999999999996</v>
      </c>
      <c r="C101" s="4" t="s">
        <v>2116</v>
      </c>
      <c r="D101" s="4" t="s">
        <v>867</v>
      </c>
      <c r="E101" s="4" t="s">
        <v>2117</v>
      </c>
      <c r="F101" s="4" t="s">
        <v>2118</v>
      </c>
      <c r="G101" s="4" t="s">
        <v>1742</v>
      </c>
      <c r="H101" s="4" t="s">
        <v>2119</v>
      </c>
      <c r="I101" s="4" t="s">
        <v>1744</v>
      </c>
      <c r="J101" s="4" t="s">
        <v>1745</v>
      </c>
      <c r="K101" s="4" t="s">
        <v>1415</v>
      </c>
      <c r="O101" s="4" t="s">
        <v>1746</v>
      </c>
      <c r="P101" s="4" t="s">
        <v>1747</v>
      </c>
      <c r="Q101" s="4" t="s">
        <v>1748</v>
      </c>
      <c r="R101" s="4" t="s">
        <v>1749</v>
      </c>
      <c r="S101" s="4" t="s">
        <v>1814</v>
      </c>
      <c r="U101" s="4" t="s">
        <v>1751</v>
      </c>
      <c r="V101" s="4" t="s">
        <v>1752</v>
      </c>
      <c r="BO101" s="4">
        <v>76.44</v>
      </c>
      <c r="BP101" s="4" t="s">
        <v>2120</v>
      </c>
      <c r="BU101" s="4">
        <v>78.42</v>
      </c>
      <c r="BV101" s="4" t="s">
        <v>2121</v>
      </c>
    </row>
    <row r="102" spans="1:76" hidden="1" x14ac:dyDescent="0.3">
      <c r="A102" s="4">
        <v>4</v>
      </c>
      <c r="B102" s="4">
        <v>4.0999999999999996</v>
      </c>
      <c r="C102" s="4" t="s">
        <v>2116</v>
      </c>
      <c r="D102" s="4" t="s">
        <v>867</v>
      </c>
      <c r="E102" s="4" t="s">
        <v>2117</v>
      </c>
      <c r="F102" s="4" t="s">
        <v>2118</v>
      </c>
      <c r="G102" s="4" t="s">
        <v>1742</v>
      </c>
      <c r="H102" s="4" t="s">
        <v>2119</v>
      </c>
      <c r="I102" s="4" t="s">
        <v>1744</v>
      </c>
      <c r="J102" s="4" t="s">
        <v>1745</v>
      </c>
      <c r="K102" s="4" t="s">
        <v>1415</v>
      </c>
      <c r="O102" s="4" t="s">
        <v>1746</v>
      </c>
      <c r="P102" s="4" t="s">
        <v>1747</v>
      </c>
      <c r="Q102" s="4" t="s">
        <v>1748</v>
      </c>
      <c r="R102" s="4" t="s">
        <v>1749</v>
      </c>
      <c r="S102" s="4" t="s">
        <v>1563</v>
      </c>
      <c r="U102" s="4" t="s">
        <v>1751</v>
      </c>
      <c r="V102" s="4" t="s">
        <v>1752</v>
      </c>
      <c r="BO102" s="4">
        <v>78.23</v>
      </c>
      <c r="BP102" s="4" t="s">
        <v>2120</v>
      </c>
      <c r="BU102" s="4">
        <v>78.31</v>
      </c>
      <c r="BV102" s="4" t="s">
        <v>2121</v>
      </c>
    </row>
    <row r="103" spans="1:76" hidden="1" x14ac:dyDescent="0.3">
      <c r="A103" s="4">
        <v>4</v>
      </c>
      <c r="B103" s="4">
        <v>4.0999999999999996</v>
      </c>
      <c r="C103" s="4" t="s">
        <v>2116</v>
      </c>
      <c r="D103" s="4" t="s">
        <v>867</v>
      </c>
      <c r="E103" s="4" t="s">
        <v>2117</v>
      </c>
      <c r="F103" s="4" t="s">
        <v>2122</v>
      </c>
      <c r="G103" s="4" t="s">
        <v>1742</v>
      </c>
      <c r="H103" s="4" t="s">
        <v>2123</v>
      </c>
      <c r="I103" s="4" t="s">
        <v>1744</v>
      </c>
      <c r="J103" s="4" t="s">
        <v>1745</v>
      </c>
      <c r="K103" s="4" t="s">
        <v>1415</v>
      </c>
      <c r="O103" s="4" t="s">
        <v>1746</v>
      </c>
      <c r="P103" s="4" t="s">
        <v>1747</v>
      </c>
      <c r="Q103" s="4" t="s">
        <v>1748</v>
      </c>
      <c r="R103" s="4" t="s">
        <v>1749</v>
      </c>
      <c r="S103" s="4" t="s">
        <v>1563</v>
      </c>
      <c r="U103" s="4" t="s">
        <v>1751</v>
      </c>
      <c r="V103" s="4" t="s">
        <v>1752</v>
      </c>
      <c r="BO103" s="4">
        <v>79</v>
      </c>
      <c r="BP103" s="4" t="s">
        <v>2120</v>
      </c>
      <c r="BU103" s="4">
        <v>77.83</v>
      </c>
      <c r="BV103" s="4" t="s">
        <v>2121</v>
      </c>
    </row>
    <row r="104" spans="1:76" hidden="1" x14ac:dyDescent="0.3">
      <c r="A104" s="4">
        <v>4</v>
      </c>
      <c r="B104" s="4">
        <v>4.0999999999999996</v>
      </c>
      <c r="C104" s="4" t="s">
        <v>2116</v>
      </c>
      <c r="D104" s="4" t="s">
        <v>867</v>
      </c>
      <c r="E104" s="4" t="s">
        <v>2117</v>
      </c>
      <c r="F104" s="4" t="s">
        <v>2122</v>
      </c>
      <c r="G104" s="4" t="s">
        <v>1742</v>
      </c>
      <c r="H104" s="4" t="s">
        <v>2123</v>
      </c>
      <c r="I104" s="4" t="s">
        <v>1744</v>
      </c>
      <c r="J104" s="4" t="s">
        <v>1745</v>
      </c>
      <c r="K104" s="4" t="s">
        <v>1415</v>
      </c>
      <c r="O104" s="4" t="s">
        <v>1746</v>
      </c>
      <c r="P104" s="4" t="s">
        <v>1747</v>
      </c>
      <c r="Q104" s="4" t="s">
        <v>1748</v>
      </c>
      <c r="R104" s="4" t="s">
        <v>1749</v>
      </c>
      <c r="S104" s="4" t="s">
        <v>1814</v>
      </c>
      <c r="U104" s="4" t="s">
        <v>1751</v>
      </c>
      <c r="V104" s="4" t="s">
        <v>1752</v>
      </c>
      <c r="BO104" s="4">
        <v>88.67</v>
      </c>
      <c r="BP104" s="4" t="s">
        <v>2120</v>
      </c>
      <c r="BU104" s="4">
        <v>87.64</v>
      </c>
      <c r="BV104" s="4" t="s">
        <v>2121</v>
      </c>
    </row>
    <row r="105" spans="1:76" hidden="1" x14ac:dyDescent="0.3">
      <c r="A105" s="4">
        <v>4</v>
      </c>
      <c r="B105" s="4">
        <v>4.0999999999999996</v>
      </c>
      <c r="C105" s="4" t="s">
        <v>2116</v>
      </c>
      <c r="D105" s="4" t="s">
        <v>867</v>
      </c>
      <c r="E105" s="4" t="s">
        <v>2117</v>
      </c>
      <c r="F105" s="4" t="s">
        <v>2122</v>
      </c>
      <c r="G105" s="4" t="s">
        <v>1742</v>
      </c>
      <c r="H105" s="4" t="s">
        <v>2123</v>
      </c>
      <c r="I105" s="4" t="s">
        <v>1744</v>
      </c>
      <c r="J105" s="4" t="s">
        <v>1745</v>
      </c>
      <c r="K105" s="4" t="s">
        <v>1415</v>
      </c>
      <c r="O105" s="4" t="s">
        <v>1746</v>
      </c>
      <c r="P105" s="4" t="s">
        <v>1747</v>
      </c>
      <c r="Q105" s="4" t="s">
        <v>1748</v>
      </c>
      <c r="R105" s="4" t="s">
        <v>1749</v>
      </c>
      <c r="S105" s="4" t="s">
        <v>1750</v>
      </c>
      <c r="U105" s="4" t="s">
        <v>1751</v>
      </c>
      <c r="V105" s="4" t="s">
        <v>1752</v>
      </c>
      <c r="BO105" s="4">
        <v>83.73</v>
      </c>
      <c r="BP105" s="4" t="s">
        <v>2120</v>
      </c>
      <c r="BU105" s="4">
        <v>82.7</v>
      </c>
      <c r="BV105" s="4" t="s">
        <v>2121</v>
      </c>
    </row>
    <row r="106" spans="1:76" hidden="1" x14ac:dyDescent="0.3">
      <c r="A106" s="4">
        <v>4</v>
      </c>
      <c r="B106" s="4">
        <v>4.2</v>
      </c>
      <c r="C106" s="4" t="s">
        <v>2124</v>
      </c>
      <c r="D106" s="4" t="s">
        <v>872</v>
      </c>
      <c r="E106" s="4" t="s">
        <v>2125</v>
      </c>
      <c r="F106" s="4" t="s">
        <v>2126</v>
      </c>
      <c r="G106" s="4" t="s">
        <v>1742</v>
      </c>
      <c r="H106" s="4" t="s">
        <v>2127</v>
      </c>
      <c r="I106" s="4" t="s">
        <v>1744</v>
      </c>
      <c r="J106" s="4" t="s">
        <v>1745</v>
      </c>
      <c r="K106" s="4" t="s">
        <v>1415</v>
      </c>
      <c r="O106" s="4" t="s">
        <v>1746</v>
      </c>
      <c r="P106" s="4" t="s">
        <v>1747</v>
      </c>
      <c r="Q106" s="4" t="s">
        <v>1748</v>
      </c>
      <c r="R106" s="4" t="s">
        <v>1749</v>
      </c>
      <c r="S106" s="4" t="s">
        <v>1750</v>
      </c>
      <c r="U106" s="4" t="s">
        <v>1751</v>
      </c>
      <c r="V106" s="4" t="s">
        <v>1752</v>
      </c>
      <c r="BS106" s="4">
        <v>92.87</v>
      </c>
      <c r="BT106" s="4" t="s">
        <v>2128</v>
      </c>
      <c r="BU106" s="4">
        <v>94.82</v>
      </c>
      <c r="BV106" s="4" t="s">
        <v>2129</v>
      </c>
    </row>
    <row r="107" spans="1:76" hidden="1" x14ac:dyDescent="0.3">
      <c r="A107" s="4">
        <v>4</v>
      </c>
      <c r="B107" s="4">
        <v>4.2</v>
      </c>
      <c r="C107" s="4" t="s">
        <v>2124</v>
      </c>
      <c r="D107" s="4" t="s">
        <v>872</v>
      </c>
      <c r="E107" s="4" t="s">
        <v>2125</v>
      </c>
      <c r="F107" s="4" t="s">
        <v>2126</v>
      </c>
      <c r="G107" s="4" t="s">
        <v>1742</v>
      </c>
      <c r="H107" s="4" t="s">
        <v>2127</v>
      </c>
      <c r="I107" s="4" t="s">
        <v>1744</v>
      </c>
      <c r="J107" s="4" t="s">
        <v>1745</v>
      </c>
      <c r="K107" s="4" t="s">
        <v>1415</v>
      </c>
      <c r="O107" s="4" t="s">
        <v>1746</v>
      </c>
      <c r="P107" s="4" t="s">
        <v>1747</v>
      </c>
      <c r="Q107" s="4" t="s">
        <v>1748</v>
      </c>
      <c r="R107" s="4" t="s">
        <v>1749</v>
      </c>
      <c r="S107" s="4" t="s">
        <v>1814</v>
      </c>
      <c r="U107" s="4" t="s">
        <v>1751</v>
      </c>
      <c r="V107" s="4" t="s">
        <v>1752</v>
      </c>
      <c r="BS107" s="4">
        <v>93.63</v>
      </c>
      <c r="BT107" s="4" t="s">
        <v>2128</v>
      </c>
      <c r="BU107" s="4">
        <v>94.89</v>
      </c>
      <c r="BV107" s="4" t="s">
        <v>2129</v>
      </c>
    </row>
    <row r="108" spans="1:76" hidden="1" x14ac:dyDescent="0.3">
      <c r="A108" s="4">
        <v>4</v>
      </c>
      <c r="B108" s="4">
        <v>4.2</v>
      </c>
      <c r="C108" s="4" t="s">
        <v>2124</v>
      </c>
      <c r="D108" s="4" t="s">
        <v>872</v>
      </c>
      <c r="E108" s="4" t="s">
        <v>2125</v>
      </c>
      <c r="F108" s="4" t="s">
        <v>2126</v>
      </c>
      <c r="G108" s="4" t="s">
        <v>1742</v>
      </c>
      <c r="H108" s="4" t="s">
        <v>2127</v>
      </c>
      <c r="I108" s="4" t="s">
        <v>1744</v>
      </c>
      <c r="J108" s="4" t="s">
        <v>1745</v>
      </c>
      <c r="K108" s="4" t="s">
        <v>1415</v>
      </c>
      <c r="O108" s="4" t="s">
        <v>1746</v>
      </c>
      <c r="P108" s="4" t="s">
        <v>1747</v>
      </c>
      <c r="Q108" s="4" t="s">
        <v>1748</v>
      </c>
      <c r="R108" s="4" t="s">
        <v>1749</v>
      </c>
      <c r="S108" s="4" t="s">
        <v>1563</v>
      </c>
      <c r="U108" s="4" t="s">
        <v>1751</v>
      </c>
      <c r="V108" s="4" t="s">
        <v>1752</v>
      </c>
      <c r="BS108" s="4">
        <v>92.14</v>
      </c>
      <c r="BT108" s="4" t="s">
        <v>2128</v>
      </c>
      <c r="BU108" s="4">
        <v>94.76</v>
      </c>
      <c r="BV108" s="4" t="s">
        <v>2129</v>
      </c>
    </row>
    <row r="109" spans="1:76" hidden="1" x14ac:dyDescent="0.3">
      <c r="A109" s="4">
        <v>4</v>
      </c>
      <c r="B109" s="4">
        <v>4.5</v>
      </c>
      <c r="C109" s="4" t="s">
        <v>2130</v>
      </c>
      <c r="D109" s="4" t="s">
        <v>881</v>
      </c>
      <c r="E109" s="4" t="s">
        <v>2131</v>
      </c>
      <c r="F109" s="4" t="s">
        <v>2132</v>
      </c>
      <c r="G109" s="4" t="s">
        <v>1742</v>
      </c>
      <c r="H109" s="4" t="s">
        <v>2133</v>
      </c>
      <c r="I109" s="4" t="s">
        <v>1744</v>
      </c>
      <c r="J109" s="4" t="s">
        <v>1745</v>
      </c>
      <c r="K109" s="4" t="s">
        <v>1415</v>
      </c>
      <c r="O109" s="4" t="s">
        <v>1746</v>
      </c>
      <c r="P109" s="4" t="s">
        <v>1747</v>
      </c>
      <c r="Q109" s="4" t="s">
        <v>1748</v>
      </c>
      <c r="R109" s="4" t="s">
        <v>1749</v>
      </c>
      <c r="S109" s="4" t="s">
        <v>1750</v>
      </c>
      <c r="U109" s="4" t="s">
        <v>2134</v>
      </c>
      <c r="V109" s="4" t="s">
        <v>1752</v>
      </c>
      <c r="BO109" s="4">
        <v>0.98</v>
      </c>
      <c r="BP109" s="4" t="s">
        <v>2120</v>
      </c>
      <c r="BU109" s="4">
        <v>1</v>
      </c>
      <c r="BV109" s="4" t="s">
        <v>2121</v>
      </c>
    </row>
    <row r="110" spans="1:76" hidden="1" x14ac:dyDescent="0.3">
      <c r="A110" s="4">
        <v>4</v>
      </c>
      <c r="B110" s="4">
        <v>4.5</v>
      </c>
      <c r="C110" s="4" t="s">
        <v>2130</v>
      </c>
      <c r="D110" s="4" t="s">
        <v>881</v>
      </c>
      <c r="E110" s="4" t="s">
        <v>2131</v>
      </c>
      <c r="F110" s="4" t="s">
        <v>2135</v>
      </c>
      <c r="G110" s="4" t="s">
        <v>1742</v>
      </c>
      <c r="H110" s="4" t="s">
        <v>2136</v>
      </c>
      <c r="I110" s="4" t="s">
        <v>1744</v>
      </c>
      <c r="J110" s="4" t="s">
        <v>1745</v>
      </c>
      <c r="K110" s="4" t="s">
        <v>1415</v>
      </c>
      <c r="O110" s="4" t="s">
        <v>1746</v>
      </c>
      <c r="P110" s="4" t="s">
        <v>1747</v>
      </c>
      <c r="Q110" s="4" t="s">
        <v>1748</v>
      </c>
      <c r="R110" s="4" t="s">
        <v>1749</v>
      </c>
      <c r="S110" s="4" t="s">
        <v>1750</v>
      </c>
      <c r="U110" s="4" t="s">
        <v>2134</v>
      </c>
      <c r="V110" s="4" t="s">
        <v>1752</v>
      </c>
      <c r="BO110" s="4">
        <v>1.1200000000000001</v>
      </c>
      <c r="BP110" s="4" t="s">
        <v>2120</v>
      </c>
      <c r="BU110" s="4">
        <v>1.1299999999999999</v>
      </c>
      <c r="BV110" s="4" t="s">
        <v>2121</v>
      </c>
    </row>
    <row r="111" spans="1:76" hidden="1" x14ac:dyDescent="0.3">
      <c r="A111" s="4">
        <v>4</v>
      </c>
      <c r="B111" s="4">
        <v>4.5</v>
      </c>
      <c r="C111" s="4" t="s">
        <v>2130</v>
      </c>
      <c r="D111" s="4" t="s">
        <v>881</v>
      </c>
      <c r="E111" s="4" t="s">
        <v>2131</v>
      </c>
      <c r="F111" s="4" t="s">
        <v>2137</v>
      </c>
      <c r="G111" s="4" t="s">
        <v>1742</v>
      </c>
      <c r="H111" s="4" t="s">
        <v>2138</v>
      </c>
      <c r="I111" s="4" t="s">
        <v>1744</v>
      </c>
      <c r="J111" s="4" t="s">
        <v>1745</v>
      </c>
      <c r="K111" s="4" t="s">
        <v>1415</v>
      </c>
      <c r="O111" s="4" t="s">
        <v>1746</v>
      </c>
      <c r="P111" s="4" t="s">
        <v>1747</v>
      </c>
      <c r="Q111" s="4" t="s">
        <v>1748</v>
      </c>
      <c r="R111" s="4" t="s">
        <v>1749</v>
      </c>
      <c r="S111" s="4" t="s">
        <v>1750</v>
      </c>
      <c r="U111" s="4" t="s">
        <v>2134</v>
      </c>
      <c r="V111" s="4" t="s">
        <v>1752</v>
      </c>
      <c r="BO111" s="4">
        <v>0.88</v>
      </c>
      <c r="BP111" s="4" t="s">
        <v>2120</v>
      </c>
    </row>
    <row r="112" spans="1:76" hidden="1" x14ac:dyDescent="0.3">
      <c r="A112" s="4">
        <v>4</v>
      </c>
      <c r="B112" s="4">
        <v>4.5</v>
      </c>
      <c r="C112" s="4" t="s">
        <v>2130</v>
      </c>
      <c r="D112" s="4" t="s">
        <v>881</v>
      </c>
      <c r="E112" s="4" t="s">
        <v>2131</v>
      </c>
      <c r="F112" s="4" t="s">
        <v>2139</v>
      </c>
      <c r="G112" s="4" t="s">
        <v>1742</v>
      </c>
      <c r="H112" s="4" t="s">
        <v>2140</v>
      </c>
      <c r="I112" s="4" t="s">
        <v>1744</v>
      </c>
      <c r="J112" s="4" t="s">
        <v>1745</v>
      </c>
      <c r="K112" s="4" t="s">
        <v>1415</v>
      </c>
      <c r="O112" s="4" t="s">
        <v>1746</v>
      </c>
      <c r="P112" s="4" t="s">
        <v>1747</v>
      </c>
      <c r="Q112" s="4" t="s">
        <v>1748</v>
      </c>
      <c r="R112" s="4" t="s">
        <v>1749</v>
      </c>
      <c r="S112" s="4" t="s">
        <v>1750</v>
      </c>
      <c r="U112" s="4" t="s">
        <v>2134</v>
      </c>
      <c r="V112" s="4" t="s">
        <v>1752</v>
      </c>
      <c r="BO112" s="4">
        <v>0.91</v>
      </c>
      <c r="BP112" s="4" t="s">
        <v>2120</v>
      </c>
    </row>
    <row r="113" spans="1:76" hidden="1" x14ac:dyDescent="0.3">
      <c r="A113" s="4">
        <v>4</v>
      </c>
      <c r="B113" s="4">
        <v>4.5</v>
      </c>
      <c r="C113" s="4" t="s">
        <v>2130</v>
      </c>
      <c r="D113" s="4" t="s">
        <v>881</v>
      </c>
      <c r="E113" s="4" t="s">
        <v>2131</v>
      </c>
      <c r="F113" s="4" t="s">
        <v>2141</v>
      </c>
      <c r="G113" s="4" t="s">
        <v>1742</v>
      </c>
      <c r="H113" s="4" t="s">
        <v>2142</v>
      </c>
      <c r="I113" s="4" t="s">
        <v>1744</v>
      </c>
      <c r="J113" s="4" t="s">
        <v>1745</v>
      </c>
      <c r="K113" s="4" t="s">
        <v>1415</v>
      </c>
      <c r="O113" s="4" t="s">
        <v>1746</v>
      </c>
      <c r="P113" s="4" t="s">
        <v>1747</v>
      </c>
      <c r="Q113" s="4" t="s">
        <v>1748</v>
      </c>
      <c r="R113" s="4" t="s">
        <v>1749</v>
      </c>
      <c r="S113" s="4" t="s">
        <v>1750</v>
      </c>
      <c r="U113" s="4" t="s">
        <v>2134</v>
      </c>
      <c r="V113" s="4" t="s">
        <v>1752</v>
      </c>
      <c r="BO113" s="4">
        <v>0.62</v>
      </c>
      <c r="BP113" s="4" t="s">
        <v>2120</v>
      </c>
    </row>
    <row r="114" spans="1:76" hidden="1" x14ac:dyDescent="0.3">
      <c r="A114" s="4">
        <v>4</v>
      </c>
      <c r="B114" s="4">
        <v>4.5</v>
      </c>
      <c r="C114" s="4" t="s">
        <v>2130</v>
      </c>
      <c r="D114" s="4" t="s">
        <v>881</v>
      </c>
      <c r="E114" s="4" t="s">
        <v>2131</v>
      </c>
      <c r="F114" s="4" t="s">
        <v>2143</v>
      </c>
      <c r="G114" s="4" t="s">
        <v>1742</v>
      </c>
      <c r="H114" s="4" t="s">
        <v>2144</v>
      </c>
      <c r="I114" s="4" t="s">
        <v>1744</v>
      </c>
      <c r="J114" s="4" t="s">
        <v>1745</v>
      </c>
      <c r="K114" s="4" t="s">
        <v>1415</v>
      </c>
      <c r="O114" s="4" t="s">
        <v>1746</v>
      </c>
      <c r="P114" s="4" t="s">
        <v>1747</v>
      </c>
      <c r="Q114" s="4" t="s">
        <v>1748</v>
      </c>
      <c r="R114" s="4" t="s">
        <v>1749</v>
      </c>
      <c r="S114" s="4" t="s">
        <v>1750</v>
      </c>
      <c r="U114" s="4" t="s">
        <v>2134</v>
      </c>
      <c r="V114" s="4" t="s">
        <v>1752</v>
      </c>
      <c r="BO114" s="4">
        <v>0.72</v>
      </c>
      <c r="BP114" s="4" t="s">
        <v>2120</v>
      </c>
    </row>
    <row r="115" spans="1:76" hidden="1" x14ac:dyDescent="0.3">
      <c r="A115" s="4">
        <v>4</v>
      </c>
      <c r="B115" s="4">
        <v>4.5</v>
      </c>
      <c r="C115" s="4" t="s">
        <v>2130</v>
      </c>
      <c r="D115" s="4" t="s">
        <v>881</v>
      </c>
      <c r="E115" s="4" t="s">
        <v>2131</v>
      </c>
      <c r="F115" s="4" t="s">
        <v>2145</v>
      </c>
      <c r="G115" s="4" t="s">
        <v>1742</v>
      </c>
      <c r="H115" s="4" t="s">
        <v>2146</v>
      </c>
      <c r="I115" s="4" t="s">
        <v>1744</v>
      </c>
      <c r="J115" s="4" t="s">
        <v>1745</v>
      </c>
      <c r="K115" s="4" t="s">
        <v>1415</v>
      </c>
      <c r="O115" s="4" t="s">
        <v>1746</v>
      </c>
      <c r="P115" s="4" t="s">
        <v>1747</v>
      </c>
      <c r="Q115" s="4" t="s">
        <v>1748</v>
      </c>
      <c r="R115" s="4" t="s">
        <v>1749</v>
      </c>
      <c r="S115" s="4" t="s">
        <v>1750</v>
      </c>
      <c r="U115" s="4" t="s">
        <v>2134</v>
      </c>
      <c r="V115" s="4" t="s">
        <v>1752</v>
      </c>
      <c r="BS115" s="4">
        <v>1.02</v>
      </c>
      <c r="BT115" s="4" t="s">
        <v>2128</v>
      </c>
      <c r="BU115" s="4">
        <v>1</v>
      </c>
      <c r="BV115" s="4" t="s">
        <v>2129</v>
      </c>
    </row>
    <row r="116" spans="1:76" hidden="1" x14ac:dyDescent="0.3">
      <c r="A116" s="4">
        <v>4</v>
      </c>
      <c r="B116" s="4">
        <v>4.5999999999999996</v>
      </c>
      <c r="C116" s="4" t="s">
        <v>2147</v>
      </c>
      <c r="D116" s="4" t="s">
        <v>884</v>
      </c>
      <c r="E116" s="4" t="s">
        <v>2148</v>
      </c>
      <c r="F116" s="4" t="s">
        <v>2149</v>
      </c>
      <c r="G116" s="4" t="s">
        <v>1742</v>
      </c>
      <c r="H116" s="4" t="s">
        <v>2150</v>
      </c>
      <c r="I116" s="4" t="s">
        <v>1744</v>
      </c>
      <c r="J116" s="4" t="s">
        <v>1745</v>
      </c>
      <c r="K116" s="4" t="s">
        <v>1415</v>
      </c>
      <c r="O116" s="4" t="s">
        <v>1746</v>
      </c>
      <c r="P116" s="4" t="s">
        <v>1747</v>
      </c>
      <c r="Q116" s="4" t="s">
        <v>2151</v>
      </c>
      <c r="R116" s="4" t="s">
        <v>1749</v>
      </c>
      <c r="S116" s="4" t="s">
        <v>1750</v>
      </c>
      <c r="U116" s="4" t="s">
        <v>1751</v>
      </c>
      <c r="V116" s="4" t="s">
        <v>1752</v>
      </c>
      <c r="BU116" s="4">
        <v>97.43</v>
      </c>
      <c r="BV116" s="4" t="s">
        <v>2152</v>
      </c>
    </row>
    <row r="117" spans="1:76" hidden="1" x14ac:dyDescent="0.3">
      <c r="A117" s="4">
        <v>4</v>
      </c>
      <c r="B117" s="4">
        <v>4.5999999999999996</v>
      </c>
      <c r="C117" s="4" t="s">
        <v>2147</v>
      </c>
      <c r="D117" s="4" t="s">
        <v>884</v>
      </c>
      <c r="E117" s="4" t="s">
        <v>2148</v>
      </c>
      <c r="F117" s="4" t="s">
        <v>2153</v>
      </c>
      <c r="G117" s="4" t="s">
        <v>1742</v>
      </c>
      <c r="H117" s="4" t="s">
        <v>2154</v>
      </c>
      <c r="I117" s="4" t="s">
        <v>1744</v>
      </c>
      <c r="J117" s="4" t="s">
        <v>1745</v>
      </c>
      <c r="K117" s="4" t="s">
        <v>1415</v>
      </c>
      <c r="O117" s="4" t="s">
        <v>1746</v>
      </c>
      <c r="P117" s="4" t="s">
        <v>1747</v>
      </c>
      <c r="Q117" s="4" t="s">
        <v>2151</v>
      </c>
      <c r="R117" s="4" t="s">
        <v>1749</v>
      </c>
      <c r="S117" s="4" t="s">
        <v>1750</v>
      </c>
      <c r="U117" s="4" t="s">
        <v>1751</v>
      </c>
      <c r="V117" s="4" t="s">
        <v>1752</v>
      </c>
      <c r="BU117" s="4">
        <v>95.13</v>
      </c>
      <c r="BV117" s="4" t="s">
        <v>2152</v>
      </c>
    </row>
    <row r="118" spans="1:76" hidden="1" x14ac:dyDescent="0.3">
      <c r="A118" s="4">
        <v>4</v>
      </c>
      <c r="B118" s="4" t="s">
        <v>2155</v>
      </c>
      <c r="C118" s="4" t="s">
        <v>2156</v>
      </c>
      <c r="D118" s="4" t="s">
        <v>890</v>
      </c>
      <c r="E118" s="4" t="s">
        <v>2157</v>
      </c>
      <c r="F118" s="4" t="s">
        <v>2158</v>
      </c>
      <c r="G118" s="4" t="s">
        <v>1742</v>
      </c>
      <c r="H118" s="4" t="s">
        <v>2159</v>
      </c>
      <c r="I118" s="4" t="s">
        <v>1744</v>
      </c>
      <c r="J118" s="4" t="s">
        <v>1745</v>
      </c>
      <c r="K118" s="4" t="s">
        <v>1415</v>
      </c>
      <c r="O118" s="4" t="s">
        <v>1746</v>
      </c>
      <c r="P118" s="4" t="s">
        <v>1747</v>
      </c>
      <c r="Q118" s="4" t="s">
        <v>1748</v>
      </c>
      <c r="R118" s="4" t="s">
        <v>1749</v>
      </c>
      <c r="S118" s="4" t="s">
        <v>1750</v>
      </c>
      <c r="U118" s="4" t="s">
        <v>1751</v>
      </c>
      <c r="V118" s="4" t="s">
        <v>1752</v>
      </c>
      <c r="BM118" s="4">
        <v>100</v>
      </c>
      <c r="BN118" s="4" t="s">
        <v>2160</v>
      </c>
    </row>
    <row r="119" spans="1:76" hidden="1" x14ac:dyDescent="0.3">
      <c r="A119" s="4">
        <v>4</v>
      </c>
      <c r="B119" s="4" t="s">
        <v>2155</v>
      </c>
      <c r="C119" s="4" t="s">
        <v>2156</v>
      </c>
      <c r="D119" s="4" t="s">
        <v>890</v>
      </c>
      <c r="E119" s="4" t="s">
        <v>2157</v>
      </c>
      <c r="F119" s="4" t="s">
        <v>2161</v>
      </c>
      <c r="G119" s="4" t="s">
        <v>1742</v>
      </c>
      <c r="H119" s="4" t="s">
        <v>2162</v>
      </c>
      <c r="I119" s="4" t="s">
        <v>1744</v>
      </c>
      <c r="J119" s="4" t="s">
        <v>1745</v>
      </c>
      <c r="K119" s="4" t="s">
        <v>1415</v>
      </c>
      <c r="O119" s="4" t="s">
        <v>1746</v>
      </c>
      <c r="P119" s="4" t="s">
        <v>1747</v>
      </c>
      <c r="Q119" s="4" t="s">
        <v>1748</v>
      </c>
      <c r="R119" s="4" t="s">
        <v>1749</v>
      </c>
      <c r="S119" s="4" t="s">
        <v>1750</v>
      </c>
      <c r="U119" s="4" t="s">
        <v>1751</v>
      </c>
      <c r="V119" s="4" t="s">
        <v>1752</v>
      </c>
      <c r="BM119" s="4">
        <v>100</v>
      </c>
      <c r="BN119" s="4" t="s">
        <v>2160</v>
      </c>
    </row>
    <row r="120" spans="1:76" hidden="1" x14ac:dyDescent="0.3">
      <c r="A120" s="4">
        <v>4</v>
      </c>
      <c r="B120" s="4" t="s">
        <v>2155</v>
      </c>
      <c r="C120" s="4" t="s">
        <v>2156</v>
      </c>
      <c r="D120" s="4" t="s">
        <v>890</v>
      </c>
      <c r="E120" s="4" t="s">
        <v>2157</v>
      </c>
      <c r="F120" s="4" t="s">
        <v>2163</v>
      </c>
      <c r="G120" s="4" t="s">
        <v>1742</v>
      </c>
      <c r="H120" s="4" t="s">
        <v>2164</v>
      </c>
      <c r="I120" s="4" t="s">
        <v>1744</v>
      </c>
      <c r="J120" s="4" t="s">
        <v>1745</v>
      </c>
      <c r="K120" s="4" t="s">
        <v>1415</v>
      </c>
      <c r="O120" s="4" t="s">
        <v>1746</v>
      </c>
      <c r="P120" s="4" t="s">
        <v>1747</v>
      </c>
      <c r="Q120" s="4" t="s">
        <v>1748</v>
      </c>
      <c r="R120" s="4" t="s">
        <v>1749</v>
      </c>
      <c r="S120" s="4" t="s">
        <v>1750</v>
      </c>
      <c r="U120" s="4" t="s">
        <v>1751</v>
      </c>
      <c r="V120" s="4" t="s">
        <v>1752</v>
      </c>
      <c r="BM120" s="4">
        <v>100</v>
      </c>
      <c r="BN120" s="4" t="s">
        <v>2160</v>
      </c>
    </row>
    <row r="121" spans="1:76" hidden="1" x14ac:dyDescent="0.3">
      <c r="A121" s="4">
        <v>5</v>
      </c>
      <c r="B121" s="4">
        <v>5.4</v>
      </c>
      <c r="C121" s="4" t="s">
        <v>2165</v>
      </c>
      <c r="D121" s="4" t="s">
        <v>913</v>
      </c>
      <c r="E121" s="4" t="s">
        <v>2166</v>
      </c>
      <c r="F121" s="4" t="s">
        <v>2167</v>
      </c>
      <c r="G121" s="4" t="s">
        <v>1742</v>
      </c>
      <c r="H121" s="4" t="s">
        <v>2168</v>
      </c>
      <c r="I121" s="4" t="s">
        <v>1744</v>
      </c>
      <c r="J121" s="4" t="s">
        <v>1745</v>
      </c>
      <c r="K121" s="4" t="s">
        <v>1415</v>
      </c>
      <c r="O121" s="4" t="s">
        <v>1746</v>
      </c>
      <c r="P121" s="4" t="s">
        <v>1747</v>
      </c>
      <c r="Q121" s="4" t="s">
        <v>1748</v>
      </c>
      <c r="R121" s="4" t="s">
        <v>1749</v>
      </c>
      <c r="S121" s="4" t="s">
        <v>1814</v>
      </c>
      <c r="U121" s="4" t="s">
        <v>1751</v>
      </c>
      <c r="V121" s="4" t="s">
        <v>1752</v>
      </c>
      <c r="BK121" s="4">
        <v>18.059999999999999</v>
      </c>
      <c r="BL121" s="4" t="s">
        <v>2169</v>
      </c>
    </row>
    <row r="122" spans="1:76" hidden="1" x14ac:dyDescent="0.3">
      <c r="A122" s="4">
        <v>5</v>
      </c>
      <c r="B122" s="4">
        <v>5.4</v>
      </c>
      <c r="C122" s="4" t="s">
        <v>2165</v>
      </c>
      <c r="D122" s="4" t="s">
        <v>913</v>
      </c>
      <c r="E122" s="4" t="s">
        <v>2166</v>
      </c>
      <c r="F122" s="4" t="s">
        <v>2167</v>
      </c>
      <c r="G122" s="4" t="s">
        <v>1742</v>
      </c>
      <c r="H122" s="4" t="s">
        <v>2168</v>
      </c>
      <c r="I122" s="4" t="s">
        <v>1744</v>
      </c>
      <c r="J122" s="4" t="s">
        <v>1745</v>
      </c>
      <c r="K122" s="4" t="s">
        <v>1415</v>
      </c>
      <c r="O122" s="4" t="s">
        <v>1746</v>
      </c>
      <c r="P122" s="4" t="s">
        <v>1747</v>
      </c>
      <c r="Q122" s="4" t="s">
        <v>1748</v>
      </c>
      <c r="R122" s="4" t="s">
        <v>1749</v>
      </c>
      <c r="S122" s="4" t="s">
        <v>1563</v>
      </c>
      <c r="U122" s="4" t="s">
        <v>1751</v>
      </c>
      <c r="V122" s="4" t="s">
        <v>1752</v>
      </c>
      <c r="BK122" s="4">
        <v>10.56</v>
      </c>
      <c r="BL122" s="4" t="s">
        <v>2169</v>
      </c>
    </row>
    <row r="123" spans="1:76" hidden="1" x14ac:dyDescent="0.3">
      <c r="A123" s="4">
        <v>5</v>
      </c>
      <c r="B123" s="4">
        <v>5.4</v>
      </c>
      <c r="C123" s="4" t="s">
        <v>2165</v>
      </c>
      <c r="D123" s="4" t="s">
        <v>913</v>
      </c>
      <c r="E123" s="4" t="s">
        <v>2166</v>
      </c>
      <c r="F123" s="4" t="s">
        <v>2170</v>
      </c>
      <c r="G123" s="4" t="s">
        <v>1742</v>
      </c>
      <c r="H123" s="4" t="s">
        <v>2171</v>
      </c>
      <c r="I123" s="4" t="s">
        <v>1744</v>
      </c>
      <c r="J123" s="4" t="s">
        <v>1745</v>
      </c>
      <c r="K123" s="4" t="s">
        <v>1415</v>
      </c>
      <c r="O123" s="4" t="s">
        <v>1746</v>
      </c>
      <c r="P123" s="4" t="s">
        <v>1747</v>
      </c>
      <c r="Q123" s="4" t="s">
        <v>1748</v>
      </c>
      <c r="R123" s="4" t="s">
        <v>1749</v>
      </c>
      <c r="S123" s="4" t="s">
        <v>1563</v>
      </c>
      <c r="U123" s="4" t="s">
        <v>1751</v>
      </c>
      <c r="V123" s="4" t="s">
        <v>1752</v>
      </c>
      <c r="BK123" s="4">
        <v>1.32</v>
      </c>
      <c r="BL123" s="4" t="s">
        <v>2169</v>
      </c>
    </row>
    <row r="124" spans="1:76" hidden="1" x14ac:dyDescent="0.3">
      <c r="A124" s="4">
        <v>5</v>
      </c>
      <c r="B124" s="4">
        <v>5.4</v>
      </c>
      <c r="C124" s="4" t="s">
        <v>2165</v>
      </c>
      <c r="D124" s="4" t="s">
        <v>913</v>
      </c>
      <c r="E124" s="4" t="s">
        <v>2166</v>
      </c>
      <c r="F124" s="4" t="s">
        <v>2170</v>
      </c>
      <c r="G124" s="4" t="s">
        <v>1742</v>
      </c>
      <c r="H124" s="4" t="s">
        <v>2171</v>
      </c>
      <c r="I124" s="4" t="s">
        <v>1744</v>
      </c>
      <c r="J124" s="4" t="s">
        <v>1745</v>
      </c>
      <c r="K124" s="4" t="s">
        <v>1415</v>
      </c>
      <c r="O124" s="4" t="s">
        <v>1746</v>
      </c>
      <c r="P124" s="4" t="s">
        <v>1747</v>
      </c>
      <c r="Q124" s="4" t="s">
        <v>1748</v>
      </c>
      <c r="R124" s="4" t="s">
        <v>1749</v>
      </c>
      <c r="S124" s="4" t="s">
        <v>1814</v>
      </c>
      <c r="U124" s="4" t="s">
        <v>1751</v>
      </c>
      <c r="V124" s="4" t="s">
        <v>1752</v>
      </c>
      <c r="BK124" s="4">
        <v>3.33</v>
      </c>
      <c r="BL124" s="4" t="s">
        <v>2169</v>
      </c>
    </row>
    <row r="125" spans="1:76" hidden="1" x14ac:dyDescent="0.3">
      <c r="A125" s="4">
        <v>5</v>
      </c>
      <c r="B125" s="4">
        <v>5.4</v>
      </c>
      <c r="C125" s="4" t="s">
        <v>2165</v>
      </c>
      <c r="D125" s="4" t="s">
        <v>913</v>
      </c>
      <c r="E125" s="4" t="s">
        <v>2166</v>
      </c>
      <c r="F125" s="4" t="s">
        <v>2172</v>
      </c>
      <c r="G125" s="4" t="s">
        <v>1742</v>
      </c>
      <c r="H125" s="4" t="s">
        <v>2173</v>
      </c>
      <c r="I125" s="4" t="s">
        <v>1744</v>
      </c>
      <c r="J125" s="4" t="s">
        <v>1745</v>
      </c>
      <c r="K125" s="4" t="s">
        <v>1415</v>
      </c>
      <c r="O125" s="4" t="s">
        <v>1746</v>
      </c>
      <c r="P125" s="4" t="s">
        <v>1747</v>
      </c>
      <c r="Q125" s="4" t="s">
        <v>1748</v>
      </c>
      <c r="R125" s="4" t="s">
        <v>1749</v>
      </c>
      <c r="S125" s="4" t="s">
        <v>1814</v>
      </c>
      <c r="U125" s="4" t="s">
        <v>1751</v>
      </c>
      <c r="V125" s="4" t="s">
        <v>1752</v>
      </c>
      <c r="BK125" s="4">
        <v>14.72</v>
      </c>
      <c r="BL125" s="4" t="s">
        <v>2169</v>
      </c>
    </row>
    <row r="126" spans="1:76" hidden="1" x14ac:dyDescent="0.3">
      <c r="A126" s="4">
        <v>5</v>
      </c>
      <c r="B126" s="4">
        <v>5.4</v>
      </c>
      <c r="C126" s="4" t="s">
        <v>2165</v>
      </c>
      <c r="D126" s="4" t="s">
        <v>913</v>
      </c>
      <c r="E126" s="4" t="s">
        <v>2166</v>
      </c>
      <c r="F126" s="4" t="s">
        <v>2172</v>
      </c>
      <c r="G126" s="4" t="s">
        <v>1742</v>
      </c>
      <c r="H126" s="4" t="s">
        <v>2173</v>
      </c>
      <c r="I126" s="4" t="s">
        <v>1744</v>
      </c>
      <c r="J126" s="4" t="s">
        <v>1745</v>
      </c>
      <c r="K126" s="4" t="s">
        <v>1415</v>
      </c>
      <c r="O126" s="4" t="s">
        <v>1746</v>
      </c>
      <c r="P126" s="4" t="s">
        <v>1747</v>
      </c>
      <c r="Q126" s="4" t="s">
        <v>1748</v>
      </c>
      <c r="R126" s="4" t="s">
        <v>1749</v>
      </c>
      <c r="S126" s="4" t="s">
        <v>1563</v>
      </c>
      <c r="U126" s="4" t="s">
        <v>1751</v>
      </c>
      <c r="V126" s="4" t="s">
        <v>1752</v>
      </c>
      <c r="BK126" s="4">
        <v>9.24</v>
      </c>
      <c r="BL126" s="4" t="s">
        <v>2169</v>
      </c>
    </row>
    <row r="127" spans="1:76" hidden="1" x14ac:dyDescent="0.3">
      <c r="A127" s="4">
        <v>5</v>
      </c>
      <c r="B127" s="4">
        <v>5.5</v>
      </c>
      <c r="C127" s="4" t="s">
        <v>2174</v>
      </c>
      <c r="D127" s="4" t="s">
        <v>916</v>
      </c>
      <c r="E127" s="4" t="s">
        <v>2175</v>
      </c>
      <c r="F127" s="4" t="s">
        <v>2176</v>
      </c>
      <c r="G127" s="4" t="s">
        <v>1742</v>
      </c>
      <c r="H127" s="4" t="s">
        <v>2177</v>
      </c>
      <c r="I127" s="4" t="s">
        <v>1744</v>
      </c>
      <c r="J127" s="4" t="s">
        <v>1745</v>
      </c>
      <c r="K127" s="4" t="s">
        <v>1415</v>
      </c>
      <c r="O127" s="4" t="s">
        <v>1746</v>
      </c>
      <c r="P127" s="4" t="s">
        <v>1747</v>
      </c>
      <c r="Q127" s="4" t="s">
        <v>1748</v>
      </c>
      <c r="R127" s="4" t="s">
        <v>1749</v>
      </c>
      <c r="S127" s="4" t="s">
        <v>1814</v>
      </c>
      <c r="U127" s="4" t="s">
        <v>1751</v>
      </c>
      <c r="V127" s="4" t="s">
        <v>1752</v>
      </c>
      <c r="AQ127" s="4">
        <v>29.17</v>
      </c>
      <c r="AR127" s="4" t="s">
        <v>2178</v>
      </c>
      <c r="AS127" s="4">
        <v>30.83</v>
      </c>
      <c r="AT127" s="4" t="s">
        <v>2179</v>
      </c>
      <c r="AU127" s="4">
        <v>30.83</v>
      </c>
      <c r="AV127" s="4" t="s">
        <v>2180</v>
      </c>
      <c r="AW127" s="4">
        <v>29.17</v>
      </c>
      <c r="AX127" s="4" t="s">
        <v>2181</v>
      </c>
      <c r="AY127" s="4">
        <v>28.33</v>
      </c>
      <c r="AZ127" s="4" t="s">
        <v>2182</v>
      </c>
      <c r="BA127" s="4">
        <v>28.33</v>
      </c>
      <c r="BB127" s="4" t="s">
        <v>2183</v>
      </c>
      <c r="BC127" s="4">
        <v>32.229999999999997</v>
      </c>
      <c r="BD127" s="4" t="s">
        <v>2184</v>
      </c>
      <c r="BE127" s="4">
        <v>32.229999999999997</v>
      </c>
      <c r="BF127" s="4" t="s">
        <v>2185</v>
      </c>
      <c r="BG127" s="4">
        <v>33.06</v>
      </c>
      <c r="BH127" s="4" t="s">
        <v>2186</v>
      </c>
      <c r="BI127" s="4">
        <v>33.61</v>
      </c>
      <c r="BJ127" s="4" t="s">
        <v>2187</v>
      </c>
      <c r="BK127" s="4">
        <v>33.61</v>
      </c>
      <c r="BL127" s="4" t="s">
        <v>2188</v>
      </c>
      <c r="BM127" s="4">
        <v>33.61</v>
      </c>
      <c r="BN127" s="4" t="s">
        <v>2189</v>
      </c>
      <c r="BO127" s="4">
        <v>32.229999999999997</v>
      </c>
      <c r="BP127" s="4" t="s">
        <v>2190</v>
      </c>
      <c r="BQ127" s="4">
        <v>32.229999999999997</v>
      </c>
      <c r="BR127" s="4" t="s">
        <v>2191</v>
      </c>
      <c r="BS127" s="4">
        <v>33.880000000000003</v>
      </c>
      <c r="BT127" s="4" t="s">
        <v>2192</v>
      </c>
      <c r="BU127" s="4">
        <v>31.41</v>
      </c>
      <c r="BV127" s="4" t="s">
        <v>2193</v>
      </c>
      <c r="BW127" s="4">
        <v>31.41</v>
      </c>
      <c r="BX127" s="4" t="s">
        <v>2194</v>
      </c>
    </row>
    <row r="128" spans="1:76" hidden="1" x14ac:dyDescent="0.3">
      <c r="A128" s="4">
        <v>5</v>
      </c>
      <c r="B128" s="4">
        <v>5.5</v>
      </c>
      <c r="C128" s="4" t="s">
        <v>2174</v>
      </c>
      <c r="D128" s="4" t="s">
        <v>916</v>
      </c>
      <c r="E128" s="4" t="s">
        <v>2175</v>
      </c>
      <c r="F128" s="4" t="s">
        <v>2195</v>
      </c>
      <c r="G128" s="4" t="s">
        <v>1742</v>
      </c>
      <c r="H128" s="4" t="s">
        <v>2196</v>
      </c>
      <c r="I128" s="4" t="s">
        <v>1744</v>
      </c>
      <c r="J128" s="4" t="s">
        <v>1745</v>
      </c>
      <c r="K128" s="4" t="s">
        <v>1415</v>
      </c>
      <c r="O128" s="4" t="s">
        <v>1746</v>
      </c>
      <c r="P128" s="4" t="s">
        <v>1747</v>
      </c>
      <c r="Q128" s="4" t="s">
        <v>1748</v>
      </c>
      <c r="R128" s="4" t="s">
        <v>1749</v>
      </c>
      <c r="S128" s="4" t="s">
        <v>1814</v>
      </c>
      <c r="U128" s="4" t="s">
        <v>1772</v>
      </c>
      <c r="V128" s="4" t="s">
        <v>1752</v>
      </c>
      <c r="AQ128" s="4">
        <v>35</v>
      </c>
      <c r="AR128" s="4" t="s">
        <v>2178</v>
      </c>
      <c r="AS128" s="4">
        <v>37</v>
      </c>
      <c r="AT128" s="4" t="s">
        <v>2179</v>
      </c>
      <c r="AU128" s="4">
        <v>37</v>
      </c>
      <c r="AV128" s="4" t="s">
        <v>2180</v>
      </c>
      <c r="AW128" s="4">
        <v>35</v>
      </c>
      <c r="AX128" s="4" t="s">
        <v>2181</v>
      </c>
      <c r="AY128" s="4">
        <v>34</v>
      </c>
      <c r="AZ128" s="4" t="s">
        <v>2182</v>
      </c>
      <c r="BA128" s="4">
        <v>34</v>
      </c>
      <c r="BB128" s="4" t="s">
        <v>2183</v>
      </c>
      <c r="BC128" s="4">
        <v>39</v>
      </c>
      <c r="BD128" s="4" t="s">
        <v>2184</v>
      </c>
      <c r="BE128" s="4">
        <v>39</v>
      </c>
      <c r="BF128" s="4" t="s">
        <v>2185</v>
      </c>
      <c r="BG128" s="4">
        <v>40</v>
      </c>
      <c r="BH128" s="4" t="s">
        <v>2186</v>
      </c>
      <c r="BI128" s="4">
        <v>41</v>
      </c>
      <c r="BJ128" s="4" t="s">
        <v>2187</v>
      </c>
      <c r="BK128" s="4">
        <v>41</v>
      </c>
      <c r="BL128" s="4" t="s">
        <v>2188</v>
      </c>
      <c r="BM128" s="4">
        <v>41</v>
      </c>
      <c r="BN128" s="4" t="s">
        <v>2189</v>
      </c>
      <c r="BO128" s="4">
        <v>39</v>
      </c>
      <c r="BP128" s="4" t="s">
        <v>2190</v>
      </c>
      <c r="BQ128" s="4">
        <v>39</v>
      </c>
      <c r="BR128" s="4" t="s">
        <v>2191</v>
      </c>
      <c r="BS128" s="4">
        <v>41</v>
      </c>
      <c r="BT128" s="4" t="s">
        <v>2192</v>
      </c>
      <c r="BU128" s="4">
        <v>38</v>
      </c>
      <c r="BV128" s="4" t="s">
        <v>2193</v>
      </c>
      <c r="BW128" s="4">
        <v>38</v>
      </c>
      <c r="BX128" s="4" t="s">
        <v>2194</v>
      </c>
    </row>
    <row r="129" spans="1:76" hidden="1" x14ac:dyDescent="0.3">
      <c r="A129" s="4">
        <v>5</v>
      </c>
      <c r="B129" s="4">
        <v>5.5</v>
      </c>
      <c r="C129" s="4" t="s">
        <v>2174</v>
      </c>
      <c r="D129" s="4" t="s">
        <v>916</v>
      </c>
      <c r="E129" s="4" t="s">
        <v>2175</v>
      </c>
      <c r="F129" s="4" t="s">
        <v>2197</v>
      </c>
      <c r="G129" s="4" t="s">
        <v>1742</v>
      </c>
      <c r="H129" s="4" t="s">
        <v>2198</v>
      </c>
      <c r="I129" s="4" t="s">
        <v>1744</v>
      </c>
      <c r="J129" s="4" t="s">
        <v>1745</v>
      </c>
      <c r="K129" s="4" t="s">
        <v>1415</v>
      </c>
      <c r="O129" s="4" t="s">
        <v>1746</v>
      </c>
      <c r="P129" s="4" t="s">
        <v>1747</v>
      </c>
      <c r="Q129" s="4" t="s">
        <v>1748</v>
      </c>
      <c r="R129" s="4" t="s">
        <v>1749</v>
      </c>
      <c r="S129" s="4" t="s">
        <v>1750</v>
      </c>
      <c r="U129" s="4" t="s">
        <v>1772</v>
      </c>
      <c r="V129" s="4" t="s">
        <v>1752</v>
      </c>
      <c r="AQ129" s="4">
        <v>120</v>
      </c>
      <c r="AR129" s="4" t="s">
        <v>2178</v>
      </c>
      <c r="AS129" s="4">
        <v>120</v>
      </c>
      <c r="AT129" s="4" t="s">
        <v>2179</v>
      </c>
      <c r="AU129" s="4">
        <v>120</v>
      </c>
      <c r="AV129" s="4" t="s">
        <v>2180</v>
      </c>
      <c r="AW129" s="4">
        <v>120</v>
      </c>
      <c r="AX129" s="4" t="s">
        <v>2181</v>
      </c>
      <c r="AY129" s="4">
        <v>120</v>
      </c>
      <c r="AZ129" s="4" t="s">
        <v>2182</v>
      </c>
      <c r="BA129" s="4">
        <v>120</v>
      </c>
      <c r="BB129" s="4" t="s">
        <v>2183</v>
      </c>
      <c r="BC129" s="4">
        <v>121</v>
      </c>
      <c r="BD129" s="4" t="s">
        <v>2184</v>
      </c>
      <c r="BE129" s="4">
        <v>121</v>
      </c>
      <c r="BF129" s="4" t="s">
        <v>2185</v>
      </c>
      <c r="BG129" s="4">
        <v>121</v>
      </c>
      <c r="BH129" s="4" t="s">
        <v>2186</v>
      </c>
      <c r="BI129" s="4">
        <v>122</v>
      </c>
      <c r="BJ129" s="4" t="s">
        <v>2187</v>
      </c>
      <c r="BK129" s="4">
        <v>122</v>
      </c>
      <c r="BL129" s="4" t="s">
        <v>2188</v>
      </c>
      <c r="BM129" s="4">
        <v>122</v>
      </c>
      <c r="BN129" s="4" t="s">
        <v>2189</v>
      </c>
      <c r="BO129" s="4">
        <v>121</v>
      </c>
      <c r="BP129" s="4" t="s">
        <v>2190</v>
      </c>
      <c r="BQ129" s="4">
        <v>121</v>
      </c>
      <c r="BR129" s="4" t="s">
        <v>2191</v>
      </c>
      <c r="BS129" s="4">
        <v>121</v>
      </c>
      <c r="BT129" s="4" t="s">
        <v>2192</v>
      </c>
      <c r="BU129" s="4">
        <v>121</v>
      </c>
      <c r="BV129" s="4" t="s">
        <v>2193</v>
      </c>
      <c r="BW129" s="4">
        <v>121</v>
      </c>
      <c r="BX129" s="4" t="s">
        <v>2194</v>
      </c>
    </row>
    <row r="130" spans="1:76" hidden="1" x14ac:dyDescent="0.3">
      <c r="A130" s="4">
        <v>5</v>
      </c>
      <c r="B130" s="4">
        <v>5.5</v>
      </c>
      <c r="C130" s="4" t="s">
        <v>2199</v>
      </c>
      <c r="D130" s="4" t="s">
        <v>918</v>
      </c>
      <c r="E130" s="4" t="s">
        <v>2200</v>
      </c>
      <c r="F130" s="4" t="s">
        <v>2201</v>
      </c>
      <c r="G130" s="4" t="s">
        <v>1742</v>
      </c>
      <c r="H130" s="4" t="s">
        <v>2200</v>
      </c>
      <c r="I130" s="4" t="s">
        <v>1744</v>
      </c>
      <c r="J130" s="4" t="s">
        <v>1745</v>
      </c>
      <c r="K130" s="4" t="s">
        <v>1415</v>
      </c>
      <c r="O130" s="4" t="s">
        <v>1746</v>
      </c>
      <c r="P130" s="4" t="s">
        <v>1747</v>
      </c>
      <c r="Q130" s="4" t="s">
        <v>1748</v>
      </c>
      <c r="R130" s="4" t="s">
        <v>1749</v>
      </c>
      <c r="S130" s="4" t="s">
        <v>1814</v>
      </c>
      <c r="U130" s="4" t="s">
        <v>1751</v>
      </c>
      <c r="V130" s="4" t="s">
        <v>1752</v>
      </c>
      <c r="AQ130" s="4">
        <v>38.200000000000003</v>
      </c>
      <c r="AR130" s="4" t="s">
        <v>2202</v>
      </c>
      <c r="AS130" s="4">
        <v>38.6</v>
      </c>
      <c r="AT130" s="4" t="s">
        <v>2203</v>
      </c>
      <c r="AU130" s="4">
        <v>38.6</v>
      </c>
      <c r="AV130" s="4" t="s">
        <v>2204</v>
      </c>
      <c r="AW130" s="4">
        <v>36.4</v>
      </c>
      <c r="AX130" s="4" t="s">
        <v>2205</v>
      </c>
      <c r="AY130" s="4">
        <v>36.299999999999997</v>
      </c>
      <c r="AZ130" s="4" t="s">
        <v>2206</v>
      </c>
      <c r="BA130" s="4">
        <v>36.5</v>
      </c>
      <c r="BB130" s="4" t="s">
        <v>2207</v>
      </c>
      <c r="BC130" s="4">
        <v>39.9</v>
      </c>
      <c r="BD130" s="4" t="s">
        <v>2208</v>
      </c>
      <c r="BE130" s="4">
        <v>40</v>
      </c>
      <c r="BF130" s="4" t="s">
        <v>2209</v>
      </c>
      <c r="BG130" s="4">
        <v>40</v>
      </c>
      <c r="BH130" s="4" t="s">
        <v>2210</v>
      </c>
    </row>
    <row r="131" spans="1:76" x14ac:dyDescent="0.3">
      <c r="A131" s="4">
        <v>6</v>
      </c>
      <c r="B131" s="4">
        <v>6.1</v>
      </c>
      <c r="C131" s="4" t="s">
        <v>2211</v>
      </c>
      <c r="D131" s="4" t="s">
        <v>938</v>
      </c>
      <c r="E131" s="4" t="s">
        <v>2212</v>
      </c>
      <c r="F131" s="4" t="s">
        <v>2213</v>
      </c>
      <c r="G131" s="4" t="s">
        <v>1742</v>
      </c>
      <c r="H131" s="4" t="s">
        <v>2212</v>
      </c>
      <c r="I131" s="4" t="s">
        <v>1744</v>
      </c>
      <c r="J131" s="4" t="s">
        <v>1745</v>
      </c>
      <c r="K131" s="4" t="s">
        <v>1415</v>
      </c>
      <c r="O131" s="4" t="s">
        <v>1746</v>
      </c>
      <c r="P131" s="4" t="s">
        <v>2214</v>
      </c>
      <c r="Q131" s="4" t="s">
        <v>1748</v>
      </c>
      <c r="R131" s="4" t="s">
        <v>1749</v>
      </c>
      <c r="S131" s="4" t="s">
        <v>1750</v>
      </c>
      <c r="U131" s="4" t="s">
        <v>1751</v>
      </c>
      <c r="V131" s="4" t="s">
        <v>1752</v>
      </c>
      <c r="AQ131" s="4">
        <v>76.67</v>
      </c>
      <c r="AR131" s="4" t="s">
        <v>2215</v>
      </c>
      <c r="AS131" s="4">
        <v>76.67</v>
      </c>
      <c r="AT131" s="4" t="s">
        <v>2216</v>
      </c>
      <c r="AU131" s="4">
        <v>76.67</v>
      </c>
      <c r="AV131" s="4" t="s">
        <v>2217</v>
      </c>
      <c r="AW131" s="4">
        <v>76.67</v>
      </c>
      <c r="AX131" s="4" t="s">
        <v>2218</v>
      </c>
      <c r="AY131" s="4">
        <v>76.67</v>
      </c>
      <c r="AZ131" s="4" t="s">
        <v>2219</v>
      </c>
      <c r="BA131" s="4">
        <v>76.67</v>
      </c>
      <c r="BB131" s="4" t="s">
        <v>2220</v>
      </c>
      <c r="BC131" s="4">
        <v>79.09</v>
      </c>
      <c r="BD131" s="4" t="s">
        <v>2221</v>
      </c>
      <c r="BE131" s="4">
        <v>81.510000000000005</v>
      </c>
      <c r="BF131" s="4" t="s">
        <v>2222</v>
      </c>
      <c r="BG131" s="4">
        <v>83.93</v>
      </c>
      <c r="BH131" s="4" t="s">
        <v>2223</v>
      </c>
      <c r="BI131" s="4">
        <v>86.35</v>
      </c>
      <c r="BJ131" s="4" t="s">
        <v>2224</v>
      </c>
      <c r="BK131" s="4">
        <v>88.77</v>
      </c>
      <c r="BL131" s="4" t="s">
        <v>2225</v>
      </c>
      <c r="BM131" s="4">
        <v>91.19</v>
      </c>
      <c r="BN131" s="4" t="s">
        <v>2226</v>
      </c>
      <c r="BO131" s="4">
        <v>93.61</v>
      </c>
      <c r="BP131" s="4" t="s">
        <v>2227</v>
      </c>
      <c r="BQ131" s="4">
        <v>96.03</v>
      </c>
      <c r="BR131" s="4" t="s">
        <v>2228</v>
      </c>
      <c r="BS131" s="4">
        <v>98.45</v>
      </c>
      <c r="BT131" s="4" t="s">
        <v>2229</v>
      </c>
      <c r="BU131" s="4">
        <v>100</v>
      </c>
      <c r="BV131" s="4" t="s">
        <v>2230</v>
      </c>
    </row>
    <row r="132" spans="1:76" x14ac:dyDescent="0.3">
      <c r="A132" s="4">
        <v>6</v>
      </c>
      <c r="B132" s="4">
        <v>6.2</v>
      </c>
      <c r="C132" s="4" t="s">
        <v>2231</v>
      </c>
      <c r="D132" s="4" t="s">
        <v>941</v>
      </c>
      <c r="E132" s="4" t="s">
        <v>2232</v>
      </c>
      <c r="F132" s="4" t="s">
        <v>2233</v>
      </c>
      <c r="G132" s="4" t="s">
        <v>1742</v>
      </c>
      <c r="H132" s="4" t="s">
        <v>2234</v>
      </c>
      <c r="I132" s="4" t="s">
        <v>1744</v>
      </c>
      <c r="J132" s="4" t="s">
        <v>1745</v>
      </c>
      <c r="K132" s="4" t="s">
        <v>1415</v>
      </c>
      <c r="O132" s="4" t="s">
        <v>1746</v>
      </c>
      <c r="P132" s="4" t="s">
        <v>2214</v>
      </c>
      <c r="Q132" s="4" t="s">
        <v>1748</v>
      </c>
      <c r="R132" s="4" t="s">
        <v>1749</v>
      </c>
      <c r="S132" s="4" t="s">
        <v>1750</v>
      </c>
      <c r="U132" s="4" t="s">
        <v>1751</v>
      </c>
      <c r="V132" s="4" t="s">
        <v>1752</v>
      </c>
      <c r="AQ132" s="4">
        <v>75.48</v>
      </c>
      <c r="AR132" s="4" t="s">
        <v>2215</v>
      </c>
      <c r="AS132" s="4">
        <v>75.510000000000005</v>
      </c>
      <c r="AT132" s="4" t="s">
        <v>2216</v>
      </c>
      <c r="AU132" s="4">
        <v>75.540000000000006</v>
      </c>
      <c r="AV132" s="4" t="s">
        <v>2217</v>
      </c>
      <c r="AW132" s="4">
        <v>75.569999999999993</v>
      </c>
      <c r="AX132" s="4" t="s">
        <v>2218</v>
      </c>
      <c r="AY132" s="4">
        <v>75.599999999999994</v>
      </c>
      <c r="AZ132" s="4" t="s">
        <v>2219</v>
      </c>
      <c r="BA132" s="4">
        <v>75.63</v>
      </c>
      <c r="BB132" s="4" t="s">
        <v>2220</v>
      </c>
      <c r="BC132" s="4">
        <v>75.66</v>
      </c>
      <c r="BD132" s="4" t="s">
        <v>2221</v>
      </c>
      <c r="BE132" s="4">
        <v>75.69</v>
      </c>
      <c r="BF132" s="4" t="s">
        <v>2222</v>
      </c>
      <c r="BG132" s="4">
        <v>75.72</v>
      </c>
      <c r="BH132" s="4" t="s">
        <v>2223</v>
      </c>
      <c r="BI132" s="4">
        <v>75.75</v>
      </c>
      <c r="BJ132" s="4" t="s">
        <v>2224</v>
      </c>
      <c r="BK132" s="4">
        <v>75.78</v>
      </c>
      <c r="BL132" s="4" t="s">
        <v>2225</v>
      </c>
      <c r="BM132" s="4">
        <v>75.81</v>
      </c>
      <c r="BN132" s="4" t="s">
        <v>2226</v>
      </c>
      <c r="BO132" s="4">
        <v>75.84</v>
      </c>
      <c r="BP132" s="4" t="s">
        <v>2227</v>
      </c>
      <c r="BQ132" s="4">
        <v>75.87</v>
      </c>
      <c r="BR132" s="4" t="s">
        <v>2228</v>
      </c>
      <c r="BS132" s="4">
        <v>75.900000000000006</v>
      </c>
      <c r="BT132" s="4" t="s">
        <v>2229</v>
      </c>
      <c r="BU132" s="4">
        <v>75.930000000000007</v>
      </c>
      <c r="BV132" s="4" t="s">
        <v>2230</v>
      </c>
    </row>
    <row r="133" spans="1:76" x14ac:dyDescent="0.3">
      <c r="A133" s="4">
        <v>6</v>
      </c>
      <c r="B133" s="4">
        <v>6.4</v>
      </c>
      <c r="C133" s="4" t="s">
        <v>2235</v>
      </c>
      <c r="D133" s="4" t="s">
        <v>951</v>
      </c>
      <c r="E133" s="4" t="s">
        <v>2236</v>
      </c>
      <c r="F133" s="4" t="s">
        <v>2237</v>
      </c>
      <c r="G133" s="4" t="s">
        <v>1742</v>
      </c>
      <c r="H133" s="4" t="s">
        <v>2236</v>
      </c>
      <c r="I133" s="4" t="s">
        <v>1744</v>
      </c>
      <c r="J133" s="4" t="s">
        <v>1745</v>
      </c>
      <c r="K133" s="4" t="s">
        <v>1415</v>
      </c>
      <c r="O133" s="4" t="s">
        <v>1746</v>
      </c>
      <c r="P133" s="4" t="s">
        <v>1747</v>
      </c>
      <c r="Q133" s="4" t="s">
        <v>1748</v>
      </c>
      <c r="R133" s="4" t="s">
        <v>1749</v>
      </c>
      <c r="S133" s="4" t="s">
        <v>1750</v>
      </c>
      <c r="U133" s="4" t="s">
        <v>1751</v>
      </c>
      <c r="V133" s="4" t="s">
        <v>1752</v>
      </c>
      <c r="BS133" s="4">
        <v>2.75</v>
      </c>
      <c r="BT133" s="4" t="s">
        <v>2238</v>
      </c>
    </row>
    <row r="134" spans="1:76" x14ac:dyDescent="0.3">
      <c r="A134" s="4">
        <v>6</v>
      </c>
      <c r="B134" s="4">
        <v>6.5</v>
      </c>
      <c r="C134" s="4" t="s">
        <v>2239</v>
      </c>
      <c r="D134" s="4" t="s">
        <v>954</v>
      </c>
      <c r="E134" s="4" t="s">
        <v>2240</v>
      </c>
      <c r="F134" s="4" t="s">
        <v>2241</v>
      </c>
      <c r="G134" s="4" t="s">
        <v>1770</v>
      </c>
      <c r="H134" s="4" t="s">
        <v>2242</v>
      </c>
      <c r="I134" s="4" t="s">
        <v>1744</v>
      </c>
      <c r="J134" s="4" t="s">
        <v>1745</v>
      </c>
      <c r="K134" s="4" t="s">
        <v>1415</v>
      </c>
      <c r="O134" s="4" t="s">
        <v>1746</v>
      </c>
      <c r="P134" s="4" t="s">
        <v>1747</v>
      </c>
      <c r="Q134" s="4" t="s">
        <v>1748</v>
      </c>
      <c r="R134" s="4" t="s">
        <v>1749</v>
      </c>
      <c r="S134" s="4" t="s">
        <v>1750</v>
      </c>
      <c r="U134" s="4" t="s">
        <v>1829</v>
      </c>
      <c r="V134" s="4" t="s">
        <v>1752</v>
      </c>
      <c r="BO134" s="4">
        <v>0</v>
      </c>
      <c r="BP134" s="4" t="s">
        <v>2243</v>
      </c>
    </row>
    <row r="135" spans="1:76" x14ac:dyDescent="0.3">
      <c r="A135" s="4">
        <v>6</v>
      </c>
      <c r="B135" s="4">
        <v>6.5</v>
      </c>
      <c r="C135" s="4" t="s">
        <v>2239</v>
      </c>
      <c r="D135" s="4" t="s">
        <v>954</v>
      </c>
      <c r="E135" s="4" t="s">
        <v>2240</v>
      </c>
      <c r="F135" s="4" t="s">
        <v>2244</v>
      </c>
      <c r="G135" s="4" t="s">
        <v>1770</v>
      </c>
      <c r="H135" s="4" t="s">
        <v>2245</v>
      </c>
      <c r="I135" s="4" t="s">
        <v>1744</v>
      </c>
      <c r="J135" s="4" t="s">
        <v>1745</v>
      </c>
      <c r="K135" s="4" t="s">
        <v>1415</v>
      </c>
      <c r="O135" s="4" t="s">
        <v>1746</v>
      </c>
      <c r="P135" s="4" t="s">
        <v>1747</v>
      </c>
      <c r="Q135" s="4" t="s">
        <v>1748</v>
      </c>
      <c r="R135" s="4" t="s">
        <v>1749</v>
      </c>
      <c r="S135" s="4" t="s">
        <v>1750</v>
      </c>
      <c r="U135" s="4" t="s">
        <v>1829</v>
      </c>
      <c r="V135" s="4" t="s">
        <v>1752</v>
      </c>
      <c r="BO135" s="4">
        <v>0</v>
      </c>
      <c r="BP135" s="4" t="s">
        <v>2243</v>
      </c>
    </row>
    <row r="136" spans="1:76" x14ac:dyDescent="0.3">
      <c r="A136" s="4">
        <v>6</v>
      </c>
      <c r="B136" s="4">
        <v>6.5</v>
      </c>
      <c r="C136" s="4" t="s">
        <v>2239</v>
      </c>
      <c r="D136" s="4" t="s">
        <v>954</v>
      </c>
      <c r="E136" s="4" t="s">
        <v>2240</v>
      </c>
      <c r="F136" s="4" t="s">
        <v>2246</v>
      </c>
      <c r="G136" s="4" t="s">
        <v>1770</v>
      </c>
      <c r="H136" s="4" t="s">
        <v>2247</v>
      </c>
      <c r="I136" s="4" t="s">
        <v>1744</v>
      </c>
      <c r="J136" s="4" t="s">
        <v>1745</v>
      </c>
      <c r="K136" s="4" t="s">
        <v>1415</v>
      </c>
      <c r="O136" s="4" t="s">
        <v>1746</v>
      </c>
      <c r="P136" s="4" t="s">
        <v>1747</v>
      </c>
      <c r="Q136" s="4" t="s">
        <v>1748</v>
      </c>
      <c r="R136" s="4" t="s">
        <v>1749</v>
      </c>
      <c r="S136" s="4" t="s">
        <v>1750</v>
      </c>
      <c r="U136" s="4" t="s">
        <v>1829</v>
      </c>
      <c r="V136" s="4" t="s">
        <v>1752</v>
      </c>
      <c r="BO136" s="4">
        <v>0</v>
      </c>
      <c r="BP136" s="4" t="s">
        <v>2243</v>
      </c>
    </row>
    <row r="137" spans="1:76" x14ac:dyDescent="0.3">
      <c r="A137" s="4">
        <v>6</v>
      </c>
      <c r="B137" s="4">
        <v>6.5</v>
      </c>
      <c r="C137" s="4" t="s">
        <v>2239</v>
      </c>
      <c r="D137" s="4" t="s">
        <v>954</v>
      </c>
      <c r="E137" s="4" t="s">
        <v>2240</v>
      </c>
      <c r="F137" s="4" t="s">
        <v>2248</v>
      </c>
      <c r="G137" s="4" t="s">
        <v>1770</v>
      </c>
      <c r="H137" s="4" t="s">
        <v>2249</v>
      </c>
      <c r="I137" s="4" t="s">
        <v>1744</v>
      </c>
      <c r="J137" s="4" t="s">
        <v>1745</v>
      </c>
      <c r="K137" s="4" t="s">
        <v>1415</v>
      </c>
      <c r="O137" s="4" t="s">
        <v>1746</v>
      </c>
      <c r="P137" s="4" t="s">
        <v>1747</v>
      </c>
      <c r="Q137" s="4" t="s">
        <v>1748</v>
      </c>
      <c r="R137" s="4" t="s">
        <v>1749</v>
      </c>
      <c r="S137" s="4" t="s">
        <v>1750</v>
      </c>
      <c r="U137" s="4" t="s">
        <v>1829</v>
      </c>
      <c r="V137" s="4" t="s">
        <v>1752</v>
      </c>
      <c r="BO137" s="4">
        <v>0</v>
      </c>
      <c r="BP137" s="4" t="s">
        <v>2243</v>
      </c>
    </row>
    <row r="138" spans="1:76" x14ac:dyDescent="0.3">
      <c r="A138" s="4">
        <v>6</v>
      </c>
      <c r="B138" s="4">
        <v>6.5</v>
      </c>
      <c r="C138" s="4" t="s">
        <v>2239</v>
      </c>
      <c r="D138" s="4" t="s">
        <v>954</v>
      </c>
      <c r="E138" s="4" t="s">
        <v>2240</v>
      </c>
      <c r="F138" s="4" t="s">
        <v>2250</v>
      </c>
      <c r="G138" s="4" t="s">
        <v>1770</v>
      </c>
      <c r="H138" s="4" t="s">
        <v>2251</v>
      </c>
      <c r="I138" s="4" t="s">
        <v>1744</v>
      </c>
      <c r="J138" s="4" t="s">
        <v>1745</v>
      </c>
      <c r="K138" s="4" t="s">
        <v>1415</v>
      </c>
      <c r="O138" s="4" t="s">
        <v>1746</v>
      </c>
      <c r="P138" s="4" t="s">
        <v>1747</v>
      </c>
      <c r="Q138" s="4" t="s">
        <v>1748</v>
      </c>
      <c r="R138" s="4" t="s">
        <v>1749</v>
      </c>
      <c r="S138" s="4" t="s">
        <v>1750</v>
      </c>
      <c r="U138" s="4" t="s">
        <v>1829</v>
      </c>
      <c r="V138" s="4" t="s">
        <v>1752</v>
      </c>
      <c r="BO138" s="4">
        <v>0</v>
      </c>
      <c r="BP138" s="4" t="s">
        <v>2243</v>
      </c>
    </row>
    <row r="139" spans="1:76" x14ac:dyDescent="0.3">
      <c r="A139" s="4">
        <v>6</v>
      </c>
      <c r="B139" s="4">
        <v>6.5</v>
      </c>
      <c r="C139" s="4" t="s">
        <v>2239</v>
      </c>
      <c r="D139" s="4" t="s">
        <v>954</v>
      </c>
      <c r="E139" s="4" t="s">
        <v>2240</v>
      </c>
      <c r="F139" s="4" t="s">
        <v>2250</v>
      </c>
      <c r="G139" s="4" t="s">
        <v>1770</v>
      </c>
      <c r="H139" s="4" t="s">
        <v>2251</v>
      </c>
      <c r="I139" s="4" t="s">
        <v>1744</v>
      </c>
      <c r="J139" s="4" t="s">
        <v>1745</v>
      </c>
      <c r="K139" s="4" t="s">
        <v>1415</v>
      </c>
      <c r="O139" s="4" t="s">
        <v>1746</v>
      </c>
      <c r="P139" s="4" t="s">
        <v>1747</v>
      </c>
      <c r="Q139" s="4" t="s">
        <v>1748</v>
      </c>
      <c r="R139" s="4" t="s">
        <v>1749</v>
      </c>
      <c r="S139" s="4" t="s">
        <v>1750</v>
      </c>
      <c r="U139" s="4" t="s">
        <v>1772</v>
      </c>
      <c r="V139" s="4" t="s">
        <v>1752</v>
      </c>
      <c r="BO139" s="4">
        <v>0</v>
      </c>
      <c r="BP139" s="4" t="s">
        <v>2243</v>
      </c>
    </row>
    <row r="140" spans="1:76" x14ac:dyDescent="0.3">
      <c r="A140" s="4">
        <v>6</v>
      </c>
      <c r="B140" s="4">
        <v>6.5</v>
      </c>
      <c r="C140" s="4" t="s">
        <v>2239</v>
      </c>
      <c r="D140" s="4" t="s">
        <v>954</v>
      </c>
      <c r="E140" s="4" t="s">
        <v>2240</v>
      </c>
      <c r="F140" s="4" t="s">
        <v>2252</v>
      </c>
      <c r="G140" s="4" t="s">
        <v>1770</v>
      </c>
      <c r="H140" s="4" t="s">
        <v>2253</v>
      </c>
      <c r="I140" s="4" t="s">
        <v>1744</v>
      </c>
      <c r="J140" s="4" t="s">
        <v>1745</v>
      </c>
      <c r="K140" s="4" t="s">
        <v>1415</v>
      </c>
      <c r="O140" s="4" t="s">
        <v>1746</v>
      </c>
      <c r="P140" s="4" t="s">
        <v>1747</v>
      </c>
      <c r="Q140" s="4" t="s">
        <v>1748</v>
      </c>
      <c r="R140" s="4" t="s">
        <v>1749</v>
      </c>
      <c r="S140" s="4" t="s">
        <v>1750</v>
      </c>
      <c r="U140" s="4" t="s">
        <v>1829</v>
      </c>
      <c r="V140" s="4" t="s">
        <v>1752</v>
      </c>
      <c r="BO140" s="4">
        <v>0</v>
      </c>
      <c r="BP140" s="4" t="s">
        <v>2243</v>
      </c>
    </row>
    <row r="141" spans="1:76" x14ac:dyDescent="0.3">
      <c r="A141" s="4">
        <v>6</v>
      </c>
      <c r="B141" s="4">
        <v>6.5</v>
      </c>
      <c r="C141" s="4" t="s">
        <v>2239</v>
      </c>
      <c r="D141" s="4" t="s">
        <v>954</v>
      </c>
      <c r="E141" s="4" t="s">
        <v>2240</v>
      </c>
      <c r="F141" s="4" t="s">
        <v>2254</v>
      </c>
      <c r="G141" s="4" t="s">
        <v>1770</v>
      </c>
      <c r="H141" s="4" t="s">
        <v>2255</v>
      </c>
      <c r="I141" s="4" t="s">
        <v>1744</v>
      </c>
      <c r="J141" s="4" t="s">
        <v>1745</v>
      </c>
      <c r="K141" s="4" t="s">
        <v>1415</v>
      </c>
      <c r="O141" s="4" t="s">
        <v>1746</v>
      </c>
      <c r="P141" s="4" t="s">
        <v>1747</v>
      </c>
      <c r="Q141" s="4" t="s">
        <v>1748</v>
      </c>
      <c r="R141" s="4" t="s">
        <v>1749</v>
      </c>
      <c r="S141" s="4" t="s">
        <v>1750</v>
      </c>
      <c r="U141" s="4" t="s">
        <v>1829</v>
      </c>
      <c r="V141" s="4" t="s">
        <v>1752</v>
      </c>
      <c r="BO141" s="4">
        <v>1</v>
      </c>
      <c r="BP141" s="4" t="s">
        <v>2243</v>
      </c>
    </row>
    <row r="142" spans="1:76" hidden="1" x14ac:dyDescent="0.3">
      <c r="A142" s="4">
        <v>7</v>
      </c>
      <c r="B142" s="4">
        <v>7.1</v>
      </c>
      <c r="C142" s="4" t="s">
        <v>2256</v>
      </c>
      <c r="D142" s="4" t="s">
        <v>969</v>
      </c>
      <c r="E142" s="4" t="s">
        <v>2257</v>
      </c>
      <c r="F142" s="4" t="s">
        <v>2258</v>
      </c>
      <c r="G142" s="4" t="s">
        <v>1742</v>
      </c>
      <c r="H142" s="4" t="s">
        <v>2257</v>
      </c>
      <c r="I142" s="4" t="s">
        <v>1744</v>
      </c>
      <c r="J142" s="4" t="s">
        <v>1745</v>
      </c>
      <c r="K142" s="4" t="s">
        <v>1415</v>
      </c>
      <c r="O142" s="4" t="s">
        <v>1746</v>
      </c>
      <c r="P142" s="4" t="s">
        <v>2214</v>
      </c>
      <c r="Q142" s="4" t="s">
        <v>1748</v>
      </c>
      <c r="R142" s="4" t="s">
        <v>1809</v>
      </c>
      <c r="S142" s="4" t="s">
        <v>1750</v>
      </c>
      <c r="U142" s="4" t="s">
        <v>1751</v>
      </c>
      <c r="V142" s="4" t="s">
        <v>1752</v>
      </c>
      <c r="AQ142" s="4">
        <v>100</v>
      </c>
      <c r="AR142" s="4" t="s">
        <v>2259</v>
      </c>
      <c r="AS142" s="4">
        <v>100</v>
      </c>
      <c r="AT142" s="4" t="s">
        <v>2260</v>
      </c>
      <c r="AU142" s="4">
        <v>100</v>
      </c>
      <c r="AV142" s="4" t="s">
        <v>2261</v>
      </c>
      <c r="AW142" s="4">
        <v>100</v>
      </c>
      <c r="AX142" s="4" t="s">
        <v>2262</v>
      </c>
      <c r="AY142" s="4">
        <v>100</v>
      </c>
      <c r="AZ142" s="4" t="s">
        <v>2263</v>
      </c>
      <c r="BA142" s="4">
        <v>100</v>
      </c>
      <c r="BB142" s="4" t="s">
        <v>2264</v>
      </c>
      <c r="BC142" s="4">
        <v>100</v>
      </c>
      <c r="BD142" s="4" t="s">
        <v>2265</v>
      </c>
      <c r="BE142" s="4">
        <v>100</v>
      </c>
      <c r="BF142" s="4" t="s">
        <v>2266</v>
      </c>
      <c r="BG142" s="4">
        <v>100</v>
      </c>
      <c r="BH142" s="4" t="s">
        <v>2267</v>
      </c>
      <c r="BI142" s="4">
        <v>100</v>
      </c>
      <c r="BJ142" s="4" t="s">
        <v>2268</v>
      </c>
      <c r="BK142" s="4">
        <v>100</v>
      </c>
      <c r="BL142" s="4" t="s">
        <v>2269</v>
      </c>
      <c r="BM142" s="4">
        <v>100</v>
      </c>
      <c r="BN142" s="4" t="s">
        <v>2270</v>
      </c>
      <c r="BO142" s="4">
        <v>100</v>
      </c>
      <c r="BP142" s="4" t="s">
        <v>2271</v>
      </c>
      <c r="BQ142" s="4">
        <v>100</v>
      </c>
      <c r="BR142" s="4" t="s">
        <v>2272</v>
      </c>
      <c r="BS142" s="4">
        <v>100</v>
      </c>
      <c r="BT142" s="4" t="s">
        <v>2273</v>
      </c>
    </row>
    <row r="143" spans="1:76" hidden="1" x14ac:dyDescent="0.3">
      <c r="A143" s="4">
        <v>7</v>
      </c>
      <c r="B143" s="4">
        <v>7.1</v>
      </c>
      <c r="C143" s="4" t="s">
        <v>2256</v>
      </c>
      <c r="D143" s="4" t="s">
        <v>969</v>
      </c>
      <c r="E143" s="4" t="s">
        <v>2257</v>
      </c>
      <c r="F143" s="4" t="s">
        <v>2258</v>
      </c>
      <c r="G143" s="4" t="s">
        <v>1742</v>
      </c>
      <c r="H143" s="4" t="s">
        <v>2257</v>
      </c>
      <c r="I143" s="4" t="s">
        <v>1744</v>
      </c>
      <c r="J143" s="4" t="s">
        <v>1745</v>
      </c>
      <c r="K143" s="4" t="s">
        <v>1415</v>
      </c>
      <c r="O143" s="4" t="s">
        <v>1746</v>
      </c>
      <c r="P143" s="4" t="s">
        <v>2214</v>
      </c>
      <c r="Q143" s="4" t="s">
        <v>1748</v>
      </c>
      <c r="R143" s="4" t="s">
        <v>1749</v>
      </c>
      <c r="S143" s="4" t="s">
        <v>1750</v>
      </c>
      <c r="U143" s="4" t="s">
        <v>1751</v>
      </c>
      <c r="V143" s="4" t="s">
        <v>1752</v>
      </c>
      <c r="AQ143" s="4">
        <v>100</v>
      </c>
      <c r="AR143" s="4" t="s">
        <v>2259</v>
      </c>
      <c r="AS143" s="4">
        <v>100</v>
      </c>
      <c r="AT143" s="4" t="s">
        <v>2260</v>
      </c>
      <c r="AU143" s="4">
        <v>100</v>
      </c>
      <c r="AV143" s="4" t="s">
        <v>2261</v>
      </c>
      <c r="AW143" s="4">
        <v>100</v>
      </c>
      <c r="AX143" s="4" t="s">
        <v>2262</v>
      </c>
      <c r="AY143" s="4">
        <v>100</v>
      </c>
      <c r="AZ143" s="4" t="s">
        <v>2263</v>
      </c>
      <c r="BA143" s="4">
        <v>100</v>
      </c>
      <c r="BB143" s="4" t="s">
        <v>2264</v>
      </c>
      <c r="BC143" s="4">
        <v>100</v>
      </c>
      <c r="BD143" s="4" t="s">
        <v>2265</v>
      </c>
      <c r="BE143" s="4">
        <v>100</v>
      </c>
      <c r="BF143" s="4" t="s">
        <v>2266</v>
      </c>
      <c r="BG143" s="4">
        <v>100</v>
      </c>
      <c r="BH143" s="4" t="s">
        <v>2267</v>
      </c>
      <c r="BI143" s="4">
        <v>100</v>
      </c>
      <c r="BJ143" s="4" t="s">
        <v>2268</v>
      </c>
      <c r="BK143" s="4">
        <v>100</v>
      </c>
      <c r="BL143" s="4" t="s">
        <v>2269</v>
      </c>
      <c r="BM143" s="4">
        <v>100</v>
      </c>
      <c r="BN143" s="4" t="s">
        <v>2270</v>
      </c>
      <c r="BO143" s="4">
        <v>100</v>
      </c>
      <c r="BP143" s="4" t="s">
        <v>2271</v>
      </c>
      <c r="BQ143" s="4">
        <v>100</v>
      </c>
      <c r="BR143" s="4" t="s">
        <v>2272</v>
      </c>
      <c r="BS143" s="4">
        <v>100</v>
      </c>
      <c r="BT143" s="4" t="s">
        <v>2273</v>
      </c>
    </row>
    <row r="144" spans="1:76" hidden="1" x14ac:dyDescent="0.3">
      <c r="A144" s="4">
        <v>7</v>
      </c>
      <c r="B144" s="4">
        <v>7.1</v>
      </c>
      <c r="C144" s="4" t="s">
        <v>2256</v>
      </c>
      <c r="D144" s="4" t="s">
        <v>969</v>
      </c>
      <c r="E144" s="4" t="s">
        <v>2257</v>
      </c>
      <c r="F144" s="4" t="s">
        <v>2258</v>
      </c>
      <c r="G144" s="4" t="s">
        <v>1742</v>
      </c>
      <c r="H144" s="4" t="s">
        <v>2257</v>
      </c>
      <c r="I144" s="4" t="s">
        <v>1744</v>
      </c>
      <c r="J144" s="4" t="s">
        <v>1745</v>
      </c>
      <c r="K144" s="4" t="s">
        <v>1415</v>
      </c>
      <c r="O144" s="4" t="s">
        <v>1746</v>
      </c>
      <c r="P144" s="4" t="s">
        <v>2214</v>
      </c>
      <c r="Q144" s="4" t="s">
        <v>1748</v>
      </c>
      <c r="R144" s="4" t="s">
        <v>1812</v>
      </c>
      <c r="S144" s="4" t="s">
        <v>1750</v>
      </c>
      <c r="U144" s="4" t="s">
        <v>1751</v>
      </c>
      <c r="V144" s="4" t="s">
        <v>1752</v>
      </c>
      <c r="AQ144" s="4">
        <v>100</v>
      </c>
      <c r="AR144" s="4" t="s">
        <v>2259</v>
      </c>
      <c r="AS144" s="4">
        <v>100</v>
      </c>
      <c r="AT144" s="4" t="s">
        <v>2260</v>
      </c>
      <c r="AU144" s="4">
        <v>100</v>
      </c>
      <c r="AV144" s="4" t="s">
        <v>2261</v>
      </c>
      <c r="AW144" s="4">
        <v>100</v>
      </c>
      <c r="AX144" s="4" t="s">
        <v>2262</v>
      </c>
      <c r="AY144" s="4">
        <v>100</v>
      </c>
      <c r="AZ144" s="4" t="s">
        <v>2263</v>
      </c>
      <c r="BA144" s="4">
        <v>100</v>
      </c>
      <c r="BB144" s="4" t="s">
        <v>2264</v>
      </c>
      <c r="BC144" s="4">
        <v>100</v>
      </c>
      <c r="BD144" s="4" t="s">
        <v>2265</v>
      </c>
      <c r="BE144" s="4">
        <v>100</v>
      </c>
      <c r="BF144" s="4" t="s">
        <v>2266</v>
      </c>
      <c r="BG144" s="4">
        <v>100</v>
      </c>
      <c r="BH144" s="4" t="s">
        <v>2267</v>
      </c>
      <c r="BI144" s="4">
        <v>100</v>
      </c>
      <c r="BJ144" s="4" t="s">
        <v>2268</v>
      </c>
      <c r="BK144" s="4">
        <v>100</v>
      </c>
      <c r="BL144" s="4" t="s">
        <v>2269</v>
      </c>
      <c r="BM144" s="4">
        <v>100</v>
      </c>
      <c r="BN144" s="4" t="s">
        <v>2270</v>
      </c>
      <c r="BO144" s="4">
        <v>100</v>
      </c>
      <c r="BP144" s="4" t="s">
        <v>2271</v>
      </c>
      <c r="BQ144" s="4">
        <v>100</v>
      </c>
      <c r="BR144" s="4" t="s">
        <v>2272</v>
      </c>
      <c r="BS144" s="4">
        <v>100</v>
      </c>
      <c r="BT144" s="4" t="s">
        <v>2273</v>
      </c>
    </row>
    <row r="145" spans="1:76" hidden="1" x14ac:dyDescent="0.3">
      <c r="A145" s="4">
        <v>7</v>
      </c>
      <c r="B145" s="4">
        <v>7.1</v>
      </c>
      <c r="C145" s="4" t="s">
        <v>2274</v>
      </c>
      <c r="D145" s="4" t="s">
        <v>971</v>
      </c>
      <c r="E145" s="4" t="s">
        <v>2275</v>
      </c>
      <c r="F145" s="4" t="s">
        <v>2276</v>
      </c>
      <c r="G145" s="4" t="s">
        <v>1742</v>
      </c>
      <c r="H145" s="4" t="s">
        <v>2275</v>
      </c>
      <c r="I145" s="4" t="s">
        <v>1744</v>
      </c>
      <c r="J145" s="4" t="s">
        <v>1745</v>
      </c>
      <c r="K145" s="4" t="s">
        <v>1415</v>
      </c>
      <c r="O145" s="4" t="s">
        <v>1746</v>
      </c>
      <c r="P145" s="4" t="s">
        <v>1747</v>
      </c>
      <c r="Q145" s="4" t="s">
        <v>1748</v>
      </c>
      <c r="R145" s="4" t="s">
        <v>1749</v>
      </c>
      <c r="S145" s="4" t="s">
        <v>1750</v>
      </c>
      <c r="U145" s="4" t="s">
        <v>1751</v>
      </c>
      <c r="V145" s="4" t="s">
        <v>1752</v>
      </c>
      <c r="BS145" s="4" t="s">
        <v>2277</v>
      </c>
      <c r="BT145" s="4" t="s">
        <v>2278</v>
      </c>
    </row>
    <row r="146" spans="1:76" hidden="1" x14ac:dyDescent="0.3">
      <c r="A146" s="4">
        <v>7</v>
      </c>
      <c r="B146" s="4">
        <v>7.2</v>
      </c>
      <c r="C146" s="4" t="s">
        <v>2279</v>
      </c>
      <c r="D146" s="4" t="s">
        <v>974</v>
      </c>
      <c r="E146" s="4" t="s">
        <v>2280</v>
      </c>
      <c r="F146" s="4" t="s">
        <v>2281</v>
      </c>
      <c r="G146" s="4" t="s">
        <v>1742</v>
      </c>
      <c r="H146" s="4" t="s">
        <v>2280</v>
      </c>
      <c r="I146" s="4" t="s">
        <v>1744</v>
      </c>
      <c r="J146" s="4" t="s">
        <v>1745</v>
      </c>
      <c r="K146" s="4" t="s">
        <v>1415</v>
      </c>
      <c r="O146" s="4" t="s">
        <v>1746</v>
      </c>
      <c r="P146" s="4" t="s">
        <v>1747</v>
      </c>
      <c r="Q146" s="4" t="s">
        <v>1748</v>
      </c>
      <c r="R146" s="4" t="s">
        <v>1749</v>
      </c>
      <c r="S146" s="4" t="s">
        <v>1750</v>
      </c>
      <c r="U146" s="4" t="s">
        <v>1751</v>
      </c>
      <c r="V146" s="4" t="s">
        <v>1752</v>
      </c>
      <c r="AQ146" s="4">
        <v>28.89</v>
      </c>
      <c r="AR146" s="4" t="s">
        <v>2282</v>
      </c>
      <c r="AS146" s="4">
        <v>26.79</v>
      </c>
      <c r="AT146" s="4" t="s">
        <v>2283</v>
      </c>
      <c r="AU146" s="4">
        <v>28.66</v>
      </c>
      <c r="AV146" s="4" t="s">
        <v>2284</v>
      </c>
      <c r="AW146" s="4">
        <v>28.01</v>
      </c>
      <c r="AX146" s="4" t="s">
        <v>2285</v>
      </c>
      <c r="AY146" s="4">
        <v>30.43</v>
      </c>
      <c r="AZ146" s="4" t="s">
        <v>2286</v>
      </c>
      <c r="BA146" s="4">
        <v>29.18</v>
      </c>
      <c r="BB146" s="4" t="s">
        <v>2287</v>
      </c>
      <c r="BC146" s="4">
        <v>29.35</v>
      </c>
      <c r="BD146" s="4" t="s">
        <v>2288</v>
      </c>
      <c r="BE146" s="4">
        <v>29.04</v>
      </c>
      <c r="BF146" s="4" t="s">
        <v>2289</v>
      </c>
      <c r="BG146" s="4">
        <v>28.1</v>
      </c>
      <c r="BH146" s="4" t="s">
        <v>2290</v>
      </c>
      <c r="BI146" s="4">
        <v>30.13</v>
      </c>
      <c r="BJ146" s="4" t="s">
        <v>2291</v>
      </c>
      <c r="BK146" s="4">
        <v>31.24</v>
      </c>
      <c r="BL146" s="4" t="s">
        <v>2292</v>
      </c>
      <c r="BM146" s="4">
        <v>32.03</v>
      </c>
      <c r="BN146" s="4" t="s">
        <v>2293</v>
      </c>
      <c r="BO146" s="4">
        <v>30.77</v>
      </c>
      <c r="BP146" s="4" t="s">
        <v>2294</v>
      </c>
      <c r="BQ146" s="4">
        <v>30.36</v>
      </c>
      <c r="BR146" s="4" t="s">
        <v>2295</v>
      </c>
      <c r="BS146" s="4">
        <v>30.86</v>
      </c>
      <c r="BT146" s="4" t="s">
        <v>2238</v>
      </c>
    </row>
    <row r="147" spans="1:76" hidden="1" x14ac:dyDescent="0.3">
      <c r="A147" s="4">
        <v>7</v>
      </c>
      <c r="B147" s="4">
        <v>7.3</v>
      </c>
      <c r="C147" s="4" t="s">
        <v>2296</v>
      </c>
      <c r="D147" s="4" t="s">
        <v>977</v>
      </c>
      <c r="E147" s="4" t="s">
        <v>2297</v>
      </c>
      <c r="F147" s="4" t="s">
        <v>2298</v>
      </c>
      <c r="G147" s="4" t="s">
        <v>1742</v>
      </c>
      <c r="H147" s="4" t="s">
        <v>2299</v>
      </c>
      <c r="I147" s="4" t="s">
        <v>1744</v>
      </c>
      <c r="J147" s="4" t="s">
        <v>1745</v>
      </c>
      <c r="K147" s="4" t="s">
        <v>1415</v>
      </c>
      <c r="O147" s="4" t="s">
        <v>1746</v>
      </c>
      <c r="P147" s="4" t="s">
        <v>1747</v>
      </c>
      <c r="Q147" s="4" t="s">
        <v>1748</v>
      </c>
      <c r="R147" s="4" t="s">
        <v>1749</v>
      </c>
      <c r="S147" s="4" t="s">
        <v>1750</v>
      </c>
      <c r="U147" s="4" t="s">
        <v>2300</v>
      </c>
      <c r="V147" s="4" t="s">
        <v>1752</v>
      </c>
      <c r="AQ147" s="4">
        <v>6.57</v>
      </c>
      <c r="AR147" s="4" t="s">
        <v>2301</v>
      </c>
      <c r="AS147" s="4">
        <v>6.36</v>
      </c>
      <c r="AT147" s="4" t="s">
        <v>2302</v>
      </c>
      <c r="AU147" s="4">
        <v>6.07</v>
      </c>
      <c r="AV147" s="4" t="s">
        <v>2303</v>
      </c>
      <c r="AW147" s="4">
        <v>5.73</v>
      </c>
      <c r="AX147" s="4" t="s">
        <v>2304</v>
      </c>
      <c r="AY147" s="4">
        <v>5.66</v>
      </c>
      <c r="AZ147" s="4" t="s">
        <v>2305</v>
      </c>
      <c r="BA147" s="4">
        <v>5.34</v>
      </c>
      <c r="BB147" s="4" t="s">
        <v>2306</v>
      </c>
      <c r="BC147" s="4">
        <v>5.19</v>
      </c>
      <c r="BD147" s="4" t="s">
        <v>2307</v>
      </c>
      <c r="BE147" s="4">
        <v>5.1100000000000003</v>
      </c>
      <c r="BF147" s="4" t="s">
        <v>2308</v>
      </c>
      <c r="BG147" s="4">
        <v>5.25</v>
      </c>
      <c r="BH147" s="4" t="s">
        <v>2309</v>
      </c>
      <c r="BI147" s="4">
        <v>5.32</v>
      </c>
      <c r="BJ147" s="4" t="s">
        <v>2310</v>
      </c>
      <c r="BK147" s="4">
        <v>5.51</v>
      </c>
      <c r="BL147" s="4" t="s">
        <v>2311</v>
      </c>
      <c r="BM147" s="4">
        <v>5.34</v>
      </c>
      <c r="BN147" s="4" t="s">
        <v>2312</v>
      </c>
      <c r="BO147" s="4">
        <v>5.46</v>
      </c>
      <c r="BP147" s="4" t="s">
        <v>2313</v>
      </c>
      <c r="BQ147" s="4">
        <v>5.41</v>
      </c>
      <c r="BR147" s="4" t="s">
        <v>2314</v>
      </c>
      <c r="BS147" s="4">
        <v>5.57</v>
      </c>
      <c r="BT147" s="4" t="s">
        <v>2315</v>
      </c>
    </row>
    <row r="148" spans="1:76" hidden="1" x14ac:dyDescent="0.3">
      <c r="A148" s="4">
        <v>8</v>
      </c>
      <c r="B148" s="4">
        <v>8.1</v>
      </c>
      <c r="C148" s="4" t="s">
        <v>2316</v>
      </c>
      <c r="D148" s="4" t="s">
        <v>987</v>
      </c>
      <c r="E148" s="4" t="s">
        <v>2317</v>
      </c>
      <c r="F148" s="4" t="s">
        <v>2318</v>
      </c>
      <c r="G148" s="4" t="s">
        <v>1742</v>
      </c>
      <c r="H148" s="4" t="s">
        <v>2319</v>
      </c>
      <c r="I148" s="4" t="s">
        <v>1744</v>
      </c>
      <c r="J148" s="4" t="s">
        <v>1745</v>
      </c>
      <c r="K148" s="4" t="s">
        <v>1415</v>
      </c>
      <c r="O148" s="4" t="s">
        <v>1746</v>
      </c>
      <c r="P148" s="4" t="s">
        <v>1747</v>
      </c>
      <c r="Q148" s="4" t="s">
        <v>1748</v>
      </c>
      <c r="R148" s="4" t="s">
        <v>1749</v>
      </c>
      <c r="S148" s="4" t="s">
        <v>1750</v>
      </c>
      <c r="U148" s="4" t="s">
        <v>1751</v>
      </c>
      <c r="V148" s="4" t="s">
        <v>1752</v>
      </c>
      <c r="AQ148" s="4">
        <v>1.1200000000000001</v>
      </c>
      <c r="AR148" s="4" t="s">
        <v>2320</v>
      </c>
      <c r="AS148" s="4">
        <v>2.52</v>
      </c>
      <c r="AT148" s="4" t="s">
        <v>2321</v>
      </c>
      <c r="AU148" s="4">
        <v>3.61</v>
      </c>
      <c r="AV148" s="4" t="s">
        <v>2322</v>
      </c>
      <c r="AW148" s="4">
        <v>2.99</v>
      </c>
      <c r="AX148" s="4" t="s">
        <v>2323</v>
      </c>
      <c r="AY148" s="4">
        <v>1.76</v>
      </c>
      <c r="AZ148" s="4" t="s">
        <v>2324</v>
      </c>
      <c r="BA148" s="4">
        <v>1.93</v>
      </c>
      <c r="BB148" s="4" t="s">
        <v>2325</v>
      </c>
      <c r="BC148" s="4">
        <v>1.29</v>
      </c>
      <c r="BD148" s="4" t="s">
        <v>2326</v>
      </c>
      <c r="BE148" s="4">
        <v>2.5</v>
      </c>
      <c r="BF148" s="4" t="s">
        <v>2327</v>
      </c>
      <c r="BG148" s="4">
        <v>-2.63</v>
      </c>
      <c r="BH148" s="4" t="s">
        <v>2328</v>
      </c>
      <c r="BI148" s="4">
        <v>0.9</v>
      </c>
      <c r="BJ148" s="4" t="s">
        <v>2329</v>
      </c>
      <c r="BK148" s="4">
        <v>0.03</v>
      </c>
      <c r="BL148" s="4" t="s">
        <v>2330</v>
      </c>
      <c r="BM148" s="4">
        <v>1.86</v>
      </c>
      <c r="BN148" s="4" t="s">
        <v>2331</v>
      </c>
      <c r="BO148" s="4">
        <v>2.0099999999999998</v>
      </c>
      <c r="BP148" s="4" t="s">
        <v>2332</v>
      </c>
      <c r="BQ148" s="4">
        <v>0.91</v>
      </c>
      <c r="BR148" s="4" t="s">
        <v>2333</v>
      </c>
      <c r="BS148" s="4">
        <v>2.4900000000000002</v>
      </c>
      <c r="BT148" s="4" t="s">
        <v>2334</v>
      </c>
      <c r="BU148" s="4">
        <v>2.31</v>
      </c>
      <c r="BV148" s="4" t="s">
        <v>2335</v>
      </c>
    </row>
    <row r="149" spans="1:76" hidden="1" x14ac:dyDescent="0.3">
      <c r="A149" s="4">
        <v>8</v>
      </c>
      <c r="B149" s="4">
        <v>8.1999999999999993</v>
      </c>
      <c r="C149" s="4" t="s">
        <v>2336</v>
      </c>
      <c r="D149" s="4" t="s">
        <v>990</v>
      </c>
      <c r="E149" s="4" t="s">
        <v>2337</v>
      </c>
      <c r="F149" s="4" t="s">
        <v>2338</v>
      </c>
      <c r="G149" s="4" t="s">
        <v>1742</v>
      </c>
      <c r="H149" s="4" t="s">
        <v>2339</v>
      </c>
      <c r="I149" s="4" t="s">
        <v>1744</v>
      </c>
      <c r="J149" s="4" t="s">
        <v>1745</v>
      </c>
      <c r="K149" s="4" t="s">
        <v>1415</v>
      </c>
      <c r="O149" s="4" t="s">
        <v>1746</v>
      </c>
      <c r="P149" s="4" t="s">
        <v>1747</v>
      </c>
      <c r="Q149" s="4" t="s">
        <v>1748</v>
      </c>
      <c r="R149" s="4" t="s">
        <v>1749</v>
      </c>
      <c r="S149" s="4" t="s">
        <v>1750</v>
      </c>
      <c r="U149" s="4" t="s">
        <v>1751</v>
      </c>
      <c r="V149" s="4" t="s">
        <v>1752</v>
      </c>
      <c r="AQ149" s="4">
        <v>0.26</v>
      </c>
      <c r="AR149" s="4" t="s">
        <v>2340</v>
      </c>
      <c r="AS149" s="4">
        <v>7.0000000000000007E-2</v>
      </c>
      <c r="AT149" s="4" t="s">
        <v>2341</v>
      </c>
      <c r="AU149" s="4">
        <v>1.84</v>
      </c>
      <c r="AV149" s="4" t="s">
        <v>2342</v>
      </c>
      <c r="AW149" s="4">
        <v>2.62</v>
      </c>
      <c r="AX149" s="4" t="s">
        <v>2343</v>
      </c>
      <c r="AY149" s="4">
        <v>0.4</v>
      </c>
      <c r="AZ149" s="4" t="s">
        <v>2344</v>
      </c>
      <c r="BA149" s="4">
        <v>0.23</v>
      </c>
      <c r="BB149" s="4" t="s">
        <v>2345</v>
      </c>
      <c r="BC149" s="4">
        <v>0.35</v>
      </c>
      <c r="BD149" s="4" t="s">
        <v>2346</v>
      </c>
      <c r="BE149" s="4">
        <v>0.78</v>
      </c>
      <c r="BF149" s="4" t="s">
        <v>2347</v>
      </c>
      <c r="BG149" s="4">
        <v>-2.5</v>
      </c>
      <c r="BH149" s="4" t="s">
        <v>2348</v>
      </c>
      <c r="BI149" s="4">
        <v>0.75</v>
      </c>
      <c r="BJ149" s="4" t="s">
        <v>2349</v>
      </c>
      <c r="BK149" s="4">
        <v>0.9</v>
      </c>
      <c r="BL149" s="4" t="s">
        <v>2350</v>
      </c>
      <c r="BM149" s="4">
        <v>0.74</v>
      </c>
      <c r="BN149" s="4" t="s">
        <v>2351</v>
      </c>
      <c r="BO149" s="4">
        <v>2.1800000000000002</v>
      </c>
      <c r="BP149" s="4" t="s">
        <v>2352</v>
      </c>
      <c r="BQ149" s="4">
        <v>0.79</v>
      </c>
      <c r="BR149" s="4" t="s">
        <v>2353</v>
      </c>
      <c r="BS149" s="4">
        <v>1.91</v>
      </c>
      <c r="BT149" s="4" t="s">
        <v>2354</v>
      </c>
      <c r="BU149" s="4">
        <v>2.48</v>
      </c>
      <c r="BV149" s="4" t="s">
        <v>2355</v>
      </c>
      <c r="BW149" s="4">
        <v>1.91</v>
      </c>
      <c r="BX149" s="4" t="s">
        <v>2356</v>
      </c>
    </row>
    <row r="150" spans="1:76" hidden="1" x14ac:dyDescent="0.3">
      <c r="A150" s="4">
        <v>8</v>
      </c>
      <c r="B150" s="4">
        <v>8.4</v>
      </c>
      <c r="C150" s="4" t="s">
        <v>2357</v>
      </c>
      <c r="D150" s="4" t="s">
        <v>996</v>
      </c>
      <c r="E150" s="4" t="s">
        <v>2358</v>
      </c>
      <c r="F150" s="4" t="s">
        <v>2359</v>
      </c>
      <c r="G150" s="4" t="s">
        <v>1742</v>
      </c>
      <c r="H150" s="4" t="s">
        <v>2360</v>
      </c>
      <c r="I150" s="4" t="s">
        <v>1744</v>
      </c>
      <c r="J150" s="4" t="s">
        <v>1745</v>
      </c>
      <c r="K150" s="4" t="s">
        <v>1415</v>
      </c>
      <c r="O150" s="4" t="s">
        <v>1746</v>
      </c>
      <c r="P150" s="4" t="s">
        <v>1747</v>
      </c>
      <c r="Q150" s="4" t="s">
        <v>1748</v>
      </c>
      <c r="R150" s="4" t="s">
        <v>1749</v>
      </c>
      <c r="S150" s="4" t="s">
        <v>1750</v>
      </c>
      <c r="U150" s="4" t="s">
        <v>2361</v>
      </c>
      <c r="V150" s="4" t="s">
        <v>1752</v>
      </c>
      <c r="AQ150" s="4">
        <v>22.11</v>
      </c>
      <c r="AR150" s="4" t="s">
        <v>2362</v>
      </c>
      <c r="AS150" s="4">
        <v>22.34</v>
      </c>
      <c r="AT150" s="4" t="s">
        <v>2363</v>
      </c>
      <c r="AU150" s="4">
        <v>24.1</v>
      </c>
      <c r="AV150" s="4" t="s">
        <v>2364</v>
      </c>
      <c r="AW150" s="4">
        <v>24.3</v>
      </c>
      <c r="AX150" s="4" t="s">
        <v>2365</v>
      </c>
      <c r="AY150" s="4">
        <v>26.58</v>
      </c>
      <c r="AZ150" s="4" t="s">
        <v>2366</v>
      </c>
      <c r="BA150" s="4">
        <v>27.67</v>
      </c>
      <c r="BB150" s="4" t="s">
        <v>2367</v>
      </c>
      <c r="BC150" s="4">
        <v>25.52</v>
      </c>
      <c r="BD150" s="4" t="s">
        <v>2368</v>
      </c>
      <c r="BE150" s="4">
        <v>26.44</v>
      </c>
      <c r="BF150" s="4" t="s">
        <v>2369</v>
      </c>
      <c r="BG150" s="4">
        <v>24.73</v>
      </c>
      <c r="BH150" s="4" t="s">
        <v>2370</v>
      </c>
      <c r="BI150" s="4">
        <v>21.12</v>
      </c>
      <c r="BJ150" s="4" t="s">
        <v>2371</v>
      </c>
      <c r="BK150" s="4">
        <v>21.45</v>
      </c>
      <c r="BL150" s="4" t="s">
        <v>2372</v>
      </c>
    </row>
    <row r="151" spans="1:76" hidden="1" x14ac:dyDescent="0.3">
      <c r="A151" s="4">
        <v>8</v>
      </c>
      <c r="B151" s="4">
        <v>8.4</v>
      </c>
      <c r="C151" s="4" t="s">
        <v>2357</v>
      </c>
      <c r="D151" s="4" t="s">
        <v>996</v>
      </c>
      <c r="E151" s="4" t="s">
        <v>2358</v>
      </c>
      <c r="F151" s="4" t="s">
        <v>2373</v>
      </c>
      <c r="G151" s="4" t="s">
        <v>1742</v>
      </c>
      <c r="H151" s="4" t="s">
        <v>2374</v>
      </c>
      <c r="I151" s="4" t="s">
        <v>1744</v>
      </c>
      <c r="J151" s="4" t="s">
        <v>1745</v>
      </c>
      <c r="K151" s="4" t="s">
        <v>1415</v>
      </c>
      <c r="O151" s="4" t="s">
        <v>1746</v>
      </c>
      <c r="P151" s="4" t="s">
        <v>1747</v>
      </c>
      <c r="Q151" s="4" t="s">
        <v>1748</v>
      </c>
      <c r="R151" s="4" t="s">
        <v>1749</v>
      </c>
      <c r="S151" s="4" t="s">
        <v>1750</v>
      </c>
      <c r="U151" s="4" t="s">
        <v>2375</v>
      </c>
      <c r="V151" s="4" t="s">
        <v>1752</v>
      </c>
      <c r="AQ151" s="4">
        <v>0.91</v>
      </c>
      <c r="AR151" s="4" t="s">
        <v>2362</v>
      </c>
      <c r="AS151" s="4">
        <v>0.9</v>
      </c>
      <c r="AT151" s="4" t="s">
        <v>2363</v>
      </c>
      <c r="AU151" s="4">
        <v>0.94</v>
      </c>
      <c r="AV151" s="4" t="s">
        <v>2364</v>
      </c>
      <c r="AW151" s="4">
        <v>0.91</v>
      </c>
      <c r="AX151" s="4" t="s">
        <v>2365</v>
      </c>
      <c r="AY151" s="4">
        <v>0.98</v>
      </c>
      <c r="AZ151" s="4" t="s">
        <v>2366</v>
      </c>
      <c r="BA151" s="4">
        <v>1</v>
      </c>
      <c r="BB151" s="4" t="s">
        <v>2367</v>
      </c>
      <c r="BC151" s="4">
        <v>0.91</v>
      </c>
      <c r="BD151" s="4" t="s">
        <v>2368</v>
      </c>
      <c r="BE151" s="4">
        <v>0.92</v>
      </c>
      <c r="BF151" s="4" t="s">
        <v>2369</v>
      </c>
      <c r="BG151" s="4">
        <v>0.89</v>
      </c>
      <c r="BH151" s="4" t="s">
        <v>2370</v>
      </c>
      <c r="BI151" s="4">
        <v>0.77</v>
      </c>
      <c r="BJ151" s="4" t="s">
        <v>2371</v>
      </c>
      <c r="BK151" s="4">
        <v>0.78</v>
      </c>
      <c r="BL151" s="4" t="s">
        <v>2372</v>
      </c>
    </row>
    <row r="152" spans="1:76" hidden="1" x14ac:dyDescent="0.3">
      <c r="A152" s="4">
        <v>8</v>
      </c>
      <c r="B152" s="4">
        <v>8.4</v>
      </c>
      <c r="C152" s="4" t="s">
        <v>2357</v>
      </c>
      <c r="D152" s="4" t="s">
        <v>996</v>
      </c>
      <c r="E152" s="4" t="s">
        <v>2358</v>
      </c>
      <c r="F152" s="4" t="s">
        <v>2376</v>
      </c>
      <c r="G152" s="4" t="s">
        <v>1742</v>
      </c>
      <c r="H152" s="4" t="s">
        <v>2377</v>
      </c>
      <c r="I152" s="4" t="s">
        <v>1744</v>
      </c>
      <c r="J152" s="4" t="s">
        <v>1745</v>
      </c>
      <c r="K152" s="4" t="s">
        <v>1415</v>
      </c>
      <c r="O152" s="4" t="s">
        <v>1746</v>
      </c>
      <c r="P152" s="4" t="s">
        <v>1747</v>
      </c>
      <c r="Q152" s="4" t="s">
        <v>1748</v>
      </c>
      <c r="R152" s="4" t="s">
        <v>1749</v>
      </c>
      <c r="S152" s="4" t="s">
        <v>1750</v>
      </c>
      <c r="U152" s="4" t="s">
        <v>2361</v>
      </c>
      <c r="V152" s="4" t="s">
        <v>2378</v>
      </c>
      <c r="AQ152" s="80">
        <v>85300000</v>
      </c>
      <c r="AR152" s="4" t="s">
        <v>2362</v>
      </c>
      <c r="AS152" s="80">
        <v>87300000</v>
      </c>
      <c r="AT152" s="4" t="s">
        <v>2363</v>
      </c>
      <c r="AU152" s="80">
        <v>95500000</v>
      </c>
      <c r="AV152" s="4" t="s">
        <v>2364</v>
      </c>
      <c r="AW152" s="80">
        <v>97700000</v>
      </c>
      <c r="AX152" s="4" t="s">
        <v>2365</v>
      </c>
      <c r="AY152" s="80">
        <v>108400000</v>
      </c>
      <c r="AZ152" s="4" t="s">
        <v>2366</v>
      </c>
      <c r="BA152" s="80">
        <v>114400000</v>
      </c>
      <c r="BB152" s="4" t="s">
        <v>2367</v>
      </c>
      <c r="BC152" s="80">
        <v>106800000</v>
      </c>
      <c r="BD152" s="4" t="s">
        <v>2368</v>
      </c>
      <c r="BE152" s="80">
        <v>111900000</v>
      </c>
      <c r="BF152" s="4" t="s">
        <v>2369</v>
      </c>
      <c r="BG152" s="80">
        <v>105800000</v>
      </c>
      <c r="BH152" s="4" t="s">
        <v>2370</v>
      </c>
      <c r="BI152" s="80">
        <v>91300000</v>
      </c>
      <c r="BJ152" s="4" t="s">
        <v>2371</v>
      </c>
      <c r="BK152" s="80">
        <v>93700000</v>
      </c>
      <c r="BL152" s="4" t="s">
        <v>2372</v>
      </c>
    </row>
    <row r="153" spans="1:76" hidden="1" x14ac:dyDescent="0.3">
      <c r="A153" s="4">
        <v>8</v>
      </c>
      <c r="B153" s="4">
        <v>8.4</v>
      </c>
      <c r="C153" s="4" t="s">
        <v>2379</v>
      </c>
      <c r="D153" s="4" t="s">
        <v>998</v>
      </c>
      <c r="E153" s="4" t="s">
        <v>2380</v>
      </c>
      <c r="F153" s="4" t="s">
        <v>2381</v>
      </c>
      <c r="G153" s="4" t="s">
        <v>1742</v>
      </c>
      <c r="H153" s="4" t="s">
        <v>2382</v>
      </c>
      <c r="I153" s="4" t="s">
        <v>1744</v>
      </c>
      <c r="J153" s="4" t="s">
        <v>1745</v>
      </c>
      <c r="K153" s="4" t="s">
        <v>1415</v>
      </c>
      <c r="O153" s="4" t="s">
        <v>1746</v>
      </c>
      <c r="P153" s="4" t="s">
        <v>1747</v>
      </c>
      <c r="Q153" s="4" t="s">
        <v>1748</v>
      </c>
      <c r="R153" s="4" t="s">
        <v>1749</v>
      </c>
      <c r="S153" s="4" t="s">
        <v>1750</v>
      </c>
      <c r="U153" s="4" t="s">
        <v>2361</v>
      </c>
      <c r="V153" s="4" t="s">
        <v>1752</v>
      </c>
      <c r="AQ153" s="4">
        <v>23.79</v>
      </c>
      <c r="AR153" s="4" t="s">
        <v>2362</v>
      </c>
      <c r="AS153" s="4">
        <v>23.7</v>
      </c>
      <c r="AT153" s="4" t="s">
        <v>2363</v>
      </c>
      <c r="AU153" s="4">
        <v>22.93</v>
      </c>
      <c r="AV153" s="4" t="s">
        <v>2364</v>
      </c>
      <c r="AW153" s="4">
        <v>23.7</v>
      </c>
      <c r="AX153" s="4" t="s">
        <v>2365</v>
      </c>
      <c r="AY153" s="4">
        <v>24.73</v>
      </c>
      <c r="AZ153" s="4" t="s">
        <v>2366</v>
      </c>
      <c r="BA153" s="4">
        <v>25.52</v>
      </c>
      <c r="BB153" s="4" t="s">
        <v>2367</v>
      </c>
      <c r="BC153" s="4">
        <v>24.35</v>
      </c>
      <c r="BD153" s="4" t="s">
        <v>2368</v>
      </c>
      <c r="BE153" s="4">
        <v>24.5</v>
      </c>
      <c r="BF153" s="4" t="s">
        <v>2369</v>
      </c>
      <c r="BG153" s="4">
        <v>24.03</v>
      </c>
      <c r="BH153" s="4" t="s">
        <v>2370</v>
      </c>
      <c r="BI153" s="4">
        <v>20.32</v>
      </c>
      <c r="BJ153" s="4" t="s">
        <v>2371</v>
      </c>
      <c r="BK153" s="4">
        <v>20.02</v>
      </c>
      <c r="BL153" s="4" t="s">
        <v>2372</v>
      </c>
    </row>
    <row r="154" spans="1:76" hidden="1" x14ac:dyDescent="0.3">
      <c r="A154" s="4">
        <v>8</v>
      </c>
      <c r="B154" s="4">
        <v>8.4</v>
      </c>
      <c r="C154" s="4" t="s">
        <v>2379</v>
      </c>
      <c r="D154" s="4" t="s">
        <v>998</v>
      </c>
      <c r="E154" s="4" t="s">
        <v>2380</v>
      </c>
      <c r="F154" s="4" t="s">
        <v>2383</v>
      </c>
      <c r="G154" s="4" t="s">
        <v>1742</v>
      </c>
      <c r="H154" s="4" t="s">
        <v>2384</v>
      </c>
      <c r="I154" s="4" t="s">
        <v>1744</v>
      </c>
      <c r="J154" s="4" t="s">
        <v>1745</v>
      </c>
      <c r="K154" s="4" t="s">
        <v>1415</v>
      </c>
      <c r="O154" s="4" t="s">
        <v>1746</v>
      </c>
      <c r="P154" s="4" t="s">
        <v>1747</v>
      </c>
      <c r="Q154" s="4" t="s">
        <v>1748</v>
      </c>
      <c r="R154" s="4" t="s">
        <v>1749</v>
      </c>
      <c r="S154" s="4" t="s">
        <v>1750</v>
      </c>
      <c r="U154" s="4" t="s">
        <v>2375</v>
      </c>
      <c r="V154" s="4" t="s">
        <v>1752</v>
      </c>
      <c r="AQ154" s="4">
        <v>0.97</v>
      </c>
      <c r="AR154" s="4" t="s">
        <v>2362</v>
      </c>
      <c r="AS154" s="4">
        <v>0.95</v>
      </c>
      <c r="AT154" s="4" t="s">
        <v>2363</v>
      </c>
      <c r="AU154" s="4">
        <v>0.89</v>
      </c>
      <c r="AV154" s="4" t="s">
        <v>2364</v>
      </c>
      <c r="AW154" s="4">
        <v>0.89</v>
      </c>
      <c r="AX154" s="4" t="s">
        <v>2365</v>
      </c>
      <c r="AY154" s="4">
        <v>0.91</v>
      </c>
      <c r="AZ154" s="4" t="s">
        <v>2366</v>
      </c>
      <c r="BA154" s="4">
        <v>0.92</v>
      </c>
      <c r="BB154" s="4" t="s">
        <v>2367</v>
      </c>
      <c r="BC154" s="4">
        <v>0.86</v>
      </c>
      <c r="BD154" s="4" t="s">
        <v>2368</v>
      </c>
      <c r="BE154" s="4">
        <v>0.85</v>
      </c>
      <c r="BF154" s="4" t="s">
        <v>2369</v>
      </c>
      <c r="BG154" s="4">
        <v>0.86</v>
      </c>
      <c r="BH154" s="4" t="s">
        <v>2370</v>
      </c>
      <c r="BI154" s="4">
        <v>0.74</v>
      </c>
      <c r="BJ154" s="4" t="s">
        <v>2371</v>
      </c>
      <c r="BK154" s="4">
        <v>0.72</v>
      </c>
      <c r="BL154" s="4" t="s">
        <v>2372</v>
      </c>
    </row>
    <row r="155" spans="1:76" hidden="1" x14ac:dyDescent="0.3">
      <c r="A155" s="4">
        <v>8</v>
      </c>
      <c r="B155" s="4">
        <v>8.4</v>
      </c>
      <c r="C155" s="4" t="s">
        <v>2379</v>
      </c>
      <c r="D155" s="4" t="s">
        <v>998</v>
      </c>
      <c r="E155" s="4" t="s">
        <v>2380</v>
      </c>
      <c r="F155" s="4" t="s">
        <v>2385</v>
      </c>
      <c r="G155" s="4" t="s">
        <v>1742</v>
      </c>
      <c r="H155" s="4" t="s">
        <v>2386</v>
      </c>
      <c r="I155" s="4" t="s">
        <v>1744</v>
      </c>
      <c r="J155" s="4" t="s">
        <v>1745</v>
      </c>
      <c r="K155" s="4" t="s">
        <v>1415</v>
      </c>
      <c r="O155" s="4" t="s">
        <v>1746</v>
      </c>
      <c r="P155" s="4" t="s">
        <v>1747</v>
      </c>
      <c r="Q155" s="4" t="s">
        <v>1748</v>
      </c>
      <c r="R155" s="4" t="s">
        <v>1749</v>
      </c>
      <c r="S155" s="4" t="s">
        <v>1750</v>
      </c>
      <c r="U155" s="4" t="s">
        <v>2361</v>
      </c>
      <c r="V155" s="4" t="s">
        <v>2378</v>
      </c>
      <c r="AQ155" s="80">
        <v>91792816</v>
      </c>
      <c r="AR155" s="4" t="s">
        <v>2362</v>
      </c>
      <c r="AS155" s="80">
        <v>92595128</v>
      </c>
      <c r="AT155" s="4" t="s">
        <v>2363</v>
      </c>
      <c r="AU155" s="80">
        <v>90854856</v>
      </c>
      <c r="AV155" s="4" t="s">
        <v>2364</v>
      </c>
      <c r="AW155" s="80">
        <v>95307664</v>
      </c>
      <c r="AX155" s="4" t="s">
        <v>2365</v>
      </c>
      <c r="AY155" s="80">
        <v>100866648</v>
      </c>
      <c r="AZ155" s="4" t="s">
        <v>2366</v>
      </c>
      <c r="BA155" s="80">
        <v>105517944</v>
      </c>
      <c r="BB155" s="4" t="s">
        <v>2367</v>
      </c>
      <c r="BC155" s="80">
        <v>101895536</v>
      </c>
      <c r="BD155" s="4" t="s">
        <v>2368</v>
      </c>
      <c r="BE155" s="80">
        <v>103729048</v>
      </c>
      <c r="BF155" s="4" t="s">
        <v>2369</v>
      </c>
      <c r="BG155" s="80">
        <v>102793176</v>
      </c>
      <c r="BH155" s="4" t="s">
        <v>2370</v>
      </c>
      <c r="BI155" s="80">
        <v>87850512</v>
      </c>
      <c r="BJ155" s="4" t="s">
        <v>2371</v>
      </c>
      <c r="BK155" s="80">
        <v>87453144</v>
      </c>
      <c r="BL155" s="4" t="s">
        <v>2372</v>
      </c>
    </row>
    <row r="156" spans="1:76" hidden="1" x14ac:dyDescent="0.3">
      <c r="A156" s="4">
        <v>8</v>
      </c>
      <c r="B156" s="4">
        <v>8.5</v>
      </c>
      <c r="C156" s="4" t="s">
        <v>2387</v>
      </c>
      <c r="D156" s="4" t="s">
        <v>1003</v>
      </c>
      <c r="E156" s="4" t="s">
        <v>2388</v>
      </c>
      <c r="F156" s="4" t="s">
        <v>2389</v>
      </c>
      <c r="G156" s="4" t="s">
        <v>1742</v>
      </c>
      <c r="H156" s="4" t="s">
        <v>2390</v>
      </c>
      <c r="I156" s="4" t="s">
        <v>1744</v>
      </c>
      <c r="J156" s="4" t="s">
        <v>1745</v>
      </c>
      <c r="K156" s="4" t="s">
        <v>1415</v>
      </c>
      <c r="O156" s="4" t="s">
        <v>1746</v>
      </c>
      <c r="P156" s="4" t="s">
        <v>1747</v>
      </c>
      <c r="Q156" s="4" t="s">
        <v>2391</v>
      </c>
      <c r="R156" s="4" t="s">
        <v>1749</v>
      </c>
      <c r="S156" s="4" t="s">
        <v>1750</v>
      </c>
      <c r="U156" s="4" t="s">
        <v>1751</v>
      </c>
      <c r="V156" s="4" t="s">
        <v>1752</v>
      </c>
      <c r="AQ156" s="4">
        <v>13.5</v>
      </c>
      <c r="AR156" s="4" t="s">
        <v>2392</v>
      </c>
      <c r="AS156" s="4">
        <v>12.1</v>
      </c>
      <c r="AT156" s="4" t="s">
        <v>2393</v>
      </c>
      <c r="AU156" s="4">
        <v>11.7</v>
      </c>
      <c r="AV156" s="4" t="s">
        <v>2394</v>
      </c>
      <c r="AW156" s="4">
        <v>10.5</v>
      </c>
      <c r="AX156" s="4" t="s">
        <v>2395</v>
      </c>
      <c r="AY156" s="4">
        <v>9.6</v>
      </c>
      <c r="AZ156" s="4" t="s">
        <v>2396</v>
      </c>
      <c r="BA156" s="4">
        <v>9.8000000000000007</v>
      </c>
      <c r="BB156" s="4" t="s">
        <v>2397</v>
      </c>
      <c r="BC156" s="4">
        <v>9.9</v>
      </c>
      <c r="BD156" s="4" t="s">
        <v>2398</v>
      </c>
      <c r="BE156" s="4">
        <v>9.9</v>
      </c>
      <c r="BF156" s="4" t="s">
        <v>2399</v>
      </c>
      <c r="BG156" s="4">
        <v>11</v>
      </c>
      <c r="BH156" s="4" t="s">
        <v>2400</v>
      </c>
      <c r="BI156" s="4">
        <v>15.9</v>
      </c>
      <c r="BJ156" s="4" t="s">
        <v>2401</v>
      </c>
      <c r="BK156" s="4">
        <v>16.399999999999999</v>
      </c>
      <c r="BL156" s="4" t="s">
        <v>2402</v>
      </c>
      <c r="BM156" s="4">
        <v>16</v>
      </c>
      <c r="BN156" s="4" t="s">
        <v>2403</v>
      </c>
      <c r="BO156" s="4">
        <v>16.7</v>
      </c>
      <c r="BP156" s="4" t="s">
        <v>2404</v>
      </c>
      <c r="BQ156" s="4">
        <v>15</v>
      </c>
      <c r="BR156" s="4" t="s">
        <v>2405</v>
      </c>
      <c r="BS156" s="4">
        <v>13.9</v>
      </c>
      <c r="BT156" s="4" t="s">
        <v>2406</v>
      </c>
      <c r="BU156" s="4">
        <v>13.7</v>
      </c>
      <c r="BV156" s="4" t="s">
        <v>2407</v>
      </c>
    </row>
    <row r="157" spans="1:76" hidden="1" x14ac:dyDescent="0.3">
      <c r="A157" s="4">
        <v>8</v>
      </c>
      <c r="B157" s="4">
        <v>8.5</v>
      </c>
      <c r="C157" s="4" t="s">
        <v>2387</v>
      </c>
      <c r="D157" s="4" t="s">
        <v>1003</v>
      </c>
      <c r="E157" s="4" t="s">
        <v>2388</v>
      </c>
      <c r="F157" s="4" t="s">
        <v>2389</v>
      </c>
      <c r="G157" s="4" t="s">
        <v>1742</v>
      </c>
      <c r="H157" s="4" t="s">
        <v>2390</v>
      </c>
      <c r="I157" s="4" t="s">
        <v>1744</v>
      </c>
      <c r="J157" s="4" t="s">
        <v>1745</v>
      </c>
      <c r="K157" s="4" t="s">
        <v>1415</v>
      </c>
      <c r="O157" s="4" t="s">
        <v>1746</v>
      </c>
      <c r="P157" s="4" t="s">
        <v>1747</v>
      </c>
      <c r="Q157" s="4" t="s">
        <v>2391</v>
      </c>
      <c r="R157" s="4" t="s">
        <v>1749</v>
      </c>
      <c r="S157" s="4" t="s">
        <v>1814</v>
      </c>
      <c r="U157" s="4" t="s">
        <v>1751</v>
      </c>
      <c r="V157" s="4" t="s">
        <v>1752</v>
      </c>
      <c r="AQ157" s="4">
        <v>12.4</v>
      </c>
      <c r="AR157" s="4" t="s">
        <v>2392</v>
      </c>
      <c r="AS157" s="4">
        <v>11.9</v>
      </c>
      <c r="AT157" s="4" t="s">
        <v>2393</v>
      </c>
      <c r="AU157" s="4">
        <v>11.7</v>
      </c>
      <c r="AV157" s="4" t="s">
        <v>2394</v>
      </c>
      <c r="AW157" s="4">
        <v>10.6</v>
      </c>
      <c r="AX157" s="4" t="s">
        <v>2395</v>
      </c>
      <c r="AY157" s="4">
        <v>10.5</v>
      </c>
      <c r="AZ157" s="4" t="s">
        <v>2396</v>
      </c>
      <c r="BA157" s="4">
        <v>10.199999999999999</v>
      </c>
      <c r="BB157" s="4" t="s">
        <v>2397</v>
      </c>
      <c r="BC157" s="4">
        <v>10.4</v>
      </c>
      <c r="BD157" s="4" t="s">
        <v>2398</v>
      </c>
      <c r="BE157" s="4">
        <v>9.8000000000000007</v>
      </c>
      <c r="BF157" s="4" t="s">
        <v>2399</v>
      </c>
      <c r="BG157" s="4">
        <v>10.6</v>
      </c>
      <c r="BH157" s="4" t="s">
        <v>2400</v>
      </c>
      <c r="BI157" s="4">
        <v>16.3</v>
      </c>
      <c r="BJ157" s="4" t="s">
        <v>2401</v>
      </c>
      <c r="BK157" s="4">
        <v>16.7</v>
      </c>
      <c r="BL157" s="4" t="s">
        <v>2402</v>
      </c>
      <c r="BM157" s="4">
        <v>14.9</v>
      </c>
      <c r="BN157" s="4" t="s">
        <v>2403</v>
      </c>
      <c r="BO157" s="4">
        <v>16.7</v>
      </c>
      <c r="BP157" s="4" t="s">
        <v>2404</v>
      </c>
      <c r="BQ157" s="4">
        <v>15.4</v>
      </c>
      <c r="BR157" s="4" t="s">
        <v>2405</v>
      </c>
      <c r="BS157" s="4">
        <v>14.6</v>
      </c>
      <c r="BT157" s="4" t="s">
        <v>2406</v>
      </c>
      <c r="BU157" s="4">
        <v>13.7</v>
      </c>
      <c r="BV157" s="4" t="s">
        <v>2407</v>
      </c>
    </row>
    <row r="158" spans="1:76" hidden="1" x14ac:dyDescent="0.3">
      <c r="A158" s="4">
        <v>8</v>
      </c>
      <c r="B158" s="4">
        <v>8.5</v>
      </c>
      <c r="C158" s="4" t="s">
        <v>2387</v>
      </c>
      <c r="D158" s="4" t="s">
        <v>1003</v>
      </c>
      <c r="E158" s="4" t="s">
        <v>2388</v>
      </c>
      <c r="F158" s="4" t="s">
        <v>2389</v>
      </c>
      <c r="G158" s="4" t="s">
        <v>1742</v>
      </c>
      <c r="H158" s="4" t="s">
        <v>2390</v>
      </c>
      <c r="I158" s="4" t="s">
        <v>1744</v>
      </c>
      <c r="J158" s="4" t="s">
        <v>1745</v>
      </c>
      <c r="K158" s="4" t="s">
        <v>1415</v>
      </c>
      <c r="O158" s="4" t="s">
        <v>1746</v>
      </c>
      <c r="P158" s="4" t="s">
        <v>1747</v>
      </c>
      <c r="Q158" s="4" t="s">
        <v>2391</v>
      </c>
      <c r="R158" s="4" t="s">
        <v>1749</v>
      </c>
      <c r="S158" s="4" t="s">
        <v>1563</v>
      </c>
      <c r="U158" s="4" t="s">
        <v>1751</v>
      </c>
      <c r="V158" s="4" t="s">
        <v>1752</v>
      </c>
      <c r="AQ158" s="4">
        <v>14.6</v>
      </c>
      <c r="AR158" s="4" t="s">
        <v>2392</v>
      </c>
      <c r="AS158" s="4">
        <v>12.3</v>
      </c>
      <c r="AT158" s="4" t="s">
        <v>2393</v>
      </c>
      <c r="AU158" s="4">
        <v>11.8</v>
      </c>
      <c r="AV158" s="4" t="s">
        <v>2394</v>
      </c>
      <c r="AW158" s="4">
        <v>10.3</v>
      </c>
      <c r="AX158" s="4" t="s">
        <v>2395</v>
      </c>
      <c r="AY158" s="4">
        <v>8.9</v>
      </c>
      <c r="AZ158" s="4" t="s">
        <v>2396</v>
      </c>
      <c r="BA158" s="4">
        <v>9.4</v>
      </c>
      <c r="BB158" s="4" t="s">
        <v>2397</v>
      </c>
      <c r="BC158" s="4">
        <v>9.5</v>
      </c>
      <c r="BD158" s="4" t="s">
        <v>2398</v>
      </c>
      <c r="BE158" s="4">
        <v>9.9</v>
      </c>
      <c r="BF158" s="4" t="s">
        <v>2399</v>
      </c>
      <c r="BG158" s="4">
        <v>11.3</v>
      </c>
      <c r="BH158" s="4" t="s">
        <v>2400</v>
      </c>
      <c r="BI158" s="4">
        <v>15.5</v>
      </c>
      <c r="BJ158" s="4" t="s">
        <v>2401</v>
      </c>
      <c r="BK158" s="4">
        <v>16.100000000000001</v>
      </c>
      <c r="BL158" s="4" t="s">
        <v>2402</v>
      </c>
      <c r="BM158" s="4">
        <v>16.899999999999999</v>
      </c>
      <c r="BN158" s="4" t="s">
        <v>2403</v>
      </c>
      <c r="BO158" s="4">
        <v>16.8</v>
      </c>
      <c r="BP158" s="4" t="s">
        <v>2404</v>
      </c>
      <c r="BQ158" s="4">
        <v>14.7</v>
      </c>
      <c r="BR158" s="4" t="s">
        <v>2405</v>
      </c>
      <c r="BS158" s="4">
        <v>13.3</v>
      </c>
      <c r="BT158" s="4" t="s">
        <v>2406</v>
      </c>
      <c r="BU158" s="4">
        <v>13.7</v>
      </c>
      <c r="BV158" s="4" t="s">
        <v>2407</v>
      </c>
    </row>
    <row r="159" spans="1:76" hidden="1" x14ac:dyDescent="0.3">
      <c r="A159" s="4">
        <v>8</v>
      </c>
      <c r="B159" s="4">
        <v>8.5</v>
      </c>
      <c r="C159" s="4" t="s">
        <v>2387</v>
      </c>
      <c r="D159" s="4" t="s">
        <v>1003</v>
      </c>
      <c r="E159" s="4" t="s">
        <v>2388</v>
      </c>
      <c r="F159" s="4" t="s">
        <v>2389</v>
      </c>
      <c r="G159" s="4" t="s">
        <v>1742</v>
      </c>
      <c r="H159" s="4" t="s">
        <v>2390</v>
      </c>
      <c r="I159" s="4" t="s">
        <v>1744</v>
      </c>
      <c r="J159" s="4" t="s">
        <v>1745</v>
      </c>
      <c r="K159" s="4" t="s">
        <v>1415</v>
      </c>
      <c r="O159" s="4" t="s">
        <v>1746</v>
      </c>
      <c r="P159" s="4" t="s">
        <v>1747</v>
      </c>
      <c r="Q159" s="4" t="s">
        <v>1808</v>
      </c>
      <c r="R159" s="4" t="s">
        <v>1749</v>
      </c>
      <c r="S159" s="4" t="s">
        <v>1750</v>
      </c>
      <c r="U159" s="4" t="s">
        <v>1751</v>
      </c>
      <c r="V159" s="4" t="s">
        <v>1752</v>
      </c>
      <c r="AQ159" s="4">
        <v>6.1</v>
      </c>
      <c r="AR159" s="4" t="s">
        <v>2392</v>
      </c>
      <c r="AS159" s="4">
        <v>5.4</v>
      </c>
      <c r="AT159" s="4" t="s">
        <v>2393</v>
      </c>
      <c r="AU159" s="4">
        <v>5.3</v>
      </c>
      <c r="AV159" s="4" t="s">
        <v>2394</v>
      </c>
      <c r="AW159" s="4">
        <v>4.8</v>
      </c>
      <c r="AX159" s="4" t="s">
        <v>2395</v>
      </c>
      <c r="AY159" s="4">
        <v>4</v>
      </c>
      <c r="AZ159" s="4" t="s">
        <v>2396</v>
      </c>
      <c r="BA159" s="4">
        <v>3.8</v>
      </c>
      <c r="BB159" s="4" t="s">
        <v>2397</v>
      </c>
      <c r="BC159" s="4">
        <v>3.9</v>
      </c>
      <c r="BD159" s="4" t="s">
        <v>2398</v>
      </c>
      <c r="BE159" s="4">
        <v>3.6</v>
      </c>
      <c r="BF159" s="4" t="s">
        <v>2399</v>
      </c>
      <c r="BG159" s="4">
        <v>4</v>
      </c>
      <c r="BH159" s="4" t="s">
        <v>2400</v>
      </c>
      <c r="BI159" s="4">
        <v>5.8</v>
      </c>
      <c r="BJ159" s="4" t="s">
        <v>2401</v>
      </c>
      <c r="BK159" s="4">
        <v>6.1</v>
      </c>
      <c r="BL159" s="4" t="s">
        <v>2402</v>
      </c>
      <c r="BM159" s="4">
        <v>6</v>
      </c>
      <c r="BN159" s="4" t="s">
        <v>2403</v>
      </c>
      <c r="BO159" s="4">
        <v>6.4</v>
      </c>
      <c r="BP159" s="4" t="s">
        <v>2404</v>
      </c>
      <c r="BQ159" s="4">
        <v>5.8</v>
      </c>
      <c r="BR159" s="4" t="s">
        <v>2405</v>
      </c>
      <c r="BS159" s="4">
        <v>5.4</v>
      </c>
      <c r="BT159" s="4" t="s">
        <v>2406</v>
      </c>
      <c r="BU159" s="4">
        <v>5.4</v>
      </c>
      <c r="BV159" s="4" t="s">
        <v>2407</v>
      </c>
    </row>
    <row r="160" spans="1:76" hidden="1" x14ac:dyDescent="0.3">
      <c r="A160" s="4">
        <v>8</v>
      </c>
      <c r="B160" s="4">
        <v>8.5</v>
      </c>
      <c r="C160" s="4" t="s">
        <v>2387</v>
      </c>
      <c r="D160" s="4" t="s">
        <v>1003</v>
      </c>
      <c r="E160" s="4" t="s">
        <v>2388</v>
      </c>
      <c r="F160" s="4" t="s">
        <v>2389</v>
      </c>
      <c r="G160" s="4" t="s">
        <v>1742</v>
      </c>
      <c r="H160" s="4" t="s">
        <v>2390</v>
      </c>
      <c r="I160" s="4" t="s">
        <v>1744</v>
      </c>
      <c r="J160" s="4" t="s">
        <v>1745</v>
      </c>
      <c r="K160" s="4" t="s">
        <v>1415</v>
      </c>
      <c r="O160" s="4" t="s">
        <v>1746</v>
      </c>
      <c r="P160" s="4" t="s">
        <v>1747</v>
      </c>
      <c r="Q160" s="4" t="s">
        <v>1808</v>
      </c>
      <c r="R160" s="4" t="s">
        <v>1749</v>
      </c>
      <c r="S160" s="4" t="s">
        <v>1814</v>
      </c>
      <c r="U160" s="4" t="s">
        <v>1751</v>
      </c>
      <c r="V160" s="4" t="s">
        <v>1752</v>
      </c>
      <c r="AQ160" s="4">
        <v>6</v>
      </c>
      <c r="AR160" s="4" t="s">
        <v>2392</v>
      </c>
      <c r="AS160" s="4">
        <v>5.4</v>
      </c>
      <c r="AT160" s="4" t="s">
        <v>2393</v>
      </c>
      <c r="AU160" s="4">
        <v>5.5</v>
      </c>
      <c r="AV160" s="4" t="s">
        <v>2394</v>
      </c>
      <c r="AW160" s="4">
        <v>5.0999999999999996</v>
      </c>
      <c r="AX160" s="4" t="s">
        <v>2395</v>
      </c>
      <c r="AY160" s="4">
        <v>4.5</v>
      </c>
      <c r="AZ160" s="4" t="s">
        <v>2396</v>
      </c>
      <c r="BA160" s="4">
        <v>4.0999999999999996</v>
      </c>
      <c r="BB160" s="4" t="s">
        <v>2397</v>
      </c>
      <c r="BC160" s="4">
        <v>4.2</v>
      </c>
      <c r="BD160" s="4" t="s">
        <v>2398</v>
      </c>
      <c r="BE160" s="4">
        <v>3.9</v>
      </c>
      <c r="BF160" s="4" t="s">
        <v>2399</v>
      </c>
      <c r="BG160" s="4">
        <v>4.0999999999999996</v>
      </c>
      <c r="BH160" s="4" t="s">
        <v>2400</v>
      </c>
      <c r="BI160" s="4">
        <v>5.8</v>
      </c>
      <c r="BJ160" s="4" t="s">
        <v>2401</v>
      </c>
      <c r="BK160" s="4">
        <v>6.4</v>
      </c>
      <c r="BL160" s="4" t="s">
        <v>2402</v>
      </c>
      <c r="BM160" s="4">
        <v>6.2</v>
      </c>
      <c r="BN160" s="4" t="s">
        <v>2403</v>
      </c>
      <c r="BO160" s="4">
        <v>6.7</v>
      </c>
      <c r="BP160" s="4" t="s">
        <v>2404</v>
      </c>
      <c r="BQ160" s="4">
        <v>6.4</v>
      </c>
      <c r="BR160" s="4" t="s">
        <v>2405</v>
      </c>
      <c r="BS160" s="4">
        <v>6.1</v>
      </c>
      <c r="BT160" s="4" t="s">
        <v>2406</v>
      </c>
      <c r="BU160" s="4">
        <v>5.9</v>
      </c>
      <c r="BV160" s="4" t="s">
        <v>2407</v>
      </c>
    </row>
    <row r="161" spans="1:76" hidden="1" x14ac:dyDescent="0.3">
      <c r="A161" s="4">
        <v>8</v>
      </c>
      <c r="B161" s="4">
        <v>8.5</v>
      </c>
      <c r="C161" s="4" t="s">
        <v>2387</v>
      </c>
      <c r="D161" s="4" t="s">
        <v>1003</v>
      </c>
      <c r="E161" s="4" t="s">
        <v>2388</v>
      </c>
      <c r="F161" s="4" t="s">
        <v>2389</v>
      </c>
      <c r="G161" s="4" t="s">
        <v>1742</v>
      </c>
      <c r="H161" s="4" t="s">
        <v>2390</v>
      </c>
      <c r="I161" s="4" t="s">
        <v>1744</v>
      </c>
      <c r="J161" s="4" t="s">
        <v>1745</v>
      </c>
      <c r="K161" s="4" t="s">
        <v>1415</v>
      </c>
      <c r="O161" s="4" t="s">
        <v>1746</v>
      </c>
      <c r="P161" s="4" t="s">
        <v>1747</v>
      </c>
      <c r="Q161" s="4" t="s">
        <v>1808</v>
      </c>
      <c r="R161" s="4" t="s">
        <v>1749</v>
      </c>
      <c r="S161" s="4" t="s">
        <v>1563</v>
      </c>
      <c r="U161" s="4" t="s">
        <v>1751</v>
      </c>
      <c r="V161" s="4" t="s">
        <v>1752</v>
      </c>
      <c r="AQ161" s="4">
        <v>6.3</v>
      </c>
      <c r="AR161" s="4" t="s">
        <v>2392</v>
      </c>
      <c r="AS161" s="4">
        <v>5.5</v>
      </c>
      <c r="AT161" s="4" t="s">
        <v>2393</v>
      </c>
      <c r="AU161" s="4">
        <v>5.0999999999999996</v>
      </c>
      <c r="AV161" s="4" t="s">
        <v>2394</v>
      </c>
      <c r="AW161" s="4">
        <v>4.4000000000000004</v>
      </c>
      <c r="AX161" s="4" t="s">
        <v>2395</v>
      </c>
      <c r="AY161" s="4">
        <v>3.6</v>
      </c>
      <c r="AZ161" s="4" t="s">
        <v>2396</v>
      </c>
      <c r="BA161" s="4">
        <v>3.5</v>
      </c>
      <c r="BB161" s="4" t="s">
        <v>2397</v>
      </c>
      <c r="BC161" s="4">
        <v>3.6</v>
      </c>
      <c r="BD161" s="4" t="s">
        <v>2398</v>
      </c>
      <c r="BE161" s="4">
        <v>3.4</v>
      </c>
      <c r="BF161" s="4" t="s">
        <v>2399</v>
      </c>
      <c r="BG161" s="4">
        <v>3.9</v>
      </c>
      <c r="BH161" s="4" t="s">
        <v>2400</v>
      </c>
      <c r="BI161" s="4">
        <v>5.8</v>
      </c>
      <c r="BJ161" s="4" t="s">
        <v>2401</v>
      </c>
      <c r="BK161" s="4">
        <v>5.9</v>
      </c>
      <c r="BL161" s="4" t="s">
        <v>2402</v>
      </c>
      <c r="BM161" s="4">
        <v>5.8</v>
      </c>
      <c r="BN161" s="4" t="s">
        <v>2403</v>
      </c>
      <c r="BO161" s="4">
        <v>6.1</v>
      </c>
      <c r="BP161" s="4" t="s">
        <v>2404</v>
      </c>
      <c r="BQ161" s="4">
        <v>5.2</v>
      </c>
      <c r="BR161" s="4" t="s">
        <v>2405</v>
      </c>
      <c r="BS161" s="4">
        <v>4.7</v>
      </c>
      <c r="BT161" s="4" t="s">
        <v>2406</v>
      </c>
      <c r="BU161" s="4">
        <v>4.9000000000000004</v>
      </c>
      <c r="BV161" s="4" t="s">
        <v>2407</v>
      </c>
    </row>
    <row r="162" spans="1:76" hidden="1" x14ac:dyDescent="0.3">
      <c r="A162" s="4">
        <v>8</v>
      </c>
      <c r="B162" s="4">
        <v>8.5</v>
      </c>
      <c r="C162" s="4" t="s">
        <v>2387</v>
      </c>
      <c r="D162" s="4" t="s">
        <v>1003</v>
      </c>
      <c r="E162" s="4" t="s">
        <v>2388</v>
      </c>
      <c r="F162" s="4" t="s">
        <v>2389</v>
      </c>
      <c r="G162" s="4" t="s">
        <v>1742</v>
      </c>
      <c r="H162" s="4" t="s">
        <v>2390</v>
      </c>
      <c r="I162" s="4" t="s">
        <v>1744</v>
      </c>
      <c r="J162" s="4" t="s">
        <v>1745</v>
      </c>
      <c r="K162" s="4" t="s">
        <v>1415</v>
      </c>
      <c r="O162" s="4" t="s">
        <v>1746</v>
      </c>
      <c r="P162" s="4" t="s">
        <v>1747</v>
      </c>
      <c r="Q162" s="4" t="s">
        <v>2408</v>
      </c>
      <c r="R162" s="4" t="s">
        <v>1749</v>
      </c>
      <c r="S162" s="4" t="s">
        <v>1750</v>
      </c>
      <c r="U162" s="4" t="s">
        <v>1751</v>
      </c>
      <c r="V162" s="4" t="s">
        <v>1752</v>
      </c>
      <c r="AQ162" s="4">
        <v>4.5999999999999996</v>
      </c>
      <c r="AR162" s="4" t="s">
        <v>2392</v>
      </c>
      <c r="AS162" s="4">
        <v>4.0999999999999996</v>
      </c>
      <c r="AT162" s="4" t="s">
        <v>2393</v>
      </c>
      <c r="AU162" s="4">
        <v>3.9</v>
      </c>
      <c r="AV162" s="4" t="s">
        <v>2394</v>
      </c>
      <c r="AW162" s="4">
        <v>3.6</v>
      </c>
      <c r="AX162" s="4" t="s">
        <v>2395</v>
      </c>
      <c r="AY162" s="4">
        <v>2.8</v>
      </c>
      <c r="AZ162" s="4" t="s">
        <v>2396</v>
      </c>
      <c r="BA162" s="4">
        <v>2.6</v>
      </c>
      <c r="BB162" s="4" t="s">
        <v>2397</v>
      </c>
      <c r="BC162" s="4">
        <v>2.6</v>
      </c>
      <c r="BD162" s="4" t="s">
        <v>2398</v>
      </c>
      <c r="BE162" s="4">
        <v>2.2999999999999998</v>
      </c>
      <c r="BF162" s="4" t="s">
        <v>2399</v>
      </c>
      <c r="BG162" s="4">
        <v>2.6</v>
      </c>
      <c r="BH162" s="4" t="s">
        <v>2400</v>
      </c>
      <c r="BI162" s="4">
        <v>3.9</v>
      </c>
      <c r="BJ162" s="4" t="s">
        <v>2401</v>
      </c>
      <c r="BK162" s="4">
        <v>4.2</v>
      </c>
      <c r="BL162" s="4" t="s">
        <v>2402</v>
      </c>
      <c r="BM162" s="4">
        <v>4.0999999999999996</v>
      </c>
      <c r="BN162" s="4" t="s">
        <v>2403</v>
      </c>
      <c r="BO162" s="4">
        <v>4.5</v>
      </c>
      <c r="BP162" s="4" t="s">
        <v>2404</v>
      </c>
      <c r="BQ162" s="4">
        <v>4.0999999999999996</v>
      </c>
      <c r="BR162" s="4" t="s">
        <v>2405</v>
      </c>
      <c r="BS162" s="4">
        <v>3.8</v>
      </c>
      <c r="BT162" s="4" t="s">
        <v>2406</v>
      </c>
      <c r="BU162" s="4">
        <v>3.8</v>
      </c>
      <c r="BV162" s="4" t="s">
        <v>2407</v>
      </c>
    </row>
    <row r="163" spans="1:76" hidden="1" x14ac:dyDescent="0.3">
      <c r="A163" s="4">
        <v>8</v>
      </c>
      <c r="B163" s="4">
        <v>8.5</v>
      </c>
      <c r="C163" s="4" t="s">
        <v>2387</v>
      </c>
      <c r="D163" s="4" t="s">
        <v>1003</v>
      </c>
      <c r="E163" s="4" t="s">
        <v>2388</v>
      </c>
      <c r="F163" s="4" t="s">
        <v>2389</v>
      </c>
      <c r="G163" s="4" t="s">
        <v>1742</v>
      </c>
      <c r="H163" s="4" t="s">
        <v>2390</v>
      </c>
      <c r="I163" s="4" t="s">
        <v>1744</v>
      </c>
      <c r="J163" s="4" t="s">
        <v>1745</v>
      </c>
      <c r="K163" s="4" t="s">
        <v>1415</v>
      </c>
      <c r="O163" s="4" t="s">
        <v>1746</v>
      </c>
      <c r="P163" s="4" t="s">
        <v>1747</v>
      </c>
      <c r="Q163" s="4" t="s">
        <v>2408</v>
      </c>
      <c r="R163" s="4" t="s">
        <v>1749</v>
      </c>
      <c r="S163" s="4" t="s">
        <v>1814</v>
      </c>
      <c r="U163" s="4" t="s">
        <v>1751</v>
      </c>
      <c r="V163" s="4" t="s">
        <v>1752</v>
      </c>
      <c r="AQ163" s="4">
        <v>4.5999999999999996</v>
      </c>
      <c r="AR163" s="4" t="s">
        <v>2392</v>
      </c>
      <c r="AS163" s="4">
        <v>4</v>
      </c>
      <c r="AT163" s="4" t="s">
        <v>2393</v>
      </c>
      <c r="AU163" s="4">
        <v>4.0999999999999996</v>
      </c>
      <c r="AV163" s="4" t="s">
        <v>2394</v>
      </c>
      <c r="AW163" s="4">
        <v>3.9</v>
      </c>
      <c r="AX163" s="4" t="s">
        <v>2395</v>
      </c>
      <c r="AY163" s="4">
        <v>3.3</v>
      </c>
      <c r="AZ163" s="4" t="s">
        <v>2396</v>
      </c>
      <c r="BA163" s="4">
        <v>2.9</v>
      </c>
      <c r="BB163" s="4" t="s">
        <v>2397</v>
      </c>
      <c r="BC163" s="4">
        <v>2.8</v>
      </c>
      <c r="BD163" s="4" t="s">
        <v>2398</v>
      </c>
      <c r="BE163" s="4">
        <v>2.6</v>
      </c>
      <c r="BF163" s="4" t="s">
        <v>2399</v>
      </c>
      <c r="BG163" s="4">
        <v>2.8</v>
      </c>
      <c r="BH163" s="4" t="s">
        <v>2400</v>
      </c>
      <c r="BI163" s="4">
        <v>3.8</v>
      </c>
      <c r="BJ163" s="4" t="s">
        <v>2401</v>
      </c>
      <c r="BK163" s="4">
        <v>4.4000000000000004</v>
      </c>
      <c r="BL163" s="4" t="s">
        <v>2402</v>
      </c>
      <c r="BM163" s="4">
        <v>4.5</v>
      </c>
      <c r="BN163" s="4" t="s">
        <v>2403</v>
      </c>
      <c r="BO163" s="4">
        <v>4.9000000000000004</v>
      </c>
      <c r="BP163" s="4" t="s">
        <v>2404</v>
      </c>
      <c r="BQ163" s="4">
        <v>4.7</v>
      </c>
      <c r="BR163" s="4" t="s">
        <v>2405</v>
      </c>
      <c r="BS163" s="4">
        <v>4.5</v>
      </c>
      <c r="BT163" s="4" t="s">
        <v>2406</v>
      </c>
      <c r="BU163" s="4">
        <v>4.4000000000000004</v>
      </c>
      <c r="BV163" s="4" t="s">
        <v>2407</v>
      </c>
    </row>
    <row r="164" spans="1:76" hidden="1" x14ac:dyDescent="0.3">
      <c r="A164" s="4">
        <v>8</v>
      </c>
      <c r="B164" s="4">
        <v>8.5</v>
      </c>
      <c r="C164" s="4" t="s">
        <v>2387</v>
      </c>
      <c r="D164" s="4" t="s">
        <v>1003</v>
      </c>
      <c r="E164" s="4" t="s">
        <v>2388</v>
      </c>
      <c r="F164" s="4" t="s">
        <v>2389</v>
      </c>
      <c r="G164" s="4" t="s">
        <v>1742</v>
      </c>
      <c r="H164" s="4" t="s">
        <v>2390</v>
      </c>
      <c r="I164" s="4" t="s">
        <v>1744</v>
      </c>
      <c r="J164" s="4" t="s">
        <v>1745</v>
      </c>
      <c r="K164" s="4" t="s">
        <v>1415</v>
      </c>
      <c r="O164" s="4" t="s">
        <v>1746</v>
      </c>
      <c r="P164" s="4" t="s">
        <v>1747</v>
      </c>
      <c r="Q164" s="4" t="s">
        <v>2408</v>
      </c>
      <c r="R164" s="4" t="s">
        <v>1749</v>
      </c>
      <c r="S164" s="4" t="s">
        <v>1563</v>
      </c>
      <c r="U164" s="4" t="s">
        <v>1751</v>
      </c>
      <c r="V164" s="4" t="s">
        <v>1752</v>
      </c>
      <c r="AQ164" s="4">
        <v>4.5999999999999996</v>
      </c>
      <c r="AR164" s="4" t="s">
        <v>2392</v>
      </c>
      <c r="AS164" s="4">
        <v>4.0999999999999996</v>
      </c>
      <c r="AT164" s="4" t="s">
        <v>2393</v>
      </c>
      <c r="AU164" s="4">
        <v>3.8</v>
      </c>
      <c r="AV164" s="4" t="s">
        <v>2394</v>
      </c>
      <c r="AW164" s="4">
        <v>3.2</v>
      </c>
      <c r="AX164" s="4" t="s">
        <v>2395</v>
      </c>
      <c r="AY164" s="4">
        <v>2.5</v>
      </c>
      <c r="AZ164" s="4" t="s">
        <v>2396</v>
      </c>
      <c r="BA164" s="4">
        <v>2.2999999999999998</v>
      </c>
      <c r="BB164" s="4" t="s">
        <v>2397</v>
      </c>
      <c r="BC164" s="4">
        <v>2.2999999999999998</v>
      </c>
      <c r="BD164" s="4" t="s">
        <v>2398</v>
      </c>
      <c r="BE164" s="4">
        <v>2</v>
      </c>
      <c r="BF164" s="4" t="s">
        <v>2399</v>
      </c>
      <c r="BG164" s="4">
        <v>2.5</v>
      </c>
      <c r="BH164" s="4" t="s">
        <v>2400</v>
      </c>
      <c r="BI164" s="4">
        <v>4</v>
      </c>
      <c r="BJ164" s="4" t="s">
        <v>2401</v>
      </c>
      <c r="BK164" s="4">
        <v>4</v>
      </c>
      <c r="BL164" s="4" t="s">
        <v>2402</v>
      </c>
      <c r="BM164" s="4">
        <v>3.8</v>
      </c>
      <c r="BN164" s="4" t="s">
        <v>2403</v>
      </c>
      <c r="BO164" s="4">
        <v>4.2</v>
      </c>
      <c r="BP164" s="4" t="s">
        <v>2404</v>
      </c>
      <c r="BQ164" s="4">
        <v>3.5</v>
      </c>
      <c r="BR164" s="4" t="s">
        <v>2405</v>
      </c>
      <c r="BS164" s="4">
        <v>3.1</v>
      </c>
      <c r="BT164" s="4" t="s">
        <v>2406</v>
      </c>
      <c r="BU164" s="4">
        <v>3.2</v>
      </c>
      <c r="BV164" s="4" t="s">
        <v>2407</v>
      </c>
    </row>
    <row r="165" spans="1:76" hidden="1" x14ac:dyDescent="0.3">
      <c r="A165" s="4">
        <v>8</v>
      </c>
      <c r="B165" s="4">
        <v>8.6</v>
      </c>
      <c r="C165" s="4" t="s">
        <v>2409</v>
      </c>
      <c r="D165" s="4" t="s">
        <v>1006</v>
      </c>
      <c r="E165" s="4" t="s">
        <v>2410</v>
      </c>
      <c r="F165" s="4" t="s">
        <v>2411</v>
      </c>
      <c r="G165" s="4" t="s">
        <v>1742</v>
      </c>
      <c r="H165" s="4" t="s">
        <v>2412</v>
      </c>
      <c r="I165" s="4" t="s">
        <v>1744</v>
      </c>
      <c r="J165" s="4" t="s">
        <v>1745</v>
      </c>
      <c r="K165" s="4" t="s">
        <v>1415</v>
      </c>
      <c r="O165" s="4" t="s">
        <v>1746</v>
      </c>
      <c r="P165" s="4" t="s">
        <v>1747</v>
      </c>
      <c r="Q165" s="4" t="s">
        <v>2391</v>
      </c>
      <c r="R165" s="4" t="s">
        <v>1749</v>
      </c>
      <c r="S165" s="4" t="s">
        <v>1750</v>
      </c>
      <c r="U165" s="4" t="s">
        <v>1751</v>
      </c>
      <c r="V165" s="4" t="s">
        <v>1752</v>
      </c>
      <c r="AY165" s="4">
        <v>10.79</v>
      </c>
      <c r="AZ165" s="4" t="s">
        <v>2396</v>
      </c>
      <c r="BA165" s="4">
        <v>11.12</v>
      </c>
      <c r="BB165" s="4" t="s">
        <v>2397</v>
      </c>
      <c r="BC165" s="4">
        <v>10.72</v>
      </c>
      <c r="BD165" s="4" t="s">
        <v>2398</v>
      </c>
      <c r="BE165" s="4">
        <v>10.93</v>
      </c>
      <c r="BF165" s="4" t="s">
        <v>2399</v>
      </c>
      <c r="BG165" s="4">
        <v>11.15</v>
      </c>
      <c r="BH165" s="4" t="s">
        <v>2400</v>
      </c>
      <c r="BI165" s="4">
        <v>14.09</v>
      </c>
      <c r="BJ165" s="4" t="s">
        <v>2401</v>
      </c>
      <c r="BK165" s="4">
        <v>13.42</v>
      </c>
      <c r="BL165" s="4" t="s">
        <v>2402</v>
      </c>
      <c r="BM165" s="4">
        <v>13.2</v>
      </c>
      <c r="BN165" s="4" t="s">
        <v>2403</v>
      </c>
      <c r="BO165" s="4">
        <v>13.55</v>
      </c>
      <c r="BP165" s="4" t="s">
        <v>2404</v>
      </c>
      <c r="BQ165" s="4">
        <v>11.92</v>
      </c>
      <c r="BR165" s="4" t="s">
        <v>2405</v>
      </c>
      <c r="BS165" s="4">
        <v>11.44</v>
      </c>
      <c r="BT165" s="4" t="s">
        <v>2406</v>
      </c>
      <c r="BU165" s="4">
        <v>11.3</v>
      </c>
      <c r="BV165" s="4" t="s">
        <v>2413</v>
      </c>
      <c r="BW165" s="4">
        <v>11.98</v>
      </c>
      <c r="BX165" s="4" t="s">
        <v>2414</v>
      </c>
    </row>
    <row r="166" spans="1:76" hidden="1" x14ac:dyDescent="0.3">
      <c r="A166" s="4">
        <v>8</v>
      </c>
      <c r="B166" s="4">
        <v>8.6</v>
      </c>
      <c r="C166" s="4" t="s">
        <v>2409</v>
      </c>
      <c r="D166" s="4" t="s">
        <v>1006</v>
      </c>
      <c r="E166" s="4" t="s">
        <v>2410</v>
      </c>
      <c r="F166" s="4" t="s">
        <v>2411</v>
      </c>
      <c r="G166" s="4" t="s">
        <v>1742</v>
      </c>
      <c r="H166" s="4" t="s">
        <v>2412</v>
      </c>
      <c r="I166" s="4" t="s">
        <v>1744</v>
      </c>
      <c r="J166" s="4" t="s">
        <v>1745</v>
      </c>
      <c r="K166" s="4" t="s">
        <v>1415</v>
      </c>
      <c r="O166" s="4" t="s">
        <v>1746</v>
      </c>
      <c r="P166" s="4" t="s">
        <v>1747</v>
      </c>
      <c r="Q166" s="4" t="s">
        <v>2391</v>
      </c>
      <c r="R166" s="4" t="s">
        <v>1749</v>
      </c>
      <c r="S166" s="4" t="s">
        <v>1814</v>
      </c>
      <c r="U166" s="4" t="s">
        <v>1751</v>
      </c>
      <c r="V166" s="4" t="s">
        <v>1752</v>
      </c>
      <c r="BU166" s="4">
        <v>13.26</v>
      </c>
      <c r="BV166" s="4" t="s">
        <v>2413</v>
      </c>
    </row>
    <row r="167" spans="1:76" hidden="1" x14ac:dyDescent="0.3">
      <c r="A167" s="4">
        <v>8</v>
      </c>
      <c r="B167" s="4">
        <v>8.6</v>
      </c>
      <c r="C167" s="4" t="s">
        <v>2409</v>
      </c>
      <c r="D167" s="4" t="s">
        <v>1006</v>
      </c>
      <c r="E167" s="4" t="s">
        <v>2410</v>
      </c>
      <c r="F167" s="4" t="s">
        <v>2411</v>
      </c>
      <c r="G167" s="4" t="s">
        <v>1742</v>
      </c>
      <c r="H167" s="4" t="s">
        <v>2412</v>
      </c>
      <c r="I167" s="4" t="s">
        <v>1744</v>
      </c>
      <c r="J167" s="4" t="s">
        <v>1745</v>
      </c>
      <c r="K167" s="4" t="s">
        <v>1415</v>
      </c>
      <c r="O167" s="4" t="s">
        <v>1746</v>
      </c>
      <c r="P167" s="4" t="s">
        <v>1747</v>
      </c>
      <c r="Q167" s="4" t="s">
        <v>2391</v>
      </c>
      <c r="R167" s="4" t="s">
        <v>1749</v>
      </c>
      <c r="S167" s="4" t="s">
        <v>1563</v>
      </c>
      <c r="U167" s="4" t="s">
        <v>1751</v>
      </c>
      <c r="V167" s="4" t="s">
        <v>1752</v>
      </c>
      <c r="BU167" s="4">
        <v>9.44</v>
      </c>
      <c r="BV167" s="4" t="s">
        <v>2413</v>
      </c>
    </row>
    <row r="168" spans="1:76" hidden="1" x14ac:dyDescent="0.3">
      <c r="A168" s="4">
        <v>8</v>
      </c>
      <c r="B168" s="4">
        <v>8.8000000000000007</v>
      </c>
      <c r="C168" s="4" t="s">
        <v>2415</v>
      </c>
      <c r="D168" s="4" t="s">
        <v>1012</v>
      </c>
      <c r="E168" s="4" t="s">
        <v>2416</v>
      </c>
      <c r="F168" s="4" t="s">
        <v>2417</v>
      </c>
      <c r="G168" s="4" t="s">
        <v>1742</v>
      </c>
      <c r="H168" s="4" t="s">
        <v>2418</v>
      </c>
      <c r="I168" s="4" t="s">
        <v>1744</v>
      </c>
      <c r="J168" s="4" t="s">
        <v>1745</v>
      </c>
      <c r="K168" s="4" t="s">
        <v>1415</v>
      </c>
      <c r="O168" s="4" t="s">
        <v>1746</v>
      </c>
      <c r="P168" s="4" t="s">
        <v>1747</v>
      </c>
      <c r="Q168" s="4" t="s">
        <v>1808</v>
      </c>
      <c r="R168" s="4" t="s">
        <v>1749</v>
      </c>
      <c r="S168" s="4" t="s">
        <v>1750</v>
      </c>
      <c r="U168" s="4" t="s">
        <v>2419</v>
      </c>
      <c r="V168" s="4" t="s">
        <v>1752</v>
      </c>
      <c r="BO168" s="4">
        <v>800</v>
      </c>
      <c r="BP168" s="4" t="s">
        <v>2420</v>
      </c>
    </row>
    <row r="169" spans="1:76" hidden="1" x14ac:dyDescent="0.3">
      <c r="A169" s="4">
        <v>8</v>
      </c>
      <c r="B169" s="4">
        <v>8.8000000000000007</v>
      </c>
      <c r="C169" s="4" t="s">
        <v>2415</v>
      </c>
      <c r="D169" s="4" t="s">
        <v>1012</v>
      </c>
      <c r="E169" s="4" t="s">
        <v>2416</v>
      </c>
      <c r="F169" s="4" t="s">
        <v>2417</v>
      </c>
      <c r="G169" s="4" t="s">
        <v>1742</v>
      </c>
      <c r="H169" s="4" t="s">
        <v>2418</v>
      </c>
      <c r="I169" s="4" t="s">
        <v>1744</v>
      </c>
      <c r="J169" s="4" t="s">
        <v>1745</v>
      </c>
      <c r="K169" s="4" t="s">
        <v>1415</v>
      </c>
      <c r="O169" s="4" t="s">
        <v>1746</v>
      </c>
      <c r="P169" s="4" t="s">
        <v>1747</v>
      </c>
      <c r="Q169" s="4" t="s">
        <v>1808</v>
      </c>
      <c r="R169" s="4" t="s">
        <v>1749</v>
      </c>
      <c r="S169" s="4" t="s">
        <v>1814</v>
      </c>
      <c r="U169" s="4" t="s">
        <v>2419</v>
      </c>
      <c r="V169" s="4" t="s">
        <v>1752</v>
      </c>
      <c r="BO169" s="4">
        <v>400</v>
      </c>
      <c r="BP169" s="4" t="s">
        <v>2420</v>
      </c>
    </row>
    <row r="170" spans="1:76" hidden="1" x14ac:dyDescent="0.3">
      <c r="A170" s="4">
        <v>8</v>
      </c>
      <c r="B170" s="4">
        <v>8.8000000000000007</v>
      </c>
      <c r="C170" s="4" t="s">
        <v>2415</v>
      </c>
      <c r="D170" s="4" t="s">
        <v>1012</v>
      </c>
      <c r="E170" s="4" t="s">
        <v>2416</v>
      </c>
      <c r="F170" s="4" t="s">
        <v>2417</v>
      </c>
      <c r="G170" s="4" t="s">
        <v>1742</v>
      </c>
      <c r="H170" s="4" t="s">
        <v>2418</v>
      </c>
      <c r="I170" s="4" t="s">
        <v>1744</v>
      </c>
      <c r="J170" s="4" t="s">
        <v>1745</v>
      </c>
      <c r="K170" s="4" t="s">
        <v>1415</v>
      </c>
      <c r="O170" s="4" t="s">
        <v>1746</v>
      </c>
      <c r="P170" s="4" t="s">
        <v>1747</v>
      </c>
      <c r="Q170" s="4" t="s">
        <v>1808</v>
      </c>
      <c r="R170" s="4" t="s">
        <v>1749</v>
      </c>
      <c r="S170" s="4" t="s">
        <v>1563</v>
      </c>
      <c r="U170" s="4" t="s">
        <v>2419</v>
      </c>
      <c r="V170" s="4" t="s">
        <v>1752</v>
      </c>
      <c r="BO170" s="80">
        <v>1100</v>
      </c>
      <c r="BP170" s="4" t="s">
        <v>2420</v>
      </c>
    </row>
    <row r="171" spans="1:76" hidden="1" x14ac:dyDescent="0.3">
      <c r="A171" s="4">
        <v>8</v>
      </c>
      <c r="B171" s="4">
        <v>8.1</v>
      </c>
      <c r="C171" s="4" t="s">
        <v>2421</v>
      </c>
      <c r="D171" s="4" t="s">
        <v>1022</v>
      </c>
      <c r="E171" s="4" t="s">
        <v>2422</v>
      </c>
      <c r="F171" s="4" t="s">
        <v>2423</v>
      </c>
      <c r="G171" s="4" t="s">
        <v>1742</v>
      </c>
      <c r="H171" s="4" t="s">
        <v>2424</v>
      </c>
      <c r="I171" s="4" t="s">
        <v>1744</v>
      </c>
      <c r="J171" s="4" t="s">
        <v>1745</v>
      </c>
      <c r="K171" s="4" t="s">
        <v>1415</v>
      </c>
      <c r="O171" s="4" t="s">
        <v>1746</v>
      </c>
      <c r="P171" s="4" t="s">
        <v>1747</v>
      </c>
      <c r="Q171" s="4" t="s">
        <v>1808</v>
      </c>
      <c r="R171" s="4" t="s">
        <v>1749</v>
      </c>
      <c r="S171" s="4" t="s">
        <v>1750</v>
      </c>
      <c r="U171" s="4" t="s">
        <v>1968</v>
      </c>
      <c r="V171" s="4" t="s">
        <v>1752</v>
      </c>
      <c r="AY171" s="4">
        <v>59.05</v>
      </c>
      <c r="AZ171" s="4" t="s">
        <v>2425</v>
      </c>
      <c r="BA171" s="4">
        <v>62.27</v>
      </c>
      <c r="BB171" s="4" t="s">
        <v>2426</v>
      </c>
      <c r="BC171" s="4">
        <v>69.47</v>
      </c>
      <c r="BD171" s="4" t="s">
        <v>2427</v>
      </c>
      <c r="BE171" s="4">
        <v>69.66</v>
      </c>
      <c r="BF171" s="4" t="s">
        <v>2428</v>
      </c>
      <c r="BG171" s="4">
        <v>71.8</v>
      </c>
      <c r="BH171" s="4" t="s">
        <v>2429</v>
      </c>
      <c r="BI171" s="4">
        <v>72.58</v>
      </c>
      <c r="BJ171" s="4" t="s">
        <v>2430</v>
      </c>
      <c r="BK171" s="4">
        <v>72.23</v>
      </c>
      <c r="BL171" s="4" t="s">
        <v>2431</v>
      </c>
      <c r="BM171" s="4">
        <v>76.400000000000006</v>
      </c>
      <c r="BN171" s="4" t="s">
        <v>2432</v>
      </c>
      <c r="BO171" s="4">
        <v>74.89</v>
      </c>
      <c r="BP171" s="4" t="s">
        <v>2433</v>
      </c>
      <c r="BQ171" s="4">
        <v>72.5</v>
      </c>
      <c r="BR171" s="4" t="s">
        <v>2434</v>
      </c>
      <c r="BS171" s="4">
        <v>70.89</v>
      </c>
      <c r="BT171" s="4" t="s">
        <v>2435</v>
      </c>
      <c r="BU171" s="4">
        <v>69.48</v>
      </c>
      <c r="BV171" s="4" t="s">
        <v>2436</v>
      </c>
    </row>
    <row r="172" spans="1:76" hidden="1" x14ac:dyDescent="0.3">
      <c r="A172" s="4">
        <v>8</v>
      </c>
      <c r="B172" s="4">
        <v>8.1</v>
      </c>
      <c r="C172" s="4" t="s">
        <v>2421</v>
      </c>
      <c r="D172" s="4" t="s">
        <v>1022</v>
      </c>
      <c r="E172" s="4" t="s">
        <v>2422</v>
      </c>
      <c r="F172" s="4" t="s">
        <v>2437</v>
      </c>
      <c r="G172" s="4" t="s">
        <v>1742</v>
      </c>
      <c r="H172" s="4" t="s">
        <v>2438</v>
      </c>
      <c r="I172" s="4" t="s">
        <v>1744</v>
      </c>
      <c r="J172" s="4" t="s">
        <v>1745</v>
      </c>
      <c r="K172" s="4" t="s">
        <v>1415</v>
      </c>
      <c r="O172" s="4" t="s">
        <v>1746</v>
      </c>
      <c r="P172" s="4" t="s">
        <v>1747</v>
      </c>
      <c r="Q172" s="4" t="s">
        <v>1808</v>
      </c>
      <c r="R172" s="4" t="s">
        <v>1749</v>
      </c>
      <c r="S172" s="4" t="s">
        <v>1750</v>
      </c>
      <c r="U172" s="4" t="s">
        <v>1968</v>
      </c>
      <c r="V172" s="4" t="s">
        <v>1752</v>
      </c>
      <c r="AY172" s="4">
        <v>35.020000000000003</v>
      </c>
      <c r="AZ172" s="4" t="s">
        <v>2425</v>
      </c>
      <c r="BA172" s="4">
        <v>35.159999999999997</v>
      </c>
      <c r="BB172" s="4" t="s">
        <v>2426</v>
      </c>
      <c r="BC172" s="4">
        <v>35.36</v>
      </c>
      <c r="BD172" s="4" t="s">
        <v>2427</v>
      </c>
      <c r="BE172" s="4">
        <v>35.14</v>
      </c>
      <c r="BF172" s="4" t="s">
        <v>2428</v>
      </c>
      <c r="BG172" s="4">
        <v>34.99</v>
      </c>
      <c r="BH172" s="4" t="s">
        <v>2429</v>
      </c>
      <c r="BI172" s="4">
        <v>35.700000000000003</v>
      </c>
      <c r="BJ172" s="4" t="s">
        <v>2430</v>
      </c>
      <c r="BK172" s="4">
        <v>34.5</v>
      </c>
      <c r="BL172" s="4" t="s">
        <v>2431</v>
      </c>
      <c r="BM172" s="4">
        <v>33.93</v>
      </c>
      <c r="BN172" s="4" t="s">
        <v>2432</v>
      </c>
      <c r="BO172" s="4">
        <v>33.35</v>
      </c>
      <c r="BP172" s="4" t="s">
        <v>2433</v>
      </c>
      <c r="BQ172" s="4">
        <v>30.88</v>
      </c>
      <c r="BR172" s="4" t="s">
        <v>2434</v>
      </c>
      <c r="BS172" s="4">
        <v>29.63</v>
      </c>
      <c r="BT172" s="4" t="s">
        <v>2435</v>
      </c>
      <c r="BU172" s="4">
        <v>29.04</v>
      </c>
      <c r="BV172" s="4" t="s">
        <v>2436</v>
      </c>
    </row>
    <row r="173" spans="1:76" hidden="1" x14ac:dyDescent="0.3">
      <c r="A173" s="4">
        <v>8</v>
      </c>
      <c r="B173" s="4">
        <v>8.1</v>
      </c>
      <c r="C173" s="4" t="s">
        <v>2439</v>
      </c>
      <c r="D173" s="4" t="s">
        <v>1024</v>
      </c>
      <c r="E173" s="4" t="s">
        <v>2440</v>
      </c>
      <c r="F173" s="4" t="s">
        <v>2441</v>
      </c>
      <c r="G173" s="4" t="s">
        <v>1742</v>
      </c>
      <c r="H173" s="4" t="s">
        <v>2440</v>
      </c>
      <c r="I173" s="4" t="s">
        <v>1744</v>
      </c>
      <c r="J173" s="4" t="s">
        <v>1745</v>
      </c>
      <c r="K173" s="4" t="s">
        <v>1415</v>
      </c>
      <c r="O173" s="4" t="s">
        <v>1746</v>
      </c>
      <c r="P173" s="4" t="s">
        <v>2214</v>
      </c>
      <c r="Q173" s="4" t="s">
        <v>1808</v>
      </c>
      <c r="R173" s="4" t="s">
        <v>1749</v>
      </c>
      <c r="S173" s="4" t="s">
        <v>1750</v>
      </c>
      <c r="U173" s="4" t="s">
        <v>1751</v>
      </c>
      <c r="V173" s="4" t="s">
        <v>1752</v>
      </c>
      <c r="BM173" s="4">
        <v>99.4</v>
      </c>
      <c r="BN173" s="4" t="s">
        <v>2293</v>
      </c>
      <c r="BS173" s="4">
        <v>99.89</v>
      </c>
      <c r="BT173" s="4" t="s">
        <v>2238</v>
      </c>
    </row>
    <row r="174" spans="1:76" hidden="1" x14ac:dyDescent="0.3">
      <c r="A174" s="4">
        <v>8</v>
      </c>
      <c r="B174" s="4" t="s">
        <v>2442</v>
      </c>
      <c r="C174" s="4" t="s">
        <v>2443</v>
      </c>
      <c r="D174" s="4" t="s">
        <v>1027</v>
      </c>
      <c r="E174" s="4" t="s">
        <v>2444</v>
      </c>
      <c r="F174" s="4" t="s">
        <v>2445</v>
      </c>
      <c r="G174" s="4" t="s">
        <v>1742</v>
      </c>
      <c r="H174" s="4" t="s">
        <v>2446</v>
      </c>
      <c r="I174" s="4" t="s">
        <v>1744</v>
      </c>
      <c r="J174" s="4" t="s">
        <v>1745</v>
      </c>
      <c r="K174" s="4" t="s">
        <v>1415</v>
      </c>
      <c r="O174" s="4" t="s">
        <v>1746</v>
      </c>
      <c r="P174" s="4" t="s">
        <v>1747</v>
      </c>
      <c r="Q174" s="4" t="s">
        <v>1748</v>
      </c>
      <c r="R174" s="4" t="s">
        <v>1749</v>
      </c>
      <c r="S174" s="4" t="s">
        <v>1750</v>
      </c>
      <c r="U174" s="4" t="s">
        <v>2447</v>
      </c>
      <c r="V174" s="4" t="s">
        <v>2448</v>
      </c>
      <c r="BA174" s="4">
        <v>20.91</v>
      </c>
      <c r="BB174" s="4" t="s">
        <v>2449</v>
      </c>
      <c r="BC174" s="4">
        <v>59.67</v>
      </c>
      <c r="BD174" s="4" t="s">
        <v>2450</v>
      </c>
      <c r="BE174" s="4">
        <v>21.4</v>
      </c>
      <c r="BF174" s="4" t="s">
        <v>2451</v>
      </c>
      <c r="BG174" s="4">
        <v>46.07</v>
      </c>
      <c r="BH174" s="4" t="s">
        <v>2452</v>
      </c>
      <c r="BI174" s="4">
        <v>33.799999999999997</v>
      </c>
      <c r="BJ174" s="4" t="s">
        <v>2453</v>
      </c>
      <c r="BK174" s="4">
        <v>65.209999999999994</v>
      </c>
      <c r="BL174" s="4" t="s">
        <v>2454</v>
      </c>
      <c r="BM174" s="4">
        <v>173.36</v>
      </c>
      <c r="BN174" s="4" t="s">
        <v>2455</v>
      </c>
      <c r="BO174" s="4">
        <v>75.099999999999994</v>
      </c>
      <c r="BP174" s="4" t="s">
        <v>2456</v>
      </c>
      <c r="BQ174" s="4">
        <v>95.2</v>
      </c>
      <c r="BR174" s="4" t="s">
        <v>2457</v>
      </c>
      <c r="BS174" s="4">
        <v>166.48</v>
      </c>
      <c r="BT174" s="4" t="s">
        <v>2458</v>
      </c>
      <c r="BU174" s="4">
        <v>135.18</v>
      </c>
      <c r="BV174" s="4" t="s">
        <v>2459</v>
      </c>
    </row>
    <row r="175" spans="1:76" hidden="1" x14ac:dyDescent="0.3">
      <c r="A175" s="4">
        <v>8</v>
      </c>
      <c r="B175" s="4" t="s">
        <v>2442</v>
      </c>
      <c r="C175" s="4" t="s">
        <v>2443</v>
      </c>
      <c r="D175" s="4" t="s">
        <v>1027</v>
      </c>
      <c r="E175" s="4" t="s">
        <v>2444</v>
      </c>
      <c r="F175" s="4" t="s">
        <v>2460</v>
      </c>
      <c r="G175" s="4" t="s">
        <v>1742</v>
      </c>
      <c r="H175" s="4" t="s">
        <v>2461</v>
      </c>
      <c r="I175" s="4" t="s">
        <v>1744</v>
      </c>
      <c r="J175" s="4" t="s">
        <v>1745</v>
      </c>
      <c r="K175" s="4" t="s">
        <v>1415</v>
      </c>
      <c r="O175" s="4" t="s">
        <v>1746</v>
      </c>
      <c r="P175" s="4" t="s">
        <v>1747</v>
      </c>
      <c r="Q175" s="4" t="s">
        <v>1748</v>
      </c>
      <c r="R175" s="4" t="s">
        <v>1749</v>
      </c>
      <c r="S175" s="4" t="s">
        <v>1750</v>
      </c>
      <c r="U175" s="4" t="s">
        <v>2447</v>
      </c>
      <c r="V175" s="4" t="s">
        <v>2448</v>
      </c>
      <c r="BC175" s="4">
        <v>27.68</v>
      </c>
      <c r="BD175" s="4" t="s">
        <v>2462</v>
      </c>
      <c r="BE175" s="4">
        <v>28.83</v>
      </c>
      <c r="BF175" s="4" t="s">
        <v>2463</v>
      </c>
      <c r="BG175" s="4">
        <v>29.74</v>
      </c>
      <c r="BH175" s="4" t="s">
        <v>2464</v>
      </c>
      <c r="BI175" s="4">
        <v>41.66</v>
      </c>
      <c r="BJ175" s="4" t="s">
        <v>2465</v>
      </c>
      <c r="BK175" s="4">
        <v>33.81</v>
      </c>
      <c r="BL175" s="4" t="s">
        <v>2466</v>
      </c>
      <c r="BM175" s="4">
        <v>73.709999999999994</v>
      </c>
      <c r="BN175" s="4" t="s">
        <v>2467</v>
      </c>
      <c r="BO175" s="4">
        <v>83.59</v>
      </c>
      <c r="BP175" s="4" t="s">
        <v>2468</v>
      </c>
      <c r="BQ175" s="4">
        <v>79.86</v>
      </c>
      <c r="BR175" s="4" t="s">
        <v>2469</v>
      </c>
      <c r="BS175" s="4">
        <v>110.22</v>
      </c>
      <c r="BT175" s="4" t="s">
        <v>2470</v>
      </c>
      <c r="BU175" s="4">
        <v>106.61</v>
      </c>
      <c r="BV175" s="4" t="s">
        <v>2471</v>
      </c>
    </row>
    <row r="176" spans="1:76" hidden="1" x14ac:dyDescent="0.3">
      <c r="A176" s="4">
        <v>9</v>
      </c>
      <c r="B176" s="4">
        <v>9.1</v>
      </c>
      <c r="C176" s="4" t="s">
        <v>2472</v>
      </c>
      <c r="D176" s="4" t="s">
        <v>1036</v>
      </c>
      <c r="E176" s="4" t="s">
        <v>2473</v>
      </c>
      <c r="F176" s="4" t="s">
        <v>2474</v>
      </c>
      <c r="G176" s="4" t="s">
        <v>1742</v>
      </c>
      <c r="H176" s="4" t="s">
        <v>2475</v>
      </c>
      <c r="I176" s="4" t="s">
        <v>1744</v>
      </c>
      <c r="J176" s="4" t="s">
        <v>1745</v>
      </c>
      <c r="K176" s="4" t="s">
        <v>1415</v>
      </c>
      <c r="O176" s="4" t="s">
        <v>1746</v>
      </c>
      <c r="P176" s="4" t="s">
        <v>2214</v>
      </c>
      <c r="Q176" s="4" t="s">
        <v>1748</v>
      </c>
      <c r="R176" s="4" t="s">
        <v>1749</v>
      </c>
      <c r="S176" s="4" t="s">
        <v>1750</v>
      </c>
      <c r="U176" s="4" t="s">
        <v>2476</v>
      </c>
      <c r="V176" s="4" t="s">
        <v>1999</v>
      </c>
      <c r="BU176" s="80">
        <v>17836</v>
      </c>
      <c r="BV176" s="4" t="s">
        <v>2477</v>
      </c>
    </row>
    <row r="177" spans="1:76" hidden="1" x14ac:dyDescent="0.3">
      <c r="A177" s="4">
        <v>9</v>
      </c>
      <c r="B177" s="4">
        <v>9.1</v>
      </c>
      <c r="C177" s="4" t="s">
        <v>2472</v>
      </c>
      <c r="D177" s="4" t="s">
        <v>1036</v>
      </c>
      <c r="E177" s="4" t="s">
        <v>2473</v>
      </c>
      <c r="F177" s="4" t="s">
        <v>2478</v>
      </c>
      <c r="G177" s="4" t="s">
        <v>1742</v>
      </c>
      <c r="H177" s="4" t="s">
        <v>2479</v>
      </c>
      <c r="I177" s="4" t="s">
        <v>1744</v>
      </c>
      <c r="J177" s="4" t="s">
        <v>1745</v>
      </c>
      <c r="K177" s="4" t="s">
        <v>1415</v>
      </c>
      <c r="O177" s="4" t="s">
        <v>1746</v>
      </c>
      <c r="P177" s="4" t="s">
        <v>2214</v>
      </c>
      <c r="Q177" s="4" t="s">
        <v>1748</v>
      </c>
      <c r="R177" s="4" t="s">
        <v>1749</v>
      </c>
      <c r="S177" s="4" t="s">
        <v>1750</v>
      </c>
      <c r="U177" s="4" t="s">
        <v>2480</v>
      </c>
      <c r="V177" s="4" t="s">
        <v>1999</v>
      </c>
      <c r="BU177" s="80">
        <v>44728</v>
      </c>
      <c r="BV177" s="4" t="s">
        <v>2481</v>
      </c>
    </row>
    <row r="178" spans="1:76" hidden="1" x14ac:dyDescent="0.3">
      <c r="A178" s="4">
        <v>9</v>
      </c>
      <c r="B178" s="4">
        <v>9.1</v>
      </c>
      <c r="C178" s="4" t="s">
        <v>2472</v>
      </c>
      <c r="D178" s="4" t="s">
        <v>1036</v>
      </c>
      <c r="E178" s="4" t="s">
        <v>2473</v>
      </c>
      <c r="F178" s="4" t="s">
        <v>2482</v>
      </c>
      <c r="G178" s="4" t="s">
        <v>1742</v>
      </c>
      <c r="H178" s="4" t="s">
        <v>2483</v>
      </c>
      <c r="I178" s="4" t="s">
        <v>1744</v>
      </c>
      <c r="J178" s="4" t="s">
        <v>1745</v>
      </c>
      <c r="K178" s="4" t="s">
        <v>1415</v>
      </c>
      <c r="O178" s="4" t="s">
        <v>1746</v>
      </c>
      <c r="P178" s="4" t="s">
        <v>2214</v>
      </c>
      <c r="Q178" s="4" t="s">
        <v>1748</v>
      </c>
      <c r="R178" s="4" t="s">
        <v>1749</v>
      </c>
      <c r="S178" s="4" t="s">
        <v>1750</v>
      </c>
      <c r="U178" s="4" t="s">
        <v>2476</v>
      </c>
      <c r="V178" s="4" t="s">
        <v>1999</v>
      </c>
      <c r="BU178" s="80">
        <v>4584</v>
      </c>
      <c r="BV178" s="4" t="s">
        <v>2477</v>
      </c>
    </row>
    <row r="179" spans="1:76" hidden="1" x14ac:dyDescent="0.3">
      <c r="A179" s="4">
        <v>9</v>
      </c>
      <c r="B179" s="4">
        <v>9.1</v>
      </c>
      <c r="C179" s="4" t="s">
        <v>2472</v>
      </c>
      <c r="D179" s="4" t="s">
        <v>1036</v>
      </c>
      <c r="E179" s="4" t="s">
        <v>2473</v>
      </c>
      <c r="F179" s="4" t="s">
        <v>2484</v>
      </c>
      <c r="G179" s="4" t="s">
        <v>1742</v>
      </c>
      <c r="H179" s="4" t="s">
        <v>2485</v>
      </c>
      <c r="I179" s="4" t="s">
        <v>1744</v>
      </c>
      <c r="J179" s="4" t="s">
        <v>1745</v>
      </c>
      <c r="K179" s="4" t="s">
        <v>1415</v>
      </c>
      <c r="O179" s="4" t="s">
        <v>1746</v>
      </c>
      <c r="P179" s="4" t="s">
        <v>1747</v>
      </c>
      <c r="Q179" s="4" t="s">
        <v>1748</v>
      </c>
      <c r="R179" s="4" t="s">
        <v>1749</v>
      </c>
      <c r="S179" s="4" t="s">
        <v>1750</v>
      </c>
      <c r="U179" s="4" t="s">
        <v>2361</v>
      </c>
      <c r="V179" s="4" t="s">
        <v>1752</v>
      </c>
      <c r="BU179" s="80">
        <v>181885.72</v>
      </c>
      <c r="BV179" s="4" t="s">
        <v>2486</v>
      </c>
    </row>
    <row r="180" spans="1:76" hidden="1" x14ac:dyDescent="0.3">
      <c r="A180" s="4">
        <v>9</v>
      </c>
      <c r="B180" s="4">
        <v>9.1</v>
      </c>
      <c r="C180" s="4" t="s">
        <v>2472</v>
      </c>
      <c r="D180" s="4" t="s">
        <v>1036</v>
      </c>
      <c r="E180" s="4" t="s">
        <v>2473</v>
      </c>
      <c r="F180" s="4" t="s">
        <v>2487</v>
      </c>
      <c r="G180" s="4" t="s">
        <v>1742</v>
      </c>
      <c r="H180" s="4" t="s">
        <v>2488</v>
      </c>
      <c r="I180" s="4" t="s">
        <v>1744</v>
      </c>
      <c r="J180" s="4" t="s">
        <v>1745</v>
      </c>
      <c r="K180" s="4" t="s">
        <v>1415</v>
      </c>
      <c r="O180" s="4" t="s">
        <v>1746</v>
      </c>
      <c r="P180" s="4" t="s">
        <v>1747</v>
      </c>
      <c r="Q180" s="4" t="s">
        <v>1748</v>
      </c>
      <c r="R180" s="4" t="s">
        <v>1749</v>
      </c>
      <c r="S180" s="4" t="s">
        <v>1750</v>
      </c>
      <c r="U180" s="4" t="s">
        <v>2476</v>
      </c>
      <c r="V180" s="4" t="s">
        <v>1999</v>
      </c>
      <c r="BU180" s="80">
        <v>999384960.89999998</v>
      </c>
      <c r="BV180" s="4" t="s">
        <v>2489</v>
      </c>
    </row>
    <row r="181" spans="1:76" hidden="1" x14ac:dyDescent="0.3">
      <c r="A181" s="4">
        <v>9</v>
      </c>
      <c r="B181" s="4">
        <v>9.1</v>
      </c>
      <c r="C181" s="4" t="s">
        <v>2472</v>
      </c>
      <c r="D181" s="4" t="s">
        <v>1036</v>
      </c>
      <c r="E181" s="4" t="s">
        <v>2473</v>
      </c>
      <c r="F181" s="4" t="s">
        <v>2490</v>
      </c>
      <c r="G181" s="4" t="s">
        <v>1742</v>
      </c>
      <c r="H181" s="4" t="s">
        <v>2491</v>
      </c>
      <c r="I181" s="4" t="s">
        <v>1744</v>
      </c>
      <c r="J181" s="4" t="s">
        <v>1745</v>
      </c>
      <c r="K181" s="4" t="s">
        <v>1415</v>
      </c>
      <c r="O181" s="4" t="s">
        <v>1746</v>
      </c>
      <c r="P181" s="4" t="s">
        <v>1747</v>
      </c>
      <c r="Q181" s="4" t="s">
        <v>1748</v>
      </c>
      <c r="R181" s="4" t="s">
        <v>1749</v>
      </c>
      <c r="S181" s="4" t="s">
        <v>1750</v>
      </c>
      <c r="U181" s="4" t="s">
        <v>1772</v>
      </c>
      <c r="V181" s="4" t="s">
        <v>1752</v>
      </c>
      <c r="BU181" s="80">
        <v>15304409.119999999</v>
      </c>
      <c r="BV181" s="4" t="s">
        <v>2486</v>
      </c>
    </row>
    <row r="182" spans="1:76" hidden="1" x14ac:dyDescent="0.3">
      <c r="A182" s="4">
        <v>9</v>
      </c>
      <c r="B182" s="4">
        <v>9.1</v>
      </c>
      <c r="C182" s="4" t="s">
        <v>2472</v>
      </c>
      <c r="D182" s="4" t="s">
        <v>1036</v>
      </c>
      <c r="E182" s="4" t="s">
        <v>2473</v>
      </c>
      <c r="F182" s="4" t="s">
        <v>2492</v>
      </c>
      <c r="G182" s="4" t="s">
        <v>1742</v>
      </c>
      <c r="H182" s="4" t="s">
        <v>2493</v>
      </c>
      <c r="I182" s="4" t="s">
        <v>1744</v>
      </c>
      <c r="J182" s="4" t="s">
        <v>1745</v>
      </c>
      <c r="K182" s="4" t="s">
        <v>1415</v>
      </c>
      <c r="O182" s="4" t="s">
        <v>1746</v>
      </c>
      <c r="P182" s="4" t="s">
        <v>1747</v>
      </c>
      <c r="Q182" s="4" t="s">
        <v>1748</v>
      </c>
      <c r="R182" s="4" t="s">
        <v>1749</v>
      </c>
      <c r="S182" s="4" t="s">
        <v>1750</v>
      </c>
      <c r="U182" s="4" t="s">
        <v>2480</v>
      </c>
      <c r="V182" s="4" t="s">
        <v>1999</v>
      </c>
      <c r="BU182" s="80">
        <v>31776294127.360001</v>
      </c>
      <c r="BV182" s="4" t="s">
        <v>2489</v>
      </c>
    </row>
    <row r="183" spans="1:76" hidden="1" x14ac:dyDescent="0.3">
      <c r="A183" s="4">
        <v>9</v>
      </c>
      <c r="B183" s="4">
        <v>9.1999999999999993</v>
      </c>
      <c r="C183" s="4" t="s">
        <v>2494</v>
      </c>
      <c r="D183" s="4" t="s">
        <v>1039</v>
      </c>
      <c r="E183" s="4" t="s">
        <v>2495</v>
      </c>
      <c r="F183" s="4" t="s">
        <v>2496</v>
      </c>
      <c r="G183" s="4" t="s">
        <v>1742</v>
      </c>
      <c r="H183" s="4" t="s">
        <v>2497</v>
      </c>
      <c r="I183" s="4" t="s">
        <v>1744</v>
      </c>
      <c r="J183" s="4" t="s">
        <v>1745</v>
      </c>
      <c r="K183" s="4" t="s">
        <v>1415</v>
      </c>
      <c r="O183" s="4" t="s">
        <v>1746</v>
      </c>
      <c r="P183" s="4" t="s">
        <v>1747</v>
      </c>
      <c r="Q183" s="4" t="s">
        <v>1748</v>
      </c>
      <c r="R183" s="4" t="s">
        <v>1749</v>
      </c>
      <c r="S183" s="4" t="s">
        <v>1750</v>
      </c>
      <c r="U183" s="4" t="s">
        <v>1751</v>
      </c>
      <c r="V183" s="4" t="s">
        <v>1752</v>
      </c>
      <c r="AQ183" s="4">
        <v>13.71</v>
      </c>
      <c r="AR183" s="4" t="s">
        <v>2498</v>
      </c>
      <c r="AS183" s="4">
        <v>13.47</v>
      </c>
      <c r="AT183" s="4" t="s">
        <v>2499</v>
      </c>
      <c r="AU183" s="4">
        <v>13.88</v>
      </c>
      <c r="AV183" s="4" t="s">
        <v>2500</v>
      </c>
      <c r="AW183" s="4">
        <v>13.62</v>
      </c>
      <c r="AX183" s="4" t="s">
        <v>2501</v>
      </c>
      <c r="AY183" s="4">
        <v>13.48</v>
      </c>
      <c r="AZ183" s="4" t="s">
        <v>2502</v>
      </c>
      <c r="BA183" s="4">
        <v>13.12</v>
      </c>
      <c r="BB183" s="4" t="s">
        <v>2503</v>
      </c>
      <c r="BC183" s="4">
        <v>12.35</v>
      </c>
      <c r="BD183" s="4" t="s">
        <v>2504</v>
      </c>
      <c r="BE183" s="4">
        <v>12.18</v>
      </c>
      <c r="BF183" s="4" t="s">
        <v>2505</v>
      </c>
      <c r="BG183" s="4">
        <v>11.39</v>
      </c>
      <c r="BH183" s="4" t="s">
        <v>2506</v>
      </c>
      <c r="BI183" s="4">
        <v>10.029999999999999</v>
      </c>
      <c r="BJ183" s="4" t="s">
        <v>2507</v>
      </c>
      <c r="BK183" s="4">
        <v>10.81</v>
      </c>
      <c r="BL183" s="4" t="s">
        <v>2508</v>
      </c>
      <c r="BM183" s="4">
        <v>10.53</v>
      </c>
      <c r="BN183" s="4" t="s">
        <v>2509</v>
      </c>
      <c r="BO183" s="4">
        <v>10.43</v>
      </c>
      <c r="BP183" s="4" t="s">
        <v>2510</v>
      </c>
      <c r="BQ183" s="4">
        <v>10.35</v>
      </c>
      <c r="BR183" s="4" t="s">
        <v>2511</v>
      </c>
      <c r="BS183" s="4">
        <v>10.18</v>
      </c>
      <c r="BT183" s="4" t="s">
        <v>2512</v>
      </c>
      <c r="BU183" s="4">
        <v>10.02</v>
      </c>
      <c r="BV183" s="4" t="s">
        <v>2513</v>
      </c>
      <c r="BW183" s="4">
        <v>9.85</v>
      </c>
      <c r="BX183" s="4" t="s">
        <v>2514</v>
      </c>
    </row>
    <row r="184" spans="1:76" hidden="1" x14ac:dyDescent="0.3">
      <c r="A184" s="4">
        <v>9</v>
      </c>
      <c r="B184" s="4">
        <v>9.1999999999999993</v>
      </c>
      <c r="C184" s="4" t="s">
        <v>2494</v>
      </c>
      <c r="D184" s="4" t="s">
        <v>1039</v>
      </c>
      <c r="E184" s="4" t="s">
        <v>2495</v>
      </c>
      <c r="F184" s="4" t="s">
        <v>2515</v>
      </c>
      <c r="G184" s="4" t="s">
        <v>1742</v>
      </c>
      <c r="H184" s="4" t="s">
        <v>2516</v>
      </c>
      <c r="I184" s="4" t="s">
        <v>1744</v>
      </c>
      <c r="J184" s="4" t="s">
        <v>1745</v>
      </c>
      <c r="K184" s="4" t="s">
        <v>1415</v>
      </c>
      <c r="O184" s="4" t="s">
        <v>1746</v>
      </c>
      <c r="P184" s="4" t="s">
        <v>1747</v>
      </c>
      <c r="Q184" s="4" t="s">
        <v>1748</v>
      </c>
      <c r="R184" s="4" t="s">
        <v>1749</v>
      </c>
      <c r="S184" s="4" t="s">
        <v>1750</v>
      </c>
      <c r="U184" s="4" t="s">
        <v>2447</v>
      </c>
      <c r="V184" s="4" t="s">
        <v>1752</v>
      </c>
      <c r="AQ184" s="80">
        <v>4062.96</v>
      </c>
      <c r="AR184" s="4" t="s">
        <v>2498</v>
      </c>
      <c r="AS184" s="80">
        <v>4077.47</v>
      </c>
      <c r="AT184" s="4" t="s">
        <v>2499</v>
      </c>
      <c r="AU184" s="80">
        <v>4339.96</v>
      </c>
      <c r="AV184" s="4" t="s">
        <v>2500</v>
      </c>
      <c r="AW184" s="80">
        <v>4404.6000000000004</v>
      </c>
      <c r="AX184" s="4" t="s">
        <v>2501</v>
      </c>
      <c r="AY184" s="80">
        <v>4456.93</v>
      </c>
      <c r="AZ184" s="4" t="s">
        <v>2502</v>
      </c>
      <c r="BA184" s="80">
        <v>4434.05</v>
      </c>
      <c r="BB184" s="4" t="s">
        <v>2503</v>
      </c>
      <c r="BC184" s="80">
        <v>4227.21</v>
      </c>
      <c r="BD184" s="4" t="s">
        <v>2504</v>
      </c>
      <c r="BE184" s="80">
        <v>4224.18</v>
      </c>
      <c r="BF184" s="4" t="s">
        <v>2505</v>
      </c>
      <c r="BG184" s="80">
        <v>3843.72</v>
      </c>
      <c r="BH184" s="4" t="s">
        <v>2506</v>
      </c>
      <c r="BI184" s="80">
        <v>3351.15</v>
      </c>
      <c r="BJ184" s="4" t="s">
        <v>2507</v>
      </c>
      <c r="BK184" s="80">
        <v>3636.19</v>
      </c>
      <c r="BL184" s="4" t="s">
        <v>2508</v>
      </c>
      <c r="BM184" s="80">
        <v>3602.36</v>
      </c>
      <c r="BN184" s="4" t="s">
        <v>2509</v>
      </c>
      <c r="BO184" s="80">
        <v>3599.68</v>
      </c>
      <c r="BP184" s="4" t="s">
        <v>2510</v>
      </c>
      <c r="BQ184" s="80">
        <v>3632.04</v>
      </c>
      <c r="BR184" s="4" t="s">
        <v>2511</v>
      </c>
      <c r="BS184" s="80">
        <v>3687.68</v>
      </c>
      <c r="BT184" s="4" t="s">
        <v>2512</v>
      </c>
      <c r="BU184" s="80">
        <v>3711.15</v>
      </c>
      <c r="BV184" s="4" t="s">
        <v>2513</v>
      </c>
      <c r="BW184" s="80">
        <v>3719.09</v>
      </c>
      <c r="BX184" s="4" t="s">
        <v>2514</v>
      </c>
    </row>
    <row r="185" spans="1:76" hidden="1" x14ac:dyDescent="0.3">
      <c r="A185" s="4">
        <v>9</v>
      </c>
      <c r="B185" s="4">
        <v>9.1999999999999993</v>
      </c>
      <c r="C185" s="4" t="s">
        <v>2517</v>
      </c>
      <c r="D185" s="4" t="s">
        <v>1041</v>
      </c>
      <c r="E185" s="4" t="s">
        <v>2518</v>
      </c>
      <c r="F185" s="4" t="s">
        <v>2519</v>
      </c>
      <c r="G185" s="4" t="s">
        <v>1742</v>
      </c>
      <c r="H185" s="4" t="s">
        <v>2518</v>
      </c>
      <c r="I185" s="4" t="s">
        <v>1744</v>
      </c>
      <c r="J185" s="4" t="s">
        <v>1745</v>
      </c>
      <c r="K185" s="4" t="s">
        <v>1415</v>
      </c>
      <c r="O185" s="4" t="s">
        <v>1746</v>
      </c>
      <c r="P185" s="4" t="s">
        <v>1747</v>
      </c>
      <c r="Q185" s="4" t="s">
        <v>1748</v>
      </c>
      <c r="R185" s="4" t="s">
        <v>1749</v>
      </c>
      <c r="S185" s="4" t="s">
        <v>1750</v>
      </c>
      <c r="U185" s="4" t="s">
        <v>1751</v>
      </c>
      <c r="V185" s="4" t="s">
        <v>1752</v>
      </c>
      <c r="AQ185" s="4">
        <v>15.82</v>
      </c>
      <c r="AR185" s="4" t="s">
        <v>2520</v>
      </c>
      <c r="AS185" s="4">
        <v>15.85</v>
      </c>
      <c r="AT185" s="4" t="s">
        <v>2521</v>
      </c>
      <c r="AU185" s="4">
        <v>15.49</v>
      </c>
      <c r="AV185" s="4" t="s">
        <v>2522</v>
      </c>
      <c r="AW185" s="4">
        <v>14.57</v>
      </c>
      <c r="AX185" s="4" t="s">
        <v>2523</v>
      </c>
      <c r="AY185" s="4">
        <v>14.58</v>
      </c>
      <c r="AZ185" s="4" t="s">
        <v>2524</v>
      </c>
      <c r="BA185" s="4">
        <v>13.77</v>
      </c>
      <c r="BB185" s="4" t="s">
        <v>2525</v>
      </c>
      <c r="BC185" s="4">
        <v>13.14</v>
      </c>
      <c r="BD185" s="4" t="s">
        <v>2526</v>
      </c>
      <c r="BE185" s="4">
        <v>12.84</v>
      </c>
      <c r="BF185" s="4" t="s">
        <v>2527</v>
      </c>
      <c r="BG185" s="4">
        <v>12.7</v>
      </c>
      <c r="BH185" s="4" t="s">
        <v>2528</v>
      </c>
      <c r="BI185" s="4">
        <v>11.75</v>
      </c>
      <c r="BJ185" s="4" t="s">
        <v>2529</v>
      </c>
      <c r="BK185" s="4">
        <v>11.57</v>
      </c>
      <c r="BL185" s="4" t="s">
        <v>2530</v>
      </c>
      <c r="BM185" s="4">
        <v>11.48</v>
      </c>
      <c r="BN185" s="4" t="s">
        <v>2531</v>
      </c>
      <c r="BO185" s="4">
        <v>11.39</v>
      </c>
      <c r="BP185" s="4" t="s">
        <v>2532</v>
      </c>
      <c r="BQ185" s="4">
        <v>11.25</v>
      </c>
      <c r="BR185" s="4" t="s">
        <v>2533</v>
      </c>
      <c r="BS185" s="4">
        <v>10.9</v>
      </c>
      <c r="BT185" s="4" t="s">
        <v>2534</v>
      </c>
      <c r="BU185" s="4">
        <v>11.19</v>
      </c>
      <c r="BV185" s="4" t="s">
        <v>2535</v>
      </c>
      <c r="BW185" s="4">
        <v>9.86</v>
      </c>
      <c r="BX185" s="4" t="s">
        <v>2536</v>
      </c>
    </row>
    <row r="186" spans="1:76" hidden="1" x14ac:dyDescent="0.3">
      <c r="A186" s="4">
        <v>9</v>
      </c>
      <c r="B186" s="4">
        <v>9.4</v>
      </c>
      <c r="C186" s="4" t="s">
        <v>2537</v>
      </c>
      <c r="D186" s="4" t="s">
        <v>1048</v>
      </c>
      <c r="E186" s="4" t="s">
        <v>2538</v>
      </c>
      <c r="F186" s="4" t="s">
        <v>2539</v>
      </c>
      <c r="G186" s="4" t="s">
        <v>1770</v>
      </c>
      <c r="H186" s="4" t="s">
        <v>2540</v>
      </c>
      <c r="I186" s="4" t="s">
        <v>1744</v>
      </c>
      <c r="J186" s="4" t="s">
        <v>1745</v>
      </c>
      <c r="K186" s="4" t="s">
        <v>1415</v>
      </c>
      <c r="O186" s="4" t="s">
        <v>1746</v>
      </c>
      <c r="P186" s="4" t="s">
        <v>1747</v>
      </c>
      <c r="Q186" s="4" t="s">
        <v>1748</v>
      </c>
      <c r="R186" s="4" t="s">
        <v>1749</v>
      </c>
      <c r="S186" s="4" t="s">
        <v>1750</v>
      </c>
      <c r="U186" s="4" t="s">
        <v>2361</v>
      </c>
      <c r="V186" s="4" t="s">
        <v>2378</v>
      </c>
      <c r="AQ186" s="4">
        <v>28.97</v>
      </c>
      <c r="AR186" s="4" t="s">
        <v>2541</v>
      </c>
      <c r="AS186" s="4">
        <v>31.17</v>
      </c>
      <c r="AT186" s="4" t="s">
        <v>2542</v>
      </c>
      <c r="AU186" s="4">
        <v>31.08</v>
      </c>
      <c r="AV186" s="4" t="s">
        <v>2543</v>
      </c>
      <c r="AW186" s="4">
        <v>32.97</v>
      </c>
      <c r="AX186" s="4" t="s">
        <v>2544</v>
      </c>
      <c r="AY186" s="4">
        <v>32.43</v>
      </c>
      <c r="AZ186" s="4" t="s">
        <v>2545</v>
      </c>
      <c r="BA186" s="4">
        <v>33.700000000000003</v>
      </c>
      <c r="BB186" s="4" t="s">
        <v>2546</v>
      </c>
      <c r="BC186" s="4">
        <v>33.76</v>
      </c>
      <c r="BD186" s="4" t="s">
        <v>2547</v>
      </c>
      <c r="BE186" s="4">
        <v>32.61</v>
      </c>
      <c r="BF186" s="4" t="s">
        <v>2548</v>
      </c>
      <c r="BG186" s="4">
        <v>33.450000000000003</v>
      </c>
      <c r="BH186" s="4" t="s">
        <v>2549</v>
      </c>
      <c r="BI186" s="4">
        <v>30.46</v>
      </c>
      <c r="BJ186" s="4" t="s">
        <v>2550</v>
      </c>
      <c r="BK186" s="4">
        <v>30.35</v>
      </c>
      <c r="BL186" s="4" t="s">
        <v>2551</v>
      </c>
      <c r="BM186" s="4">
        <v>29.65</v>
      </c>
      <c r="BN186" s="4" t="s">
        <v>2552</v>
      </c>
      <c r="BO186" s="4">
        <v>31.21</v>
      </c>
      <c r="BP186" s="4" t="s">
        <v>2553</v>
      </c>
      <c r="BQ186" s="4">
        <v>30.96</v>
      </c>
      <c r="BR186" s="4" t="s">
        <v>2554</v>
      </c>
      <c r="BS186" s="4">
        <v>31.24</v>
      </c>
      <c r="BT186" s="4" t="s">
        <v>2555</v>
      </c>
    </row>
    <row r="187" spans="1:76" hidden="1" x14ac:dyDescent="0.3">
      <c r="A187" s="4">
        <v>9</v>
      </c>
      <c r="B187" s="4">
        <v>9.4</v>
      </c>
      <c r="C187" s="4" t="s">
        <v>2537</v>
      </c>
      <c r="D187" s="4" t="s">
        <v>1048</v>
      </c>
      <c r="E187" s="4" t="s">
        <v>2538</v>
      </c>
      <c r="F187" s="4" t="s">
        <v>2556</v>
      </c>
      <c r="G187" s="4" t="s">
        <v>1770</v>
      </c>
      <c r="H187" s="4" t="s">
        <v>2557</v>
      </c>
      <c r="I187" s="4" t="s">
        <v>1744</v>
      </c>
      <c r="J187" s="4" t="s">
        <v>1745</v>
      </c>
      <c r="K187" s="4" t="s">
        <v>1415</v>
      </c>
      <c r="O187" s="4" t="s">
        <v>1746</v>
      </c>
      <c r="P187" s="4" t="s">
        <v>1747</v>
      </c>
      <c r="Q187" s="4" t="s">
        <v>1748</v>
      </c>
      <c r="R187" s="4" t="s">
        <v>1749</v>
      </c>
      <c r="S187" s="4" t="s">
        <v>1750</v>
      </c>
      <c r="U187" s="4" t="s">
        <v>2558</v>
      </c>
      <c r="V187" s="4" t="s">
        <v>1752</v>
      </c>
      <c r="AQ187" s="4">
        <v>0.28000000000000003</v>
      </c>
      <c r="AR187" s="4" t="s">
        <v>2541</v>
      </c>
      <c r="AS187" s="4">
        <v>0.28999999999999998</v>
      </c>
      <c r="AT187" s="4" t="s">
        <v>2542</v>
      </c>
      <c r="AU187" s="4">
        <v>0.27</v>
      </c>
      <c r="AV187" s="4" t="s">
        <v>2543</v>
      </c>
      <c r="AW187" s="4">
        <v>0.28000000000000003</v>
      </c>
      <c r="AX187" s="4" t="s">
        <v>2544</v>
      </c>
      <c r="AY187" s="4">
        <v>0.27</v>
      </c>
      <c r="AZ187" s="4" t="s">
        <v>2545</v>
      </c>
      <c r="BA187" s="4">
        <v>0.27</v>
      </c>
      <c r="BB187" s="4" t="s">
        <v>2546</v>
      </c>
      <c r="BC187" s="4">
        <v>0.26</v>
      </c>
      <c r="BD187" s="4" t="s">
        <v>2547</v>
      </c>
      <c r="BE187" s="4">
        <v>0.24</v>
      </c>
      <c r="BF187" s="4" t="s">
        <v>2548</v>
      </c>
      <c r="BG187" s="4">
        <v>0.25</v>
      </c>
      <c r="BH187" s="4" t="s">
        <v>2549</v>
      </c>
      <c r="BI187" s="4">
        <v>0.23</v>
      </c>
      <c r="BJ187" s="4" t="s">
        <v>2550</v>
      </c>
      <c r="BK187" s="4">
        <v>0.22</v>
      </c>
      <c r="BL187" s="4" t="s">
        <v>2551</v>
      </c>
      <c r="BM187" s="4">
        <v>0.21</v>
      </c>
      <c r="BN187" s="4" t="s">
        <v>2552</v>
      </c>
      <c r="BO187" s="4">
        <v>0.22</v>
      </c>
      <c r="BP187" s="4" t="s">
        <v>2553</v>
      </c>
      <c r="BQ187" s="4">
        <v>0.21</v>
      </c>
      <c r="BR187" s="4" t="s">
        <v>2554</v>
      </c>
      <c r="BS187" s="4">
        <v>0.21</v>
      </c>
      <c r="BT187" s="4" t="s">
        <v>2555</v>
      </c>
    </row>
    <row r="188" spans="1:76" hidden="1" x14ac:dyDescent="0.3">
      <c r="A188" s="4">
        <v>9</v>
      </c>
      <c r="B188" s="4">
        <v>9.4</v>
      </c>
      <c r="C188" s="4" t="s">
        <v>2537</v>
      </c>
      <c r="D188" s="4" t="s">
        <v>1048</v>
      </c>
      <c r="E188" s="4" t="s">
        <v>2538</v>
      </c>
      <c r="F188" s="4" t="s">
        <v>2559</v>
      </c>
      <c r="G188" s="4" t="s">
        <v>1770</v>
      </c>
      <c r="H188" s="4" t="s">
        <v>2560</v>
      </c>
      <c r="I188" s="4" t="s">
        <v>1744</v>
      </c>
      <c r="J188" s="4" t="s">
        <v>1745</v>
      </c>
      <c r="K188" s="4" t="s">
        <v>1415</v>
      </c>
      <c r="O188" s="4" t="s">
        <v>1746</v>
      </c>
      <c r="P188" s="4" t="s">
        <v>1747</v>
      </c>
      <c r="Q188" s="4" t="s">
        <v>1748</v>
      </c>
      <c r="R188" s="4" t="s">
        <v>1749</v>
      </c>
      <c r="S188" s="4" t="s">
        <v>1750</v>
      </c>
      <c r="U188" s="4" t="s">
        <v>2561</v>
      </c>
      <c r="V188" s="4" t="s">
        <v>1752</v>
      </c>
      <c r="AQ188" s="4">
        <v>0.36</v>
      </c>
      <c r="AR188" s="4" t="s">
        <v>2562</v>
      </c>
      <c r="AS188" s="4">
        <v>0.37</v>
      </c>
      <c r="AT188" s="4" t="s">
        <v>2563</v>
      </c>
      <c r="AU188" s="4">
        <v>0.36</v>
      </c>
      <c r="AV188" s="4" t="s">
        <v>2564</v>
      </c>
      <c r="AW188" s="4">
        <v>0.32</v>
      </c>
      <c r="AX188" s="4" t="s">
        <v>2565</v>
      </c>
      <c r="AY188" s="4">
        <v>0.28999999999999998</v>
      </c>
      <c r="AZ188" s="4" t="s">
        <v>2566</v>
      </c>
      <c r="BA188" s="4">
        <v>0.24</v>
      </c>
      <c r="BB188" s="4" t="s">
        <v>2567</v>
      </c>
      <c r="BC188" s="4">
        <v>0.25</v>
      </c>
      <c r="BD188" s="4" t="s">
        <v>2568</v>
      </c>
      <c r="BE188" s="4">
        <v>0.28000000000000003</v>
      </c>
      <c r="BF188" s="4" t="s">
        <v>2569</v>
      </c>
      <c r="BG188" s="4">
        <v>0.3</v>
      </c>
      <c r="BH188" s="4" t="s">
        <v>2570</v>
      </c>
      <c r="BI188" s="4">
        <v>0.31</v>
      </c>
      <c r="BJ188" s="4" t="s">
        <v>2571</v>
      </c>
      <c r="BK188" s="4">
        <v>0.31</v>
      </c>
      <c r="BL188" s="4" t="s">
        <v>2572</v>
      </c>
      <c r="BM188" s="4">
        <v>0.28000000000000003</v>
      </c>
      <c r="BN188" s="4" t="s">
        <v>2573</v>
      </c>
      <c r="BO188" s="4">
        <v>0.28999999999999998</v>
      </c>
      <c r="BP188" s="4" t="s">
        <v>2574</v>
      </c>
      <c r="BQ188" s="4">
        <v>0.33</v>
      </c>
      <c r="BR188" s="4" t="s">
        <v>2575</v>
      </c>
      <c r="BS188" s="4">
        <v>0.38</v>
      </c>
      <c r="BT188" s="4" t="s">
        <v>2576</v>
      </c>
    </row>
    <row r="189" spans="1:76" hidden="1" x14ac:dyDescent="0.3">
      <c r="A189" s="4">
        <v>9</v>
      </c>
      <c r="B189" s="4">
        <v>9.5</v>
      </c>
      <c r="C189" s="4" t="s">
        <v>2577</v>
      </c>
      <c r="D189" s="4" t="s">
        <v>1051</v>
      </c>
      <c r="E189" s="4" t="s">
        <v>2578</v>
      </c>
      <c r="F189" s="4" t="s">
        <v>2579</v>
      </c>
      <c r="G189" s="4" t="s">
        <v>1742</v>
      </c>
      <c r="H189" s="4" t="s">
        <v>2580</v>
      </c>
      <c r="I189" s="4" t="s">
        <v>1744</v>
      </c>
      <c r="J189" s="4" t="s">
        <v>1745</v>
      </c>
      <c r="K189" s="4" t="s">
        <v>1415</v>
      </c>
      <c r="O189" s="4" t="s">
        <v>1746</v>
      </c>
      <c r="P189" s="4" t="s">
        <v>1747</v>
      </c>
      <c r="Q189" s="4" t="s">
        <v>1748</v>
      </c>
      <c r="R189" s="4" t="s">
        <v>1749</v>
      </c>
      <c r="S189" s="4" t="s">
        <v>1750</v>
      </c>
      <c r="U189" s="4" t="s">
        <v>1751</v>
      </c>
      <c r="V189" s="4" t="s">
        <v>1752</v>
      </c>
      <c r="AS189" s="4">
        <v>1.1000000000000001</v>
      </c>
      <c r="AT189" s="4" t="s">
        <v>2581</v>
      </c>
      <c r="AW189" s="4">
        <v>1.1499999999999999</v>
      </c>
      <c r="AX189" s="4" t="s">
        <v>2582</v>
      </c>
      <c r="BA189" s="4">
        <v>1.1200000000000001</v>
      </c>
      <c r="BB189" s="4" t="s">
        <v>2582</v>
      </c>
      <c r="BE189" s="4">
        <v>1.1599999999999999</v>
      </c>
      <c r="BF189" s="4" t="s">
        <v>2582</v>
      </c>
      <c r="BI189" s="4">
        <v>1.26</v>
      </c>
      <c r="BJ189" s="4" t="s">
        <v>2582</v>
      </c>
      <c r="BM189" s="4">
        <v>1.25</v>
      </c>
      <c r="BN189" s="4" t="s">
        <v>2582</v>
      </c>
      <c r="BQ189" s="4">
        <v>1.17</v>
      </c>
      <c r="BR189" s="4" t="s">
        <v>2582</v>
      </c>
    </row>
    <row r="190" spans="1:76" hidden="1" x14ac:dyDescent="0.3">
      <c r="A190" s="4">
        <v>9</v>
      </c>
      <c r="B190" s="4">
        <v>9.5</v>
      </c>
      <c r="C190" s="4" t="s">
        <v>2583</v>
      </c>
      <c r="D190" s="4" t="s">
        <v>1053</v>
      </c>
      <c r="E190" s="4" t="s">
        <v>2584</v>
      </c>
      <c r="F190" s="4" t="s">
        <v>2585</v>
      </c>
      <c r="G190" s="4" t="s">
        <v>1742</v>
      </c>
      <c r="H190" s="4" t="s">
        <v>2584</v>
      </c>
      <c r="I190" s="4" t="s">
        <v>1744</v>
      </c>
      <c r="J190" s="4" t="s">
        <v>1745</v>
      </c>
      <c r="K190" s="4" t="s">
        <v>1415</v>
      </c>
      <c r="O190" s="4" t="s">
        <v>1746</v>
      </c>
      <c r="P190" s="4" t="s">
        <v>1747</v>
      </c>
      <c r="Q190" s="4" t="s">
        <v>1748</v>
      </c>
      <c r="R190" s="4" t="s">
        <v>1749</v>
      </c>
      <c r="S190" s="4" t="s">
        <v>1750</v>
      </c>
      <c r="U190" s="4" t="s">
        <v>2586</v>
      </c>
      <c r="V190" s="4" t="s">
        <v>1752</v>
      </c>
      <c r="AS190" s="80">
        <v>2644</v>
      </c>
      <c r="AT190" s="4" t="s">
        <v>2581</v>
      </c>
      <c r="AW190" s="80">
        <v>3075</v>
      </c>
      <c r="AX190" s="4" t="s">
        <v>2582</v>
      </c>
      <c r="BA190" s="80">
        <v>3141</v>
      </c>
      <c r="BB190" s="4" t="s">
        <v>2582</v>
      </c>
      <c r="BE190" s="80">
        <v>3445</v>
      </c>
      <c r="BF190" s="4" t="s">
        <v>2582</v>
      </c>
      <c r="BI190" s="80">
        <v>3719</v>
      </c>
      <c r="BJ190" s="4" t="s">
        <v>2582</v>
      </c>
      <c r="BM190" s="80">
        <v>3701</v>
      </c>
      <c r="BN190" s="4" t="s">
        <v>2582</v>
      </c>
      <c r="BQ190" s="80">
        <v>4009</v>
      </c>
      <c r="BR190" s="4" t="s">
        <v>2582</v>
      </c>
    </row>
    <row r="191" spans="1:76" hidden="1" x14ac:dyDescent="0.3">
      <c r="A191" s="4">
        <v>9</v>
      </c>
      <c r="B191" s="4" t="s">
        <v>2587</v>
      </c>
      <c r="C191" s="4" t="s">
        <v>2588</v>
      </c>
      <c r="D191" s="4" t="s">
        <v>1059</v>
      </c>
      <c r="E191" s="4" t="s">
        <v>2589</v>
      </c>
      <c r="F191" s="4" t="s">
        <v>2590</v>
      </c>
      <c r="G191" s="4" t="s">
        <v>1742</v>
      </c>
      <c r="H191" s="4" t="s">
        <v>2589</v>
      </c>
      <c r="I191" s="4" t="s">
        <v>1744</v>
      </c>
      <c r="J191" s="4" t="s">
        <v>1745</v>
      </c>
      <c r="K191" s="4" t="s">
        <v>1415</v>
      </c>
      <c r="O191" s="4" t="s">
        <v>1746</v>
      </c>
      <c r="P191" s="4" t="s">
        <v>1747</v>
      </c>
      <c r="Q191" s="4" t="s">
        <v>1748</v>
      </c>
      <c r="R191" s="4" t="s">
        <v>1749</v>
      </c>
      <c r="S191" s="4" t="s">
        <v>1750</v>
      </c>
      <c r="U191" s="4" t="s">
        <v>1751</v>
      </c>
      <c r="V191" s="4" t="s">
        <v>1752</v>
      </c>
      <c r="AQ191" s="4">
        <v>12.45</v>
      </c>
      <c r="AR191" s="4" t="s">
        <v>2591</v>
      </c>
      <c r="AS191" s="4">
        <v>12.93</v>
      </c>
      <c r="AT191" s="4" t="s">
        <v>2592</v>
      </c>
      <c r="AU191" s="4">
        <v>15.01</v>
      </c>
      <c r="AV191" s="4" t="s">
        <v>2593</v>
      </c>
      <c r="AW191" s="4">
        <v>17.98</v>
      </c>
      <c r="AX191" s="4" t="s">
        <v>2594</v>
      </c>
      <c r="AY191" s="4">
        <v>18.12</v>
      </c>
      <c r="AZ191" s="4" t="s">
        <v>2595</v>
      </c>
      <c r="BA191" s="4">
        <v>16.86</v>
      </c>
      <c r="BB191" s="4" t="s">
        <v>2596</v>
      </c>
      <c r="BC191" s="4">
        <v>16.54</v>
      </c>
      <c r="BD191" s="4" t="s">
        <v>2597</v>
      </c>
      <c r="BE191" s="4">
        <v>16.62</v>
      </c>
      <c r="BF191" s="4" t="s">
        <v>2598</v>
      </c>
      <c r="BG191" s="4">
        <v>17.77</v>
      </c>
      <c r="BH191" s="4" t="s">
        <v>2599</v>
      </c>
      <c r="BI191" s="4">
        <v>16.5</v>
      </c>
      <c r="BJ191" s="4" t="s">
        <v>2600</v>
      </c>
      <c r="BK191" s="4">
        <v>17.61</v>
      </c>
      <c r="BL191" s="4" t="s">
        <v>2601</v>
      </c>
      <c r="BM191" s="4">
        <v>18.059999999999999</v>
      </c>
      <c r="BN191" s="4" t="s">
        <v>2602</v>
      </c>
      <c r="BO191" s="4">
        <v>17.25</v>
      </c>
      <c r="BP191" s="4" t="s">
        <v>2603</v>
      </c>
      <c r="BQ191" s="4">
        <v>17.25</v>
      </c>
      <c r="BR191" s="4" t="s">
        <v>2604</v>
      </c>
      <c r="BS191" s="4">
        <v>17.25</v>
      </c>
      <c r="BT191" s="4" t="s">
        <v>2605</v>
      </c>
    </row>
    <row r="192" spans="1:76" hidden="1" x14ac:dyDescent="0.3">
      <c r="A192" s="4">
        <v>9</v>
      </c>
      <c r="B192" s="4" t="s">
        <v>2606</v>
      </c>
      <c r="C192" s="4" t="s">
        <v>2607</v>
      </c>
      <c r="D192" s="4" t="s">
        <v>1062</v>
      </c>
      <c r="E192" s="4" t="s">
        <v>2608</v>
      </c>
      <c r="F192" s="4" t="s">
        <v>2609</v>
      </c>
      <c r="G192" s="4" t="s">
        <v>1742</v>
      </c>
      <c r="H192" s="4" t="s">
        <v>2610</v>
      </c>
      <c r="I192" s="4" t="s">
        <v>1744</v>
      </c>
      <c r="J192" s="4" t="s">
        <v>1745</v>
      </c>
      <c r="K192" s="4" t="s">
        <v>1415</v>
      </c>
      <c r="O192" s="4" t="s">
        <v>1746</v>
      </c>
      <c r="P192" s="4" t="s">
        <v>1747</v>
      </c>
      <c r="Q192" s="4" t="s">
        <v>1748</v>
      </c>
      <c r="R192" s="4" t="s">
        <v>1749</v>
      </c>
      <c r="S192" s="4" t="s">
        <v>1750</v>
      </c>
      <c r="U192" s="4" t="s">
        <v>1751</v>
      </c>
      <c r="V192" s="4" t="s">
        <v>1752</v>
      </c>
      <c r="AQ192" s="4">
        <v>97</v>
      </c>
      <c r="AR192" s="4">
        <v>11</v>
      </c>
      <c r="AS192" s="4">
        <v>97</v>
      </c>
      <c r="AT192" s="4">
        <v>12</v>
      </c>
      <c r="AU192" s="4">
        <v>97</v>
      </c>
      <c r="AV192" s="4">
        <v>13</v>
      </c>
      <c r="AW192" s="4">
        <v>98</v>
      </c>
      <c r="AX192" s="4">
        <v>14</v>
      </c>
      <c r="AY192" s="4">
        <v>98</v>
      </c>
      <c r="AZ192" s="4">
        <v>15</v>
      </c>
      <c r="BA192" s="4">
        <v>98</v>
      </c>
      <c r="BB192" s="4">
        <v>16</v>
      </c>
      <c r="BC192" s="4">
        <v>98</v>
      </c>
      <c r="BD192" s="4">
        <v>17</v>
      </c>
      <c r="BE192" s="4">
        <v>97</v>
      </c>
      <c r="BF192" s="4" t="s">
        <v>2611</v>
      </c>
      <c r="BG192" s="4">
        <v>97</v>
      </c>
      <c r="BH192" s="4" t="s">
        <v>2612</v>
      </c>
      <c r="BI192" s="4">
        <v>97</v>
      </c>
      <c r="BJ192" s="4" t="s">
        <v>2613</v>
      </c>
      <c r="BK192" s="4">
        <v>97</v>
      </c>
      <c r="BL192" s="4" t="s">
        <v>2614</v>
      </c>
      <c r="BM192" s="4">
        <v>97</v>
      </c>
      <c r="BN192" s="4" t="s">
        <v>2615</v>
      </c>
      <c r="BO192" s="4">
        <v>97</v>
      </c>
      <c r="BP192" s="4" t="s">
        <v>2616</v>
      </c>
      <c r="BS192" s="4">
        <v>97</v>
      </c>
      <c r="BT192" s="4" t="s">
        <v>2617</v>
      </c>
      <c r="BU192" s="4">
        <v>98</v>
      </c>
      <c r="BV192" s="4" t="s">
        <v>2618</v>
      </c>
    </row>
    <row r="193" spans="1:76" hidden="1" x14ac:dyDescent="0.3">
      <c r="A193" s="4">
        <v>9</v>
      </c>
      <c r="B193" s="4" t="s">
        <v>2606</v>
      </c>
      <c r="C193" s="4" t="s">
        <v>2607</v>
      </c>
      <c r="D193" s="4" t="s">
        <v>1062</v>
      </c>
      <c r="E193" s="4" t="s">
        <v>2608</v>
      </c>
      <c r="F193" s="4" t="s">
        <v>2619</v>
      </c>
      <c r="G193" s="4" t="s">
        <v>1742</v>
      </c>
      <c r="H193" s="4" t="s">
        <v>2620</v>
      </c>
      <c r="I193" s="4" t="s">
        <v>1744</v>
      </c>
      <c r="J193" s="4" t="s">
        <v>1745</v>
      </c>
      <c r="K193" s="4" t="s">
        <v>1415</v>
      </c>
      <c r="O193" s="4" t="s">
        <v>1746</v>
      </c>
      <c r="P193" s="4" t="s">
        <v>1747</v>
      </c>
      <c r="Q193" s="4" t="s">
        <v>1748</v>
      </c>
      <c r="R193" s="4" t="s">
        <v>1749</v>
      </c>
      <c r="S193" s="4" t="s">
        <v>1750</v>
      </c>
      <c r="U193" s="4" t="s">
        <v>1751</v>
      </c>
      <c r="V193" s="4" t="s">
        <v>1752</v>
      </c>
      <c r="AS193" s="4">
        <v>97</v>
      </c>
      <c r="AT193" s="4" t="s">
        <v>2621</v>
      </c>
      <c r="AU193" s="4">
        <v>97</v>
      </c>
      <c r="AV193" s="4" t="s">
        <v>2622</v>
      </c>
      <c r="AW193" s="4">
        <v>97</v>
      </c>
      <c r="AX193" s="4" t="s">
        <v>2623</v>
      </c>
      <c r="AY193" s="4">
        <v>97</v>
      </c>
      <c r="AZ193" s="4" t="s">
        <v>2624</v>
      </c>
      <c r="BA193" s="4">
        <v>97</v>
      </c>
      <c r="BB193" s="4" t="s">
        <v>2625</v>
      </c>
      <c r="BE193" s="4">
        <v>97</v>
      </c>
      <c r="BF193" s="4" t="s">
        <v>2626</v>
      </c>
      <c r="BG193" s="4">
        <v>98</v>
      </c>
      <c r="BH193" s="4" t="s">
        <v>2627</v>
      </c>
      <c r="BI193" s="4">
        <v>97</v>
      </c>
      <c r="BJ193" s="4" t="s">
        <v>2613</v>
      </c>
      <c r="BK193" s="4">
        <v>97</v>
      </c>
      <c r="BL193" s="4" t="s">
        <v>2614</v>
      </c>
      <c r="BM193" s="4">
        <v>97</v>
      </c>
      <c r="BN193" s="4" t="s">
        <v>2615</v>
      </c>
      <c r="BO193" s="4">
        <v>97</v>
      </c>
      <c r="BP193" s="4" t="s">
        <v>2616</v>
      </c>
      <c r="BS193" s="4">
        <v>97</v>
      </c>
      <c r="BT193" s="4" t="s">
        <v>2617</v>
      </c>
      <c r="BU193" s="4">
        <v>98</v>
      </c>
      <c r="BV193" s="4" t="s">
        <v>2628</v>
      </c>
    </row>
    <row r="194" spans="1:76" hidden="1" x14ac:dyDescent="0.3">
      <c r="A194" s="4">
        <v>9</v>
      </c>
      <c r="B194" s="4" t="s">
        <v>2606</v>
      </c>
      <c r="C194" s="4" t="s">
        <v>2607</v>
      </c>
      <c r="D194" s="4" t="s">
        <v>1062</v>
      </c>
      <c r="E194" s="4" t="s">
        <v>2608</v>
      </c>
      <c r="F194" s="4" t="s">
        <v>2629</v>
      </c>
      <c r="G194" s="4" t="s">
        <v>1742</v>
      </c>
      <c r="H194" s="4" t="s">
        <v>2630</v>
      </c>
      <c r="I194" s="4" t="s">
        <v>1744</v>
      </c>
      <c r="J194" s="4" t="s">
        <v>1745</v>
      </c>
      <c r="K194" s="4" t="s">
        <v>1415</v>
      </c>
      <c r="O194" s="4" t="s">
        <v>1746</v>
      </c>
      <c r="P194" s="4" t="s">
        <v>1747</v>
      </c>
      <c r="Q194" s="4" t="s">
        <v>1748</v>
      </c>
      <c r="R194" s="4" t="s">
        <v>1749</v>
      </c>
      <c r="S194" s="4" t="s">
        <v>1750</v>
      </c>
      <c r="U194" s="4" t="s">
        <v>1751</v>
      </c>
      <c r="V194" s="4" t="s">
        <v>1752</v>
      </c>
      <c r="BS194" s="4">
        <v>50</v>
      </c>
      <c r="BT194" s="4" t="s">
        <v>2631</v>
      </c>
      <c r="BU194" s="4">
        <v>88</v>
      </c>
      <c r="BV194" s="4" t="s">
        <v>2618</v>
      </c>
    </row>
    <row r="195" spans="1:76" hidden="1" x14ac:dyDescent="0.3">
      <c r="A195" s="4">
        <v>10</v>
      </c>
      <c r="B195" s="4">
        <v>10.4</v>
      </c>
      <c r="C195" s="4" t="s">
        <v>2632</v>
      </c>
      <c r="D195" s="4" t="s">
        <v>1075</v>
      </c>
      <c r="E195" s="4" t="s">
        <v>2633</v>
      </c>
      <c r="F195" s="4" t="s">
        <v>2634</v>
      </c>
      <c r="G195" s="4" t="s">
        <v>1742</v>
      </c>
      <c r="H195" s="4" t="s">
        <v>2633</v>
      </c>
      <c r="I195" s="4" t="s">
        <v>1744</v>
      </c>
      <c r="J195" s="4" t="s">
        <v>1745</v>
      </c>
      <c r="K195" s="4" t="s">
        <v>1415</v>
      </c>
      <c r="O195" s="4" t="s">
        <v>1746</v>
      </c>
      <c r="P195" s="4" t="s">
        <v>1747</v>
      </c>
      <c r="Q195" s="4" t="s">
        <v>1748</v>
      </c>
      <c r="R195" s="4" t="s">
        <v>1749</v>
      </c>
      <c r="S195" s="4" t="s">
        <v>1750</v>
      </c>
      <c r="U195" s="4" t="s">
        <v>1751</v>
      </c>
      <c r="V195" s="4" t="s">
        <v>1752</v>
      </c>
      <c r="AQ195" s="4">
        <v>47.78</v>
      </c>
      <c r="AR195" s="4" t="s">
        <v>2635</v>
      </c>
      <c r="AS195" s="4">
        <v>47.59</v>
      </c>
      <c r="AT195" s="4" t="s">
        <v>2636</v>
      </c>
      <c r="AU195" s="4">
        <v>48.44</v>
      </c>
      <c r="AV195" s="4" t="s">
        <v>2637</v>
      </c>
      <c r="AW195" s="4">
        <v>48.71</v>
      </c>
      <c r="AX195" s="4" t="s">
        <v>2638</v>
      </c>
      <c r="AY195" s="4">
        <v>49.54</v>
      </c>
      <c r="AZ195" s="4" t="s">
        <v>2639</v>
      </c>
      <c r="BA195" s="4">
        <v>51.11</v>
      </c>
      <c r="BB195" s="4" t="s">
        <v>2640</v>
      </c>
      <c r="BC195" s="4">
        <v>51.45</v>
      </c>
      <c r="BD195" s="4" t="s">
        <v>2641</v>
      </c>
      <c r="BE195" s="4">
        <v>51.33</v>
      </c>
      <c r="BF195" s="4" t="s">
        <v>2642</v>
      </c>
      <c r="BG195" s="4">
        <v>53.14</v>
      </c>
      <c r="BH195" s="4" t="s">
        <v>2643</v>
      </c>
      <c r="BI195" s="4">
        <v>52.73</v>
      </c>
      <c r="BJ195" s="4" t="s">
        <v>2644</v>
      </c>
      <c r="BK195" s="4">
        <v>52.29</v>
      </c>
      <c r="BL195" s="4" t="s">
        <v>2645</v>
      </c>
      <c r="BM195" s="4">
        <v>52.05</v>
      </c>
      <c r="BN195" s="4" t="s">
        <v>2646</v>
      </c>
      <c r="BO195" s="4">
        <v>52.1</v>
      </c>
      <c r="BP195" s="4" t="s">
        <v>2647</v>
      </c>
      <c r="BQ195" s="4">
        <v>50.33</v>
      </c>
      <c r="BR195" s="4" t="s">
        <v>2648</v>
      </c>
      <c r="BS195" s="4">
        <v>50.98</v>
      </c>
      <c r="BT195" s="4" t="s">
        <v>2649</v>
      </c>
      <c r="BU195" s="4">
        <v>51.37</v>
      </c>
      <c r="BV195" s="4" t="s">
        <v>2650</v>
      </c>
      <c r="BW195" s="4">
        <v>50.89</v>
      </c>
      <c r="BX195" s="4" t="s">
        <v>2651</v>
      </c>
    </row>
    <row r="196" spans="1:76" hidden="1" x14ac:dyDescent="0.3">
      <c r="A196" s="4">
        <v>10</v>
      </c>
      <c r="B196" s="4">
        <v>10.6</v>
      </c>
      <c r="C196" s="4" t="s">
        <v>2652</v>
      </c>
      <c r="D196" s="4" t="s">
        <v>1081</v>
      </c>
      <c r="E196" s="4" t="s">
        <v>2653</v>
      </c>
      <c r="F196" s="4" t="s">
        <v>2654</v>
      </c>
      <c r="G196" s="4" t="s">
        <v>1742</v>
      </c>
      <c r="H196" s="4" t="s">
        <v>2655</v>
      </c>
      <c r="I196" s="4" t="s">
        <v>1744</v>
      </c>
      <c r="J196" s="4" t="s">
        <v>1745</v>
      </c>
      <c r="K196" s="4" t="s">
        <v>1415</v>
      </c>
      <c r="O196" s="4" t="s">
        <v>1746</v>
      </c>
      <c r="P196" s="4" t="s">
        <v>1747</v>
      </c>
      <c r="Q196" s="4" t="s">
        <v>1748</v>
      </c>
      <c r="R196" s="4" t="s">
        <v>1749</v>
      </c>
      <c r="S196" s="4" t="s">
        <v>1750</v>
      </c>
      <c r="U196" s="4" t="s">
        <v>1751</v>
      </c>
      <c r="V196" s="4" t="s">
        <v>1752</v>
      </c>
      <c r="AQ196" s="4">
        <v>1.69</v>
      </c>
      <c r="AR196" s="4" t="s">
        <v>2656</v>
      </c>
      <c r="BA196" s="4">
        <v>1.56</v>
      </c>
      <c r="BB196" s="4" t="s">
        <v>2657</v>
      </c>
      <c r="BK196" s="4">
        <v>1.49</v>
      </c>
      <c r="BL196" s="4" t="s">
        <v>2658</v>
      </c>
      <c r="BU196" s="4">
        <v>1.49</v>
      </c>
      <c r="BV196" s="4" t="s">
        <v>2659</v>
      </c>
    </row>
    <row r="197" spans="1:76" hidden="1" x14ac:dyDescent="0.3">
      <c r="A197" s="4">
        <v>10</v>
      </c>
      <c r="B197" s="4">
        <v>10.6</v>
      </c>
      <c r="C197" s="4" t="s">
        <v>2652</v>
      </c>
      <c r="D197" s="4" t="s">
        <v>1081</v>
      </c>
      <c r="E197" s="4" t="s">
        <v>2653</v>
      </c>
      <c r="F197" s="4" t="s">
        <v>2660</v>
      </c>
      <c r="G197" s="4" t="s">
        <v>1742</v>
      </c>
      <c r="H197" s="4" t="s">
        <v>2661</v>
      </c>
      <c r="I197" s="4" t="s">
        <v>1744</v>
      </c>
      <c r="J197" s="4" t="s">
        <v>1745</v>
      </c>
      <c r="K197" s="4" t="s">
        <v>1415</v>
      </c>
      <c r="O197" s="4" t="s">
        <v>1746</v>
      </c>
      <c r="P197" s="4" t="s">
        <v>1747</v>
      </c>
      <c r="Q197" s="4" t="s">
        <v>1748</v>
      </c>
      <c r="R197" s="4" t="s">
        <v>1749</v>
      </c>
      <c r="S197" s="4" t="s">
        <v>1750</v>
      </c>
      <c r="U197" s="4" t="s">
        <v>1751</v>
      </c>
      <c r="V197" s="4" t="s">
        <v>1752</v>
      </c>
      <c r="AQ197" s="4">
        <v>1.85</v>
      </c>
      <c r="AR197" s="4" t="s">
        <v>2662</v>
      </c>
    </row>
    <row r="198" spans="1:76" hidden="1" x14ac:dyDescent="0.3">
      <c r="A198" s="4">
        <v>10</v>
      </c>
      <c r="B198" s="4">
        <v>10.6</v>
      </c>
      <c r="C198" s="4" t="s">
        <v>2652</v>
      </c>
      <c r="D198" s="4" t="s">
        <v>1081</v>
      </c>
      <c r="E198" s="4" t="s">
        <v>2653</v>
      </c>
      <c r="F198" s="4" t="s">
        <v>2663</v>
      </c>
      <c r="G198" s="4" t="s">
        <v>1742</v>
      </c>
      <c r="H198" s="4" t="s">
        <v>2664</v>
      </c>
      <c r="I198" s="4" t="s">
        <v>1744</v>
      </c>
      <c r="J198" s="4" t="s">
        <v>1745</v>
      </c>
      <c r="K198" s="4" t="s">
        <v>1415</v>
      </c>
      <c r="O198" s="4" t="s">
        <v>1746</v>
      </c>
      <c r="P198" s="4" t="s">
        <v>1747</v>
      </c>
      <c r="Q198" s="4" t="s">
        <v>1748</v>
      </c>
      <c r="R198" s="4" t="s">
        <v>1749</v>
      </c>
      <c r="S198" s="4" t="s">
        <v>1750</v>
      </c>
      <c r="U198" s="4" t="s">
        <v>1751</v>
      </c>
      <c r="V198" s="4" t="s">
        <v>1752</v>
      </c>
      <c r="AQ198" s="4">
        <v>0.55000000000000004</v>
      </c>
      <c r="AR198" s="4" t="s">
        <v>2665</v>
      </c>
      <c r="BA198" s="4">
        <v>0.54</v>
      </c>
      <c r="BB198" s="4" t="s">
        <v>2666</v>
      </c>
      <c r="BK198" s="4">
        <v>0.53</v>
      </c>
      <c r="BL198" s="4" t="s">
        <v>2667</v>
      </c>
      <c r="BU198" s="4">
        <v>0.53</v>
      </c>
      <c r="BV198" s="4" t="s">
        <v>2668</v>
      </c>
      <c r="BW198" s="4">
        <v>0.53</v>
      </c>
      <c r="BX198" s="4" t="s">
        <v>2669</v>
      </c>
    </row>
    <row r="199" spans="1:76" hidden="1" x14ac:dyDescent="0.3">
      <c r="A199" s="4">
        <v>10</v>
      </c>
      <c r="B199" s="4">
        <v>10.6</v>
      </c>
      <c r="C199" s="4" t="s">
        <v>2652</v>
      </c>
      <c r="D199" s="4" t="s">
        <v>1081</v>
      </c>
      <c r="E199" s="4" t="s">
        <v>2653</v>
      </c>
      <c r="F199" s="4" t="s">
        <v>2670</v>
      </c>
      <c r="G199" s="4" t="s">
        <v>1742</v>
      </c>
      <c r="H199" s="4" t="s">
        <v>2671</v>
      </c>
      <c r="I199" s="4" t="s">
        <v>1744</v>
      </c>
      <c r="J199" s="4" t="s">
        <v>1745</v>
      </c>
      <c r="K199" s="4" t="s">
        <v>1415</v>
      </c>
      <c r="O199" s="4" t="s">
        <v>1746</v>
      </c>
      <c r="P199" s="4" t="s">
        <v>1747</v>
      </c>
      <c r="Q199" s="4" t="s">
        <v>1748</v>
      </c>
      <c r="R199" s="4" t="s">
        <v>1749</v>
      </c>
      <c r="S199" s="4" t="s">
        <v>1750</v>
      </c>
      <c r="U199" s="4" t="s">
        <v>1751</v>
      </c>
      <c r="V199" s="4" t="s">
        <v>1752</v>
      </c>
      <c r="AQ199" s="4">
        <v>0.56999999999999995</v>
      </c>
      <c r="AR199" s="4" t="s">
        <v>2672</v>
      </c>
      <c r="BA199" s="4">
        <v>0.56000000000000005</v>
      </c>
      <c r="BB199" s="4" t="s">
        <v>2673</v>
      </c>
      <c r="BK199" s="4">
        <v>0.55000000000000004</v>
      </c>
      <c r="BL199" s="4" t="s">
        <v>2674</v>
      </c>
      <c r="BU199" s="4">
        <v>0.54</v>
      </c>
      <c r="BV199" s="4" t="s">
        <v>2675</v>
      </c>
      <c r="BW199" s="4">
        <v>0.54</v>
      </c>
      <c r="BX199" s="4" t="s">
        <v>2676</v>
      </c>
    </row>
    <row r="200" spans="1:76" hidden="1" x14ac:dyDescent="0.3">
      <c r="A200" s="4">
        <v>10</v>
      </c>
      <c r="B200" s="4">
        <v>10.6</v>
      </c>
      <c r="C200" s="4" t="s">
        <v>2652</v>
      </c>
      <c r="D200" s="4" t="s">
        <v>1081</v>
      </c>
      <c r="E200" s="4" t="s">
        <v>2653</v>
      </c>
      <c r="F200" s="4" t="s">
        <v>2677</v>
      </c>
      <c r="G200" s="4" t="s">
        <v>1742</v>
      </c>
      <c r="H200" s="4" t="s">
        <v>2678</v>
      </c>
      <c r="I200" s="4" t="s">
        <v>1744</v>
      </c>
      <c r="J200" s="4" t="s">
        <v>1745</v>
      </c>
      <c r="K200" s="4" t="s">
        <v>1415</v>
      </c>
      <c r="O200" s="4" t="s">
        <v>1746</v>
      </c>
      <c r="P200" s="4" t="s">
        <v>1747</v>
      </c>
      <c r="Q200" s="4" t="s">
        <v>1748</v>
      </c>
      <c r="R200" s="4" t="s">
        <v>1749</v>
      </c>
      <c r="S200" s="4" t="s">
        <v>1750</v>
      </c>
      <c r="U200" s="4" t="s">
        <v>1751</v>
      </c>
      <c r="V200" s="4" t="s">
        <v>1752</v>
      </c>
      <c r="AQ200" s="4">
        <v>0.56000000000000005</v>
      </c>
      <c r="AR200" s="4" t="s">
        <v>2679</v>
      </c>
      <c r="BA200" s="4">
        <v>0.55000000000000004</v>
      </c>
      <c r="BB200" s="4" t="s">
        <v>2680</v>
      </c>
      <c r="BK200" s="4">
        <v>0.55000000000000004</v>
      </c>
      <c r="BL200" s="4" t="s">
        <v>2681</v>
      </c>
      <c r="BU200" s="4">
        <v>0.53</v>
      </c>
      <c r="BV200" s="4" t="s">
        <v>2682</v>
      </c>
      <c r="BW200" s="4">
        <v>0.53</v>
      </c>
      <c r="BX200" s="4" t="s">
        <v>2683</v>
      </c>
    </row>
    <row r="201" spans="1:76" hidden="1" x14ac:dyDescent="0.3">
      <c r="A201" s="4">
        <v>10</v>
      </c>
      <c r="B201" s="4">
        <v>10.6</v>
      </c>
      <c r="C201" s="4" t="s">
        <v>2652</v>
      </c>
      <c r="D201" s="4" t="s">
        <v>1081</v>
      </c>
      <c r="E201" s="4" t="s">
        <v>2653</v>
      </c>
      <c r="F201" s="4" t="s">
        <v>2684</v>
      </c>
      <c r="G201" s="4" t="s">
        <v>1742</v>
      </c>
      <c r="H201" s="4" t="s">
        <v>2685</v>
      </c>
      <c r="I201" s="4" t="s">
        <v>1744</v>
      </c>
      <c r="J201" s="4" t="s">
        <v>1745</v>
      </c>
      <c r="K201" s="4" t="s">
        <v>1415</v>
      </c>
      <c r="O201" s="4" t="s">
        <v>1746</v>
      </c>
      <c r="P201" s="4" t="s">
        <v>1747</v>
      </c>
      <c r="Q201" s="4" t="s">
        <v>1748</v>
      </c>
      <c r="R201" s="4" t="s">
        <v>1749</v>
      </c>
      <c r="S201" s="4" t="s">
        <v>1750</v>
      </c>
      <c r="U201" s="4" t="s">
        <v>1751</v>
      </c>
      <c r="V201" s="4" t="s">
        <v>1752</v>
      </c>
      <c r="AQ201" s="4">
        <v>0.53</v>
      </c>
      <c r="AR201" s="4" t="s">
        <v>2686</v>
      </c>
      <c r="BA201" s="4">
        <v>0.52</v>
      </c>
      <c r="BB201" s="4" t="s">
        <v>2687</v>
      </c>
      <c r="BK201" s="4">
        <v>0.52</v>
      </c>
      <c r="BL201" s="4" t="s">
        <v>2688</v>
      </c>
      <c r="BU201" s="4">
        <v>0.52</v>
      </c>
      <c r="BV201" s="4" t="s">
        <v>2689</v>
      </c>
      <c r="BW201" s="4">
        <v>0.52</v>
      </c>
      <c r="BX201" s="4" t="s">
        <v>2690</v>
      </c>
    </row>
    <row r="202" spans="1:76" hidden="1" x14ac:dyDescent="0.3">
      <c r="A202" s="4">
        <v>10</v>
      </c>
      <c r="B202" s="4">
        <v>10.6</v>
      </c>
      <c r="C202" s="4" t="s">
        <v>2652</v>
      </c>
      <c r="D202" s="4" t="s">
        <v>1081</v>
      </c>
      <c r="E202" s="4" t="s">
        <v>2653</v>
      </c>
      <c r="F202" s="4" t="s">
        <v>2691</v>
      </c>
      <c r="G202" s="4" t="s">
        <v>1742</v>
      </c>
      <c r="H202" s="4" t="s">
        <v>2692</v>
      </c>
      <c r="I202" s="4" t="s">
        <v>1744</v>
      </c>
      <c r="J202" s="4" t="s">
        <v>1745</v>
      </c>
      <c r="K202" s="4" t="s">
        <v>1415</v>
      </c>
      <c r="O202" s="4" t="s">
        <v>1746</v>
      </c>
      <c r="P202" s="4" t="s">
        <v>1747</v>
      </c>
      <c r="Q202" s="4" t="s">
        <v>1748</v>
      </c>
      <c r="R202" s="4" t="s">
        <v>1749</v>
      </c>
      <c r="S202" s="4" t="s">
        <v>1750</v>
      </c>
      <c r="U202" s="4" t="s">
        <v>1751</v>
      </c>
      <c r="V202" s="4" t="s">
        <v>1752</v>
      </c>
      <c r="BU202" s="4">
        <v>6.67</v>
      </c>
      <c r="BV202" s="4" t="s">
        <v>2693</v>
      </c>
      <c r="BW202" s="4">
        <v>6.67</v>
      </c>
      <c r="BX202" s="4" t="s">
        <v>2694</v>
      </c>
    </row>
    <row r="203" spans="1:76" hidden="1" x14ac:dyDescent="0.3">
      <c r="A203" s="4">
        <v>10</v>
      </c>
      <c r="B203" s="4">
        <v>10.6</v>
      </c>
      <c r="C203" s="4" t="s">
        <v>2652</v>
      </c>
      <c r="D203" s="4" t="s">
        <v>1081</v>
      </c>
      <c r="E203" s="4" t="s">
        <v>2653</v>
      </c>
      <c r="F203" s="4" t="s">
        <v>2695</v>
      </c>
      <c r="G203" s="4" t="s">
        <v>1742</v>
      </c>
      <c r="H203" s="4" t="s">
        <v>2696</v>
      </c>
      <c r="I203" s="4" t="s">
        <v>1744</v>
      </c>
      <c r="J203" s="4" t="s">
        <v>1745</v>
      </c>
      <c r="K203" s="4" t="s">
        <v>1415</v>
      </c>
      <c r="O203" s="4" t="s">
        <v>1746</v>
      </c>
      <c r="P203" s="4" t="s">
        <v>1747</v>
      </c>
      <c r="Q203" s="4" t="s">
        <v>1748</v>
      </c>
      <c r="R203" s="4" t="s">
        <v>1749</v>
      </c>
      <c r="S203" s="4" t="s">
        <v>1750</v>
      </c>
      <c r="U203" s="4" t="s">
        <v>1751</v>
      </c>
      <c r="V203" s="4" t="s">
        <v>1752</v>
      </c>
      <c r="AQ203" s="4">
        <v>0.71</v>
      </c>
      <c r="AR203" s="4" t="s">
        <v>2697</v>
      </c>
      <c r="BA203" s="4">
        <v>0.67</v>
      </c>
      <c r="BB203" s="4" t="s">
        <v>2698</v>
      </c>
      <c r="BK203" s="4">
        <v>0.65</v>
      </c>
      <c r="BL203" s="4" t="s">
        <v>2699</v>
      </c>
      <c r="BU203" s="4">
        <v>0.63</v>
      </c>
      <c r="BV203" s="4" t="s">
        <v>2700</v>
      </c>
      <c r="BW203" s="4">
        <v>0.62</v>
      </c>
      <c r="BX203" s="4" t="s">
        <v>2701</v>
      </c>
    </row>
    <row r="204" spans="1:76" hidden="1" x14ac:dyDescent="0.3">
      <c r="A204" s="4">
        <v>10</v>
      </c>
      <c r="B204" s="4">
        <v>10.6</v>
      </c>
      <c r="C204" s="4" t="s">
        <v>2652</v>
      </c>
      <c r="D204" s="4" t="s">
        <v>1081</v>
      </c>
      <c r="E204" s="4" t="s">
        <v>2653</v>
      </c>
      <c r="F204" s="4" t="s">
        <v>2702</v>
      </c>
      <c r="G204" s="4" t="s">
        <v>1742</v>
      </c>
      <c r="H204" s="4" t="s">
        <v>2703</v>
      </c>
      <c r="I204" s="4" t="s">
        <v>1744</v>
      </c>
      <c r="J204" s="4" t="s">
        <v>1745</v>
      </c>
      <c r="K204" s="4" t="s">
        <v>1415</v>
      </c>
      <c r="O204" s="4" t="s">
        <v>1746</v>
      </c>
      <c r="P204" s="4" t="s">
        <v>1747</v>
      </c>
      <c r="Q204" s="4" t="s">
        <v>1748</v>
      </c>
      <c r="R204" s="4" t="s">
        <v>1749</v>
      </c>
      <c r="S204" s="4" t="s">
        <v>1750</v>
      </c>
      <c r="U204" s="4" t="s">
        <v>1751</v>
      </c>
      <c r="V204" s="4" t="s">
        <v>1752</v>
      </c>
      <c r="AQ204" s="4">
        <v>1.59</v>
      </c>
      <c r="AR204" s="4" t="s">
        <v>2656</v>
      </c>
      <c r="BA204" s="4">
        <v>1.55</v>
      </c>
      <c r="BB204" s="4" t="s">
        <v>2657</v>
      </c>
      <c r="BK204" s="4">
        <v>1.69</v>
      </c>
      <c r="BL204" s="4" t="s">
        <v>2658</v>
      </c>
      <c r="BU204" s="4">
        <v>1.53</v>
      </c>
      <c r="BV204" s="4" t="s">
        <v>2659</v>
      </c>
    </row>
    <row r="205" spans="1:76" hidden="1" x14ac:dyDescent="0.3">
      <c r="A205" s="4">
        <v>10</v>
      </c>
      <c r="B205" s="4">
        <v>10.6</v>
      </c>
      <c r="C205" s="4" t="s">
        <v>2652</v>
      </c>
      <c r="D205" s="4" t="s">
        <v>1081</v>
      </c>
      <c r="E205" s="4" t="s">
        <v>2653</v>
      </c>
      <c r="F205" s="4" t="s">
        <v>2704</v>
      </c>
      <c r="G205" s="4" t="s">
        <v>1742</v>
      </c>
      <c r="H205" s="4" t="s">
        <v>2705</v>
      </c>
      <c r="I205" s="4" t="s">
        <v>1744</v>
      </c>
      <c r="J205" s="4" t="s">
        <v>1745</v>
      </c>
      <c r="K205" s="4" t="s">
        <v>1415</v>
      </c>
      <c r="O205" s="4" t="s">
        <v>1746</v>
      </c>
      <c r="P205" s="4" t="s">
        <v>1747</v>
      </c>
      <c r="Q205" s="4" t="s">
        <v>1748</v>
      </c>
      <c r="R205" s="4" t="s">
        <v>1749</v>
      </c>
      <c r="S205" s="4" t="s">
        <v>1750</v>
      </c>
      <c r="U205" s="4" t="s">
        <v>1751</v>
      </c>
      <c r="V205" s="4" t="s">
        <v>1752</v>
      </c>
      <c r="AQ205" s="4">
        <v>1.85</v>
      </c>
      <c r="AR205" s="4" t="s">
        <v>2662</v>
      </c>
    </row>
    <row r="206" spans="1:76" hidden="1" x14ac:dyDescent="0.3">
      <c r="A206" s="4">
        <v>10</v>
      </c>
      <c r="B206" s="4">
        <v>10.6</v>
      </c>
      <c r="C206" s="4" t="s">
        <v>2652</v>
      </c>
      <c r="D206" s="4" t="s">
        <v>1081</v>
      </c>
      <c r="E206" s="4" t="s">
        <v>2653</v>
      </c>
      <c r="F206" s="4" t="s">
        <v>2706</v>
      </c>
      <c r="G206" s="4" t="s">
        <v>1742</v>
      </c>
      <c r="H206" s="4" t="s">
        <v>2707</v>
      </c>
      <c r="I206" s="4" t="s">
        <v>1744</v>
      </c>
      <c r="J206" s="4" t="s">
        <v>1745</v>
      </c>
      <c r="K206" s="4" t="s">
        <v>1415</v>
      </c>
      <c r="O206" s="4" t="s">
        <v>1746</v>
      </c>
      <c r="P206" s="4" t="s">
        <v>1747</v>
      </c>
      <c r="Q206" s="4" t="s">
        <v>1748</v>
      </c>
      <c r="R206" s="4" t="s">
        <v>1749</v>
      </c>
      <c r="S206" s="4" t="s">
        <v>1750</v>
      </c>
      <c r="U206" s="4" t="s">
        <v>1751</v>
      </c>
      <c r="V206" s="4" t="s">
        <v>1752</v>
      </c>
      <c r="AQ206" s="4">
        <v>0.47</v>
      </c>
      <c r="AR206" s="4" t="s">
        <v>2665</v>
      </c>
      <c r="BA206" s="4">
        <v>0.46</v>
      </c>
      <c r="BB206" s="4" t="s">
        <v>2666</v>
      </c>
      <c r="BK206" s="4">
        <v>0.46</v>
      </c>
      <c r="BL206" s="4" t="s">
        <v>2667</v>
      </c>
      <c r="BU206" s="4">
        <v>0.47</v>
      </c>
      <c r="BV206" s="4" t="s">
        <v>2668</v>
      </c>
      <c r="BW206" s="4">
        <v>0.45</v>
      </c>
      <c r="BX206" s="4" t="s">
        <v>2669</v>
      </c>
    </row>
    <row r="207" spans="1:76" hidden="1" x14ac:dyDescent="0.3">
      <c r="A207" s="4">
        <v>10</v>
      </c>
      <c r="B207" s="4">
        <v>10.6</v>
      </c>
      <c r="C207" s="4" t="s">
        <v>2652</v>
      </c>
      <c r="D207" s="4" t="s">
        <v>1081</v>
      </c>
      <c r="E207" s="4" t="s">
        <v>2653</v>
      </c>
      <c r="F207" s="4" t="s">
        <v>2708</v>
      </c>
      <c r="G207" s="4" t="s">
        <v>1742</v>
      </c>
      <c r="H207" s="4" t="s">
        <v>2709</v>
      </c>
      <c r="I207" s="4" t="s">
        <v>1744</v>
      </c>
      <c r="J207" s="4" t="s">
        <v>1745</v>
      </c>
      <c r="K207" s="4" t="s">
        <v>1415</v>
      </c>
      <c r="O207" s="4" t="s">
        <v>1746</v>
      </c>
      <c r="P207" s="4" t="s">
        <v>1747</v>
      </c>
      <c r="Q207" s="4" t="s">
        <v>1748</v>
      </c>
      <c r="R207" s="4" t="s">
        <v>1749</v>
      </c>
      <c r="S207" s="4" t="s">
        <v>1750</v>
      </c>
      <c r="U207" s="4" t="s">
        <v>1751</v>
      </c>
      <c r="V207" s="4" t="s">
        <v>1752</v>
      </c>
      <c r="AQ207" s="4">
        <v>0.16</v>
      </c>
      <c r="AR207" s="4" t="s">
        <v>2672</v>
      </c>
      <c r="BA207" s="4">
        <v>0.16</v>
      </c>
      <c r="BB207" s="4" t="s">
        <v>2673</v>
      </c>
      <c r="BK207" s="4">
        <v>0.16</v>
      </c>
      <c r="BL207" s="4" t="s">
        <v>2674</v>
      </c>
      <c r="BU207" s="4">
        <v>0.16</v>
      </c>
      <c r="BV207" s="4" t="s">
        <v>2675</v>
      </c>
      <c r="BW207" s="4">
        <v>0.16</v>
      </c>
      <c r="BX207" s="4" t="s">
        <v>2676</v>
      </c>
    </row>
    <row r="208" spans="1:76" hidden="1" x14ac:dyDescent="0.3">
      <c r="A208" s="4">
        <v>10</v>
      </c>
      <c r="B208" s="4">
        <v>10.6</v>
      </c>
      <c r="C208" s="4" t="s">
        <v>2652</v>
      </c>
      <c r="D208" s="4" t="s">
        <v>1081</v>
      </c>
      <c r="E208" s="4" t="s">
        <v>2653</v>
      </c>
      <c r="F208" s="4" t="s">
        <v>2710</v>
      </c>
      <c r="G208" s="4" t="s">
        <v>1742</v>
      </c>
      <c r="H208" s="4" t="s">
        <v>2711</v>
      </c>
      <c r="I208" s="4" t="s">
        <v>1744</v>
      </c>
      <c r="J208" s="4" t="s">
        <v>1745</v>
      </c>
      <c r="K208" s="4" t="s">
        <v>1415</v>
      </c>
      <c r="O208" s="4" t="s">
        <v>1746</v>
      </c>
      <c r="P208" s="4" t="s">
        <v>1747</v>
      </c>
      <c r="Q208" s="4" t="s">
        <v>1748</v>
      </c>
      <c r="R208" s="4" t="s">
        <v>1749</v>
      </c>
      <c r="S208" s="4" t="s">
        <v>1750</v>
      </c>
      <c r="U208" s="4" t="s">
        <v>1751</v>
      </c>
      <c r="V208" s="4" t="s">
        <v>1752</v>
      </c>
      <c r="AQ208" s="4">
        <v>0.43</v>
      </c>
      <c r="AR208" s="4" t="s">
        <v>2679</v>
      </c>
      <c r="BA208" s="4">
        <v>0.42</v>
      </c>
      <c r="BB208" s="4" t="s">
        <v>2680</v>
      </c>
      <c r="BK208" s="4">
        <v>0.42</v>
      </c>
      <c r="BL208" s="4" t="s">
        <v>2681</v>
      </c>
      <c r="BU208" s="4">
        <v>0.38</v>
      </c>
      <c r="BV208" s="4" t="s">
        <v>2682</v>
      </c>
      <c r="BW208" s="4">
        <v>0.28000000000000003</v>
      </c>
      <c r="BX208" s="4" t="s">
        <v>2683</v>
      </c>
    </row>
    <row r="209" spans="1:76" hidden="1" x14ac:dyDescent="0.3">
      <c r="A209" s="4">
        <v>10</v>
      </c>
      <c r="B209" s="4">
        <v>10.6</v>
      </c>
      <c r="C209" s="4" t="s">
        <v>2652</v>
      </c>
      <c r="D209" s="4" t="s">
        <v>1081</v>
      </c>
      <c r="E209" s="4" t="s">
        <v>2653</v>
      </c>
      <c r="F209" s="4" t="s">
        <v>2712</v>
      </c>
      <c r="G209" s="4" t="s">
        <v>1742</v>
      </c>
      <c r="H209" s="4" t="s">
        <v>2713</v>
      </c>
      <c r="I209" s="4" t="s">
        <v>1744</v>
      </c>
      <c r="J209" s="4" t="s">
        <v>1745</v>
      </c>
      <c r="K209" s="4" t="s">
        <v>1415</v>
      </c>
      <c r="O209" s="4" t="s">
        <v>1746</v>
      </c>
      <c r="P209" s="4" t="s">
        <v>1747</v>
      </c>
      <c r="Q209" s="4" t="s">
        <v>1748</v>
      </c>
      <c r="R209" s="4" t="s">
        <v>1749</v>
      </c>
      <c r="S209" s="4" t="s">
        <v>1750</v>
      </c>
      <c r="U209" s="4" t="s">
        <v>1751</v>
      </c>
      <c r="V209" s="4" t="s">
        <v>1752</v>
      </c>
      <c r="AQ209" s="4">
        <v>0.53</v>
      </c>
      <c r="AR209" s="4" t="s">
        <v>2686</v>
      </c>
      <c r="BA209" s="4">
        <v>0.52</v>
      </c>
      <c r="BB209" s="4" t="s">
        <v>2687</v>
      </c>
      <c r="BK209" s="4">
        <v>0.52</v>
      </c>
      <c r="BL209" s="4" t="s">
        <v>2688</v>
      </c>
      <c r="BU209" s="4">
        <v>0.52</v>
      </c>
      <c r="BV209" s="4" t="s">
        <v>2689</v>
      </c>
      <c r="BW209" s="4">
        <v>0.52</v>
      </c>
      <c r="BX209" s="4" t="s">
        <v>2690</v>
      </c>
    </row>
    <row r="210" spans="1:76" hidden="1" x14ac:dyDescent="0.3">
      <c r="A210" s="4">
        <v>10</v>
      </c>
      <c r="B210" s="4">
        <v>10.6</v>
      </c>
      <c r="C210" s="4" t="s">
        <v>2652</v>
      </c>
      <c r="D210" s="4" t="s">
        <v>1081</v>
      </c>
      <c r="E210" s="4" t="s">
        <v>2653</v>
      </c>
      <c r="F210" s="4" t="s">
        <v>2714</v>
      </c>
      <c r="G210" s="4" t="s">
        <v>1742</v>
      </c>
      <c r="H210" s="4" t="s">
        <v>2715</v>
      </c>
      <c r="I210" s="4" t="s">
        <v>1744</v>
      </c>
      <c r="J210" s="4" t="s">
        <v>1745</v>
      </c>
      <c r="K210" s="4" t="s">
        <v>1415</v>
      </c>
      <c r="O210" s="4" t="s">
        <v>1746</v>
      </c>
      <c r="P210" s="4" t="s">
        <v>1747</v>
      </c>
      <c r="Q210" s="4" t="s">
        <v>1748</v>
      </c>
      <c r="R210" s="4" t="s">
        <v>1749</v>
      </c>
      <c r="S210" s="4" t="s">
        <v>1750</v>
      </c>
      <c r="U210" s="4" t="s">
        <v>1751</v>
      </c>
      <c r="V210" s="4" t="s">
        <v>1752</v>
      </c>
      <c r="BU210" s="4">
        <v>6.67</v>
      </c>
      <c r="BV210" s="4" t="s">
        <v>2693</v>
      </c>
      <c r="BW210" s="4">
        <v>6.67</v>
      </c>
      <c r="BX210" s="4" t="s">
        <v>2694</v>
      </c>
    </row>
    <row r="211" spans="1:76" hidden="1" x14ac:dyDescent="0.3">
      <c r="A211" s="4">
        <v>10</v>
      </c>
      <c r="B211" s="4">
        <v>10.6</v>
      </c>
      <c r="C211" s="4" t="s">
        <v>2652</v>
      </c>
      <c r="D211" s="4" t="s">
        <v>1081</v>
      </c>
      <c r="E211" s="4" t="s">
        <v>2653</v>
      </c>
      <c r="F211" s="4" t="s">
        <v>2716</v>
      </c>
      <c r="G211" s="4" t="s">
        <v>1742</v>
      </c>
      <c r="H211" s="4" t="s">
        <v>2717</v>
      </c>
      <c r="I211" s="4" t="s">
        <v>1744</v>
      </c>
      <c r="J211" s="4" t="s">
        <v>1745</v>
      </c>
      <c r="K211" s="4" t="s">
        <v>1415</v>
      </c>
      <c r="O211" s="4" t="s">
        <v>1746</v>
      </c>
      <c r="P211" s="4" t="s">
        <v>1747</v>
      </c>
      <c r="Q211" s="4" t="s">
        <v>1748</v>
      </c>
      <c r="R211" s="4" t="s">
        <v>1749</v>
      </c>
      <c r="S211" s="4" t="s">
        <v>1750</v>
      </c>
      <c r="U211" s="4" t="s">
        <v>1751</v>
      </c>
      <c r="V211" s="4" t="s">
        <v>1752</v>
      </c>
      <c r="AQ211" s="4">
        <v>0.71</v>
      </c>
      <c r="AR211" s="4" t="s">
        <v>2697</v>
      </c>
      <c r="BA211" s="4">
        <v>0.67</v>
      </c>
      <c r="BB211" s="4" t="s">
        <v>2698</v>
      </c>
      <c r="BK211" s="4">
        <v>0.65</v>
      </c>
      <c r="BL211" s="4" t="s">
        <v>2699</v>
      </c>
      <c r="BU211" s="4">
        <v>0.63</v>
      </c>
      <c r="BV211" s="4" t="s">
        <v>2700</v>
      </c>
      <c r="BW211" s="4">
        <v>0.62</v>
      </c>
      <c r="BX211" s="4" t="s">
        <v>2701</v>
      </c>
    </row>
    <row r="212" spans="1:76" hidden="1" x14ac:dyDescent="0.3">
      <c r="A212" s="4">
        <v>10</v>
      </c>
      <c r="B212" s="4" t="s">
        <v>2718</v>
      </c>
      <c r="C212" s="4" t="s">
        <v>2719</v>
      </c>
      <c r="D212" s="4" t="s">
        <v>1092</v>
      </c>
      <c r="E212" s="4" t="s">
        <v>2720</v>
      </c>
      <c r="F212" s="4" t="s">
        <v>2721</v>
      </c>
      <c r="G212" s="4" t="s">
        <v>1742</v>
      </c>
      <c r="H212" s="4" t="s">
        <v>2722</v>
      </c>
      <c r="I212" s="4" t="s">
        <v>1744</v>
      </c>
      <c r="J212" s="4" t="s">
        <v>1745</v>
      </c>
      <c r="K212" s="4" t="s">
        <v>1415</v>
      </c>
      <c r="O212" s="4" t="s">
        <v>1746</v>
      </c>
      <c r="P212" s="4" t="s">
        <v>1747</v>
      </c>
      <c r="Q212" s="4" t="s">
        <v>1748</v>
      </c>
      <c r="R212" s="4" t="s">
        <v>1749</v>
      </c>
      <c r="S212" s="4" t="s">
        <v>1750</v>
      </c>
      <c r="U212" s="4" t="s">
        <v>2447</v>
      </c>
      <c r="V212" s="4" t="s">
        <v>2448</v>
      </c>
      <c r="AQ212" s="4">
        <v>84.95</v>
      </c>
      <c r="AR212" s="4" t="s">
        <v>2723</v>
      </c>
      <c r="AS212" s="4">
        <v>84.74</v>
      </c>
      <c r="AT212" s="4" t="s">
        <v>2724</v>
      </c>
      <c r="AU212" s="4">
        <v>111.13</v>
      </c>
      <c r="AV212" s="4" t="s">
        <v>2725</v>
      </c>
      <c r="AW212" s="4">
        <v>153.47999999999999</v>
      </c>
      <c r="AX212" s="4" t="s">
        <v>2726</v>
      </c>
      <c r="AY212" s="4">
        <v>189.09</v>
      </c>
      <c r="AZ212" s="4" t="s">
        <v>2727</v>
      </c>
      <c r="BA212" s="4">
        <v>256.8</v>
      </c>
      <c r="BB212" s="4" t="s">
        <v>2728</v>
      </c>
      <c r="BC212" s="4">
        <v>234.18</v>
      </c>
      <c r="BD212" s="4" t="s">
        <v>2729</v>
      </c>
      <c r="BE212" s="4">
        <v>281.48</v>
      </c>
      <c r="BF212" s="4" t="s">
        <v>2730</v>
      </c>
      <c r="BG212" s="4">
        <v>315.18</v>
      </c>
      <c r="BH212" s="4" t="s">
        <v>2731</v>
      </c>
      <c r="BI212" s="4">
        <v>257.92</v>
      </c>
      <c r="BJ212" s="4" t="s">
        <v>2732</v>
      </c>
      <c r="BK212" s="4">
        <v>305.95999999999998</v>
      </c>
      <c r="BL212" s="4" t="s">
        <v>2733</v>
      </c>
      <c r="BM212" s="4">
        <v>367.68</v>
      </c>
      <c r="BN212" s="4" t="s">
        <v>2734</v>
      </c>
      <c r="BO212" s="4">
        <v>408.06</v>
      </c>
      <c r="BP212" s="4" t="s">
        <v>2735</v>
      </c>
      <c r="BQ212" s="4">
        <v>361.64</v>
      </c>
      <c r="BR212" s="4" t="s">
        <v>2736</v>
      </c>
      <c r="BS212" s="4">
        <v>466.68</v>
      </c>
      <c r="BT212" s="4" t="s">
        <v>2737</v>
      </c>
      <c r="BU212" s="4">
        <v>414.68</v>
      </c>
      <c r="BV212" s="4" t="s">
        <v>2738</v>
      </c>
    </row>
    <row r="213" spans="1:76" hidden="1" x14ac:dyDescent="0.3">
      <c r="A213" s="4">
        <v>11</v>
      </c>
      <c r="B213" s="4">
        <v>11.5</v>
      </c>
      <c r="C213" s="4" t="s">
        <v>2739</v>
      </c>
      <c r="D213" s="4" t="s">
        <v>1114</v>
      </c>
      <c r="E213" s="4" t="s">
        <v>2740</v>
      </c>
      <c r="F213" s="4" t="s">
        <v>2741</v>
      </c>
      <c r="G213" s="4" t="s">
        <v>1742</v>
      </c>
      <c r="H213" s="4" t="s">
        <v>2742</v>
      </c>
      <c r="I213" s="4" t="s">
        <v>1744</v>
      </c>
      <c r="J213" s="4" t="s">
        <v>1745</v>
      </c>
      <c r="K213" s="4" t="s">
        <v>1415</v>
      </c>
      <c r="O213" s="4" t="s">
        <v>1746</v>
      </c>
      <c r="P213" s="4" t="s">
        <v>1747</v>
      </c>
      <c r="Q213" s="4" t="s">
        <v>1748</v>
      </c>
      <c r="R213" s="4" t="s">
        <v>1749</v>
      </c>
      <c r="S213" s="4" t="s">
        <v>1750</v>
      </c>
      <c r="U213" s="4" t="s">
        <v>2743</v>
      </c>
      <c r="V213" s="4" t="s">
        <v>1752</v>
      </c>
      <c r="BW213" s="4">
        <v>4.49</v>
      </c>
      <c r="BX213" s="4" t="s">
        <v>2744</v>
      </c>
    </row>
    <row r="214" spans="1:76" hidden="1" x14ac:dyDescent="0.3">
      <c r="A214" s="4">
        <v>11</v>
      </c>
      <c r="B214" s="4">
        <v>11.5</v>
      </c>
      <c r="C214" s="4" t="s">
        <v>2739</v>
      </c>
      <c r="D214" s="4" t="s">
        <v>1114</v>
      </c>
      <c r="E214" s="4" t="s">
        <v>2740</v>
      </c>
      <c r="F214" s="4" t="s">
        <v>2745</v>
      </c>
      <c r="G214" s="4" t="s">
        <v>1770</v>
      </c>
      <c r="H214" s="4" t="s">
        <v>2746</v>
      </c>
      <c r="I214" s="4" t="s">
        <v>1744</v>
      </c>
      <c r="J214" s="4" t="s">
        <v>1745</v>
      </c>
      <c r="K214" s="4" t="s">
        <v>1415</v>
      </c>
      <c r="O214" s="4" t="s">
        <v>1746</v>
      </c>
      <c r="P214" s="4" t="s">
        <v>1747</v>
      </c>
      <c r="Q214" s="4" t="s">
        <v>1748</v>
      </c>
      <c r="R214" s="4" t="s">
        <v>1749</v>
      </c>
      <c r="S214" s="4" t="s">
        <v>1750</v>
      </c>
      <c r="U214" s="4" t="s">
        <v>2747</v>
      </c>
      <c r="V214" s="4" t="s">
        <v>1752</v>
      </c>
      <c r="BW214" s="4">
        <v>745.66</v>
      </c>
      <c r="BX214" s="4" t="s">
        <v>2744</v>
      </c>
    </row>
    <row r="215" spans="1:76" hidden="1" x14ac:dyDescent="0.3">
      <c r="A215" s="4">
        <v>11</v>
      </c>
      <c r="B215" s="4">
        <v>11.5</v>
      </c>
      <c r="C215" s="4" t="s">
        <v>2739</v>
      </c>
      <c r="D215" s="4" t="s">
        <v>1114</v>
      </c>
      <c r="E215" s="4" t="s">
        <v>2740</v>
      </c>
      <c r="F215" s="4" t="s">
        <v>2748</v>
      </c>
      <c r="G215" s="4" t="s">
        <v>1770</v>
      </c>
      <c r="H215" s="4" t="s">
        <v>2749</v>
      </c>
      <c r="I215" s="4" t="s">
        <v>1744</v>
      </c>
      <c r="J215" s="4" t="s">
        <v>1745</v>
      </c>
      <c r="K215" s="4" t="s">
        <v>1415</v>
      </c>
      <c r="O215" s="4" t="s">
        <v>1746</v>
      </c>
      <c r="P215" s="4" t="s">
        <v>1747</v>
      </c>
      <c r="Q215" s="4" t="s">
        <v>1748</v>
      </c>
      <c r="R215" s="4" t="s">
        <v>1749</v>
      </c>
      <c r="S215" s="4" t="s">
        <v>1750</v>
      </c>
      <c r="U215" s="4" t="s">
        <v>2747</v>
      </c>
      <c r="V215" s="4" t="s">
        <v>2378</v>
      </c>
      <c r="BW215" s="80">
        <v>679705</v>
      </c>
      <c r="BX215" s="4" t="s">
        <v>2750</v>
      </c>
    </row>
    <row r="216" spans="1:76" hidden="1" x14ac:dyDescent="0.3">
      <c r="A216" s="4">
        <v>11</v>
      </c>
      <c r="B216" s="4">
        <v>11.6</v>
      </c>
      <c r="C216" s="4" t="s">
        <v>2751</v>
      </c>
      <c r="D216" s="4" t="s">
        <v>1119</v>
      </c>
      <c r="E216" s="4" t="s">
        <v>2752</v>
      </c>
      <c r="F216" s="4" t="s">
        <v>2753</v>
      </c>
      <c r="G216" s="4" t="s">
        <v>1742</v>
      </c>
      <c r="H216" s="4" t="s">
        <v>2754</v>
      </c>
      <c r="I216" s="4" t="s">
        <v>1744</v>
      </c>
      <c r="J216" s="4" t="s">
        <v>1745</v>
      </c>
      <c r="K216" s="4" t="s">
        <v>1415</v>
      </c>
      <c r="O216" s="4" t="s">
        <v>1746</v>
      </c>
      <c r="P216" s="4" t="s">
        <v>1747</v>
      </c>
      <c r="Q216" s="4" t="s">
        <v>1748</v>
      </c>
      <c r="R216" s="4" t="s">
        <v>1749</v>
      </c>
      <c r="S216" s="4" t="s">
        <v>1750</v>
      </c>
      <c r="U216" s="4" t="s">
        <v>2755</v>
      </c>
      <c r="V216" s="4" t="s">
        <v>1752</v>
      </c>
      <c r="BO216" s="4">
        <v>5.25</v>
      </c>
      <c r="BP216" s="4" t="s">
        <v>2756</v>
      </c>
    </row>
    <row r="217" spans="1:76" hidden="1" x14ac:dyDescent="0.3">
      <c r="A217" s="4">
        <v>11</v>
      </c>
      <c r="B217" s="4">
        <v>11.6</v>
      </c>
      <c r="C217" s="4" t="s">
        <v>2751</v>
      </c>
      <c r="D217" s="4" t="s">
        <v>1119</v>
      </c>
      <c r="E217" s="4" t="s">
        <v>2752</v>
      </c>
      <c r="F217" s="4" t="s">
        <v>2753</v>
      </c>
      <c r="G217" s="4" t="s">
        <v>1742</v>
      </c>
      <c r="H217" s="4" t="s">
        <v>2754</v>
      </c>
      <c r="I217" s="4" t="s">
        <v>1744</v>
      </c>
      <c r="J217" s="4" t="s">
        <v>1745</v>
      </c>
      <c r="K217" s="4" t="s">
        <v>1415</v>
      </c>
      <c r="O217" s="4" t="s">
        <v>1746</v>
      </c>
      <c r="P217" s="4" t="s">
        <v>1747</v>
      </c>
      <c r="Q217" s="4" t="s">
        <v>1748</v>
      </c>
      <c r="R217" s="4" t="s">
        <v>1812</v>
      </c>
      <c r="S217" s="4" t="s">
        <v>1750</v>
      </c>
      <c r="U217" s="4" t="s">
        <v>2755</v>
      </c>
      <c r="V217" s="4" t="s">
        <v>1752</v>
      </c>
      <c r="BO217" s="4">
        <v>5.27</v>
      </c>
      <c r="BP217" s="4" t="s">
        <v>2757</v>
      </c>
    </row>
    <row r="218" spans="1:76" hidden="1" x14ac:dyDescent="0.3">
      <c r="A218" s="4">
        <v>11</v>
      </c>
      <c r="B218" s="4" t="s">
        <v>2758</v>
      </c>
      <c r="C218" s="4" t="s">
        <v>2759</v>
      </c>
      <c r="D218" s="4" t="s">
        <v>748</v>
      </c>
      <c r="E218" s="4" t="s">
        <v>1768</v>
      </c>
      <c r="F218" s="4" t="s">
        <v>1769</v>
      </c>
      <c r="G218" s="4" t="s">
        <v>1770</v>
      </c>
      <c r="H218" s="4" t="s">
        <v>1771</v>
      </c>
      <c r="I218" s="4" t="s">
        <v>1744</v>
      </c>
      <c r="J218" s="4" t="s">
        <v>1745</v>
      </c>
      <c r="K218" s="4" t="s">
        <v>1415</v>
      </c>
      <c r="O218" s="4" t="s">
        <v>1746</v>
      </c>
      <c r="P218" s="4" t="s">
        <v>1747</v>
      </c>
      <c r="Q218" s="4" t="s">
        <v>1748</v>
      </c>
      <c r="R218" s="4" t="s">
        <v>1749</v>
      </c>
      <c r="S218" s="4" t="s">
        <v>1750</v>
      </c>
      <c r="U218" s="4" t="s">
        <v>1772</v>
      </c>
      <c r="V218" s="4" t="s">
        <v>1752</v>
      </c>
      <c r="BQ218" s="4">
        <v>1</v>
      </c>
      <c r="BR218" s="4" t="s">
        <v>1773</v>
      </c>
      <c r="BU218" s="4">
        <v>1</v>
      </c>
      <c r="BV218" s="4" t="s">
        <v>1774</v>
      </c>
    </row>
    <row r="219" spans="1:76" hidden="1" x14ac:dyDescent="0.3">
      <c r="A219" s="4">
        <v>12</v>
      </c>
      <c r="B219" s="4">
        <v>12.2</v>
      </c>
      <c r="C219" s="4" t="s">
        <v>2760</v>
      </c>
      <c r="D219" s="4" t="s">
        <v>996</v>
      </c>
      <c r="E219" s="4" t="s">
        <v>2358</v>
      </c>
      <c r="F219" s="4" t="s">
        <v>2359</v>
      </c>
      <c r="G219" s="4" t="s">
        <v>1742</v>
      </c>
      <c r="H219" s="4" t="s">
        <v>2360</v>
      </c>
      <c r="I219" s="4" t="s">
        <v>1744</v>
      </c>
      <c r="J219" s="4" t="s">
        <v>1745</v>
      </c>
      <c r="K219" s="4" t="s">
        <v>1415</v>
      </c>
      <c r="O219" s="4" t="s">
        <v>1746</v>
      </c>
      <c r="P219" s="4" t="s">
        <v>1747</v>
      </c>
      <c r="Q219" s="4" t="s">
        <v>1748</v>
      </c>
      <c r="R219" s="4" t="s">
        <v>1749</v>
      </c>
      <c r="S219" s="4" t="s">
        <v>1750</v>
      </c>
      <c r="U219" s="4" t="s">
        <v>2361</v>
      </c>
      <c r="V219" s="4" t="s">
        <v>1752</v>
      </c>
      <c r="AQ219" s="4">
        <v>22.11</v>
      </c>
      <c r="AR219" s="4" t="s">
        <v>2362</v>
      </c>
      <c r="AS219" s="4">
        <v>22.34</v>
      </c>
      <c r="AT219" s="4" t="s">
        <v>2363</v>
      </c>
      <c r="AU219" s="4">
        <v>24.1</v>
      </c>
      <c r="AV219" s="4" t="s">
        <v>2364</v>
      </c>
      <c r="AW219" s="4">
        <v>24.3</v>
      </c>
      <c r="AX219" s="4" t="s">
        <v>2365</v>
      </c>
      <c r="AY219" s="4">
        <v>26.58</v>
      </c>
      <c r="AZ219" s="4" t="s">
        <v>2366</v>
      </c>
      <c r="BA219" s="4">
        <v>27.67</v>
      </c>
      <c r="BB219" s="4" t="s">
        <v>2367</v>
      </c>
      <c r="BC219" s="4">
        <v>25.52</v>
      </c>
      <c r="BD219" s="4" t="s">
        <v>2368</v>
      </c>
      <c r="BE219" s="4">
        <v>26.44</v>
      </c>
      <c r="BF219" s="4" t="s">
        <v>2369</v>
      </c>
      <c r="BG219" s="4">
        <v>24.73</v>
      </c>
      <c r="BH219" s="4" t="s">
        <v>2370</v>
      </c>
      <c r="BI219" s="4">
        <v>21.12</v>
      </c>
      <c r="BJ219" s="4" t="s">
        <v>2371</v>
      </c>
      <c r="BK219" s="4">
        <v>21.45</v>
      </c>
      <c r="BL219" s="4" t="s">
        <v>2372</v>
      </c>
    </row>
    <row r="220" spans="1:76" hidden="1" x14ac:dyDescent="0.3">
      <c r="A220" s="4">
        <v>12</v>
      </c>
      <c r="B220" s="4">
        <v>12.2</v>
      </c>
      <c r="C220" s="4" t="s">
        <v>2760</v>
      </c>
      <c r="D220" s="4" t="s">
        <v>996</v>
      </c>
      <c r="E220" s="4" t="s">
        <v>2358</v>
      </c>
      <c r="F220" s="4" t="s">
        <v>2373</v>
      </c>
      <c r="G220" s="4" t="s">
        <v>1742</v>
      </c>
      <c r="H220" s="4" t="s">
        <v>2374</v>
      </c>
      <c r="I220" s="4" t="s">
        <v>1744</v>
      </c>
      <c r="J220" s="4" t="s">
        <v>1745</v>
      </c>
      <c r="K220" s="4" t="s">
        <v>1415</v>
      </c>
      <c r="O220" s="4" t="s">
        <v>1746</v>
      </c>
      <c r="P220" s="4" t="s">
        <v>1747</v>
      </c>
      <c r="Q220" s="4" t="s">
        <v>1748</v>
      </c>
      <c r="R220" s="4" t="s">
        <v>1749</v>
      </c>
      <c r="S220" s="4" t="s">
        <v>1750</v>
      </c>
      <c r="U220" s="4" t="s">
        <v>2375</v>
      </c>
      <c r="V220" s="4" t="s">
        <v>1752</v>
      </c>
      <c r="AQ220" s="4">
        <v>0.91</v>
      </c>
      <c r="AR220" s="4" t="s">
        <v>2362</v>
      </c>
      <c r="AS220" s="4">
        <v>0.9</v>
      </c>
      <c r="AT220" s="4" t="s">
        <v>2363</v>
      </c>
      <c r="AU220" s="4">
        <v>0.94</v>
      </c>
      <c r="AV220" s="4" t="s">
        <v>2364</v>
      </c>
      <c r="AW220" s="4">
        <v>0.91</v>
      </c>
      <c r="AX220" s="4" t="s">
        <v>2365</v>
      </c>
      <c r="AY220" s="4">
        <v>0.98</v>
      </c>
      <c r="AZ220" s="4" t="s">
        <v>2366</v>
      </c>
      <c r="BA220" s="4">
        <v>1</v>
      </c>
      <c r="BB220" s="4" t="s">
        <v>2367</v>
      </c>
      <c r="BC220" s="4">
        <v>0.91</v>
      </c>
      <c r="BD220" s="4" t="s">
        <v>2368</v>
      </c>
      <c r="BE220" s="4">
        <v>0.92</v>
      </c>
      <c r="BF220" s="4" t="s">
        <v>2369</v>
      </c>
      <c r="BG220" s="4">
        <v>0.89</v>
      </c>
      <c r="BH220" s="4" t="s">
        <v>2370</v>
      </c>
      <c r="BI220" s="4">
        <v>0.77</v>
      </c>
      <c r="BJ220" s="4" t="s">
        <v>2371</v>
      </c>
      <c r="BK220" s="4">
        <v>0.78</v>
      </c>
      <c r="BL220" s="4" t="s">
        <v>2372</v>
      </c>
    </row>
    <row r="221" spans="1:76" hidden="1" x14ac:dyDescent="0.3">
      <c r="A221" s="4">
        <v>12</v>
      </c>
      <c r="B221" s="4">
        <v>12.2</v>
      </c>
      <c r="C221" s="4" t="s">
        <v>2760</v>
      </c>
      <c r="D221" s="4" t="s">
        <v>996</v>
      </c>
      <c r="E221" s="4" t="s">
        <v>2358</v>
      </c>
      <c r="F221" s="4" t="s">
        <v>2376</v>
      </c>
      <c r="G221" s="4" t="s">
        <v>1742</v>
      </c>
      <c r="H221" s="4" t="s">
        <v>2377</v>
      </c>
      <c r="I221" s="4" t="s">
        <v>1744</v>
      </c>
      <c r="J221" s="4" t="s">
        <v>1745</v>
      </c>
      <c r="K221" s="4" t="s">
        <v>1415</v>
      </c>
      <c r="O221" s="4" t="s">
        <v>1746</v>
      </c>
      <c r="P221" s="4" t="s">
        <v>1747</v>
      </c>
      <c r="Q221" s="4" t="s">
        <v>1748</v>
      </c>
      <c r="R221" s="4" t="s">
        <v>1749</v>
      </c>
      <c r="S221" s="4" t="s">
        <v>1750</v>
      </c>
      <c r="U221" s="4" t="s">
        <v>2361</v>
      </c>
      <c r="V221" s="4" t="s">
        <v>2378</v>
      </c>
      <c r="AQ221" s="80">
        <v>85300000</v>
      </c>
      <c r="AR221" s="4" t="s">
        <v>2362</v>
      </c>
      <c r="AS221" s="80">
        <v>87300000</v>
      </c>
      <c r="AT221" s="4" t="s">
        <v>2363</v>
      </c>
      <c r="AU221" s="80">
        <v>95500000</v>
      </c>
      <c r="AV221" s="4" t="s">
        <v>2364</v>
      </c>
      <c r="AW221" s="80">
        <v>97700000</v>
      </c>
      <c r="AX221" s="4" t="s">
        <v>2365</v>
      </c>
      <c r="AY221" s="80">
        <v>108400000</v>
      </c>
      <c r="AZ221" s="4" t="s">
        <v>2366</v>
      </c>
      <c r="BA221" s="80">
        <v>114400000</v>
      </c>
      <c r="BB221" s="4" t="s">
        <v>2367</v>
      </c>
      <c r="BC221" s="80">
        <v>106800000</v>
      </c>
      <c r="BD221" s="4" t="s">
        <v>2368</v>
      </c>
      <c r="BE221" s="80">
        <v>111900000</v>
      </c>
      <c r="BF221" s="4" t="s">
        <v>2369</v>
      </c>
      <c r="BG221" s="80">
        <v>105800000</v>
      </c>
      <c r="BH221" s="4" t="s">
        <v>2370</v>
      </c>
      <c r="BI221" s="80">
        <v>91300000</v>
      </c>
      <c r="BJ221" s="4" t="s">
        <v>2371</v>
      </c>
      <c r="BK221" s="80">
        <v>93700000</v>
      </c>
      <c r="BL221" s="4" t="s">
        <v>2372</v>
      </c>
    </row>
    <row r="222" spans="1:76" hidden="1" x14ac:dyDescent="0.3">
      <c r="A222" s="4">
        <v>12</v>
      </c>
      <c r="B222" s="4">
        <v>12.2</v>
      </c>
      <c r="C222" s="4" t="s">
        <v>2761</v>
      </c>
      <c r="D222" s="4" t="s">
        <v>998</v>
      </c>
      <c r="E222" s="4" t="s">
        <v>2380</v>
      </c>
      <c r="F222" s="4" t="s">
        <v>2381</v>
      </c>
      <c r="G222" s="4" t="s">
        <v>1742</v>
      </c>
      <c r="H222" s="4" t="s">
        <v>2382</v>
      </c>
      <c r="I222" s="4" t="s">
        <v>1744</v>
      </c>
      <c r="J222" s="4" t="s">
        <v>1745</v>
      </c>
      <c r="K222" s="4" t="s">
        <v>1415</v>
      </c>
      <c r="O222" s="4" t="s">
        <v>1746</v>
      </c>
      <c r="P222" s="4" t="s">
        <v>1747</v>
      </c>
      <c r="Q222" s="4" t="s">
        <v>1748</v>
      </c>
      <c r="R222" s="4" t="s">
        <v>1749</v>
      </c>
      <c r="S222" s="4" t="s">
        <v>1750</v>
      </c>
      <c r="U222" s="4" t="s">
        <v>2361</v>
      </c>
      <c r="V222" s="4" t="s">
        <v>1752</v>
      </c>
      <c r="AQ222" s="4">
        <v>23.79</v>
      </c>
      <c r="AR222" s="4" t="s">
        <v>2362</v>
      </c>
      <c r="AS222" s="4">
        <v>23.7</v>
      </c>
      <c r="AT222" s="4" t="s">
        <v>2363</v>
      </c>
      <c r="AU222" s="4">
        <v>22.93</v>
      </c>
      <c r="AV222" s="4" t="s">
        <v>2364</v>
      </c>
      <c r="AW222" s="4">
        <v>23.7</v>
      </c>
      <c r="AX222" s="4" t="s">
        <v>2365</v>
      </c>
      <c r="AY222" s="4">
        <v>24.73</v>
      </c>
      <c r="AZ222" s="4" t="s">
        <v>2366</v>
      </c>
      <c r="BA222" s="4">
        <v>25.52</v>
      </c>
      <c r="BB222" s="4" t="s">
        <v>2367</v>
      </c>
      <c r="BC222" s="4">
        <v>24.35</v>
      </c>
      <c r="BD222" s="4" t="s">
        <v>2368</v>
      </c>
      <c r="BE222" s="4">
        <v>24.5</v>
      </c>
      <c r="BF222" s="4" t="s">
        <v>2369</v>
      </c>
      <c r="BG222" s="4">
        <v>24.03</v>
      </c>
      <c r="BH222" s="4" t="s">
        <v>2370</v>
      </c>
      <c r="BI222" s="4">
        <v>20.32</v>
      </c>
      <c r="BJ222" s="4" t="s">
        <v>2371</v>
      </c>
      <c r="BK222" s="4">
        <v>20.02</v>
      </c>
      <c r="BL222" s="4" t="s">
        <v>2372</v>
      </c>
    </row>
    <row r="223" spans="1:76" hidden="1" x14ac:dyDescent="0.3">
      <c r="A223" s="4">
        <v>12</v>
      </c>
      <c r="B223" s="4">
        <v>12.2</v>
      </c>
      <c r="C223" s="4" t="s">
        <v>2761</v>
      </c>
      <c r="D223" s="4" t="s">
        <v>998</v>
      </c>
      <c r="E223" s="4" t="s">
        <v>2380</v>
      </c>
      <c r="F223" s="4" t="s">
        <v>2383</v>
      </c>
      <c r="G223" s="4" t="s">
        <v>1742</v>
      </c>
      <c r="H223" s="4" t="s">
        <v>2384</v>
      </c>
      <c r="I223" s="4" t="s">
        <v>1744</v>
      </c>
      <c r="J223" s="4" t="s">
        <v>1745</v>
      </c>
      <c r="K223" s="4" t="s">
        <v>1415</v>
      </c>
      <c r="O223" s="4" t="s">
        <v>1746</v>
      </c>
      <c r="P223" s="4" t="s">
        <v>1747</v>
      </c>
      <c r="Q223" s="4" t="s">
        <v>1748</v>
      </c>
      <c r="R223" s="4" t="s">
        <v>1749</v>
      </c>
      <c r="S223" s="4" t="s">
        <v>1750</v>
      </c>
      <c r="U223" s="4" t="s">
        <v>2375</v>
      </c>
      <c r="V223" s="4" t="s">
        <v>1752</v>
      </c>
      <c r="AQ223" s="4">
        <v>0.97</v>
      </c>
      <c r="AR223" s="4" t="s">
        <v>2362</v>
      </c>
      <c r="AS223" s="4">
        <v>0.95</v>
      </c>
      <c r="AT223" s="4" t="s">
        <v>2363</v>
      </c>
      <c r="AU223" s="4">
        <v>0.89</v>
      </c>
      <c r="AV223" s="4" t="s">
        <v>2364</v>
      </c>
      <c r="AW223" s="4">
        <v>0.89</v>
      </c>
      <c r="AX223" s="4" t="s">
        <v>2365</v>
      </c>
      <c r="AY223" s="4">
        <v>0.91</v>
      </c>
      <c r="AZ223" s="4" t="s">
        <v>2366</v>
      </c>
      <c r="BA223" s="4">
        <v>0.92</v>
      </c>
      <c r="BB223" s="4" t="s">
        <v>2367</v>
      </c>
      <c r="BC223" s="4">
        <v>0.86</v>
      </c>
      <c r="BD223" s="4" t="s">
        <v>2368</v>
      </c>
      <c r="BE223" s="4">
        <v>0.85</v>
      </c>
      <c r="BF223" s="4" t="s">
        <v>2369</v>
      </c>
      <c r="BG223" s="4">
        <v>0.86</v>
      </c>
      <c r="BH223" s="4" t="s">
        <v>2370</v>
      </c>
      <c r="BI223" s="4">
        <v>0.74</v>
      </c>
      <c r="BJ223" s="4" t="s">
        <v>2371</v>
      </c>
      <c r="BK223" s="4">
        <v>0.72</v>
      </c>
      <c r="BL223" s="4" t="s">
        <v>2372</v>
      </c>
    </row>
    <row r="224" spans="1:76" hidden="1" x14ac:dyDescent="0.3">
      <c r="A224" s="4">
        <v>12</v>
      </c>
      <c r="B224" s="4">
        <v>12.2</v>
      </c>
      <c r="C224" s="4" t="s">
        <v>2761</v>
      </c>
      <c r="D224" s="4" t="s">
        <v>998</v>
      </c>
      <c r="E224" s="4" t="s">
        <v>2380</v>
      </c>
      <c r="F224" s="4" t="s">
        <v>2385</v>
      </c>
      <c r="G224" s="4" t="s">
        <v>1742</v>
      </c>
      <c r="H224" s="4" t="s">
        <v>2386</v>
      </c>
      <c r="I224" s="4" t="s">
        <v>1744</v>
      </c>
      <c r="J224" s="4" t="s">
        <v>1745</v>
      </c>
      <c r="K224" s="4" t="s">
        <v>1415</v>
      </c>
      <c r="O224" s="4" t="s">
        <v>1746</v>
      </c>
      <c r="P224" s="4" t="s">
        <v>1747</v>
      </c>
      <c r="Q224" s="4" t="s">
        <v>1748</v>
      </c>
      <c r="R224" s="4" t="s">
        <v>1749</v>
      </c>
      <c r="S224" s="4" t="s">
        <v>1750</v>
      </c>
      <c r="U224" s="4" t="s">
        <v>2361</v>
      </c>
      <c r="V224" s="4" t="s">
        <v>2378</v>
      </c>
      <c r="AQ224" s="80">
        <v>91792816</v>
      </c>
      <c r="AR224" s="4" t="s">
        <v>2362</v>
      </c>
      <c r="AS224" s="80">
        <v>92595128</v>
      </c>
      <c r="AT224" s="4" t="s">
        <v>2363</v>
      </c>
      <c r="AU224" s="80">
        <v>90854856</v>
      </c>
      <c r="AV224" s="4" t="s">
        <v>2364</v>
      </c>
      <c r="AW224" s="80">
        <v>95307664</v>
      </c>
      <c r="AX224" s="4" t="s">
        <v>2365</v>
      </c>
      <c r="AY224" s="80">
        <v>100866648</v>
      </c>
      <c r="AZ224" s="4" t="s">
        <v>2366</v>
      </c>
      <c r="BA224" s="80">
        <v>105517944</v>
      </c>
      <c r="BB224" s="4" t="s">
        <v>2367</v>
      </c>
      <c r="BC224" s="80">
        <v>101895536</v>
      </c>
      <c r="BD224" s="4" t="s">
        <v>2368</v>
      </c>
      <c r="BE224" s="80">
        <v>103729048</v>
      </c>
      <c r="BF224" s="4" t="s">
        <v>2369</v>
      </c>
      <c r="BG224" s="80">
        <v>102793176</v>
      </c>
      <c r="BH224" s="4" t="s">
        <v>2370</v>
      </c>
      <c r="BI224" s="80">
        <v>87850512</v>
      </c>
      <c r="BJ224" s="4" t="s">
        <v>2371</v>
      </c>
      <c r="BK224" s="80">
        <v>87453144</v>
      </c>
      <c r="BL224" s="4" t="s">
        <v>2372</v>
      </c>
    </row>
    <row r="225" spans="1:76" hidden="1" x14ac:dyDescent="0.3">
      <c r="A225" s="4">
        <v>12</v>
      </c>
      <c r="B225" s="4">
        <v>12.4</v>
      </c>
      <c r="C225" s="4" t="s">
        <v>2762</v>
      </c>
      <c r="D225" s="4" t="s">
        <v>1146</v>
      </c>
      <c r="E225" s="4" t="s">
        <v>2763</v>
      </c>
      <c r="F225" s="4" t="s">
        <v>2764</v>
      </c>
      <c r="G225" s="4" t="s">
        <v>1770</v>
      </c>
      <c r="H225" s="4" t="s">
        <v>2765</v>
      </c>
      <c r="I225" s="4" t="s">
        <v>1744</v>
      </c>
      <c r="J225" s="4" t="s">
        <v>1745</v>
      </c>
      <c r="K225" s="4" t="s">
        <v>1415</v>
      </c>
      <c r="O225" s="4" t="s">
        <v>1746</v>
      </c>
      <c r="P225" s="4" t="s">
        <v>1747</v>
      </c>
      <c r="Q225" s="4" t="s">
        <v>1748</v>
      </c>
      <c r="R225" s="4" t="s">
        <v>1749</v>
      </c>
      <c r="S225" s="4" t="s">
        <v>1750</v>
      </c>
      <c r="U225" s="4" t="s">
        <v>1751</v>
      </c>
      <c r="V225" s="4" t="s">
        <v>1752</v>
      </c>
      <c r="BU225" s="4">
        <v>100</v>
      </c>
      <c r="BV225" s="4" t="s">
        <v>2766</v>
      </c>
    </row>
    <row r="226" spans="1:76" hidden="1" x14ac:dyDescent="0.3">
      <c r="A226" s="4">
        <v>12</v>
      </c>
      <c r="B226" s="4">
        <v>12.4</v>
      </c>
      <c r="C226" s="4" t="s">
        <v>2762</v>
      </c>
      <c r="D226" s="4" t="s">
        <v>1146</v>
      </c>
      <c r="E226" s="4" t="s">
        <v>2763</v>
      </c>
      <c r="F226" s="4" t="s">
        <v>2767</v>
      </c>
      <c r="G226" s="4" t="s">
        <v>1770</v>
      </c>
      <c r="H226" s="4" t="s">
        <v>2768</v>
      </c>
      <c r="I226" s="4" t="s">
        <v>1744</v>
      </c>
      <c r="J226" s="4" t="s">
        <v>1745</v>
      </c>
      <c r="K226" s="4" t="s">
        <v>1415</v>
      </c>
      <c r="O226" s="4" t="s">
        <v>1746</v>
      </c>
      <c r="P226" s="4" t="s">
        <v>1747</v>
      </c>
      <c r="Q226" s="4" t="s">
        <v>1748</v>
      </c>
      <c r="R226" s="4" t="s">
        <v>1749</v>
      </c>
      <c r="S226" s="4" t="s">
        <v>1750</v>
      </c>
      <c r="U226" s="4" t="s">
        <v>1751</v>
      </c>
      <c r="V226" s="4" t="s">
        <v>1752</v>
      </c>
      <c r="BU226" s="4">
        <v>100</v>
      </c>
      <c r="BV226" s="4" t="s">
        <v>2769</v>
      </c>
    </row>
    <row r="227" spans="1:76" hidden="1" x14ac:dyDescent="0.3">
      <c r="A227" s="4">
        <v>12</v>
      </c>
      <c r="B227" s="4">
        <v>12.4</v>
      </c>
      <c r="C227" s="4" t="s">
        <v>2762</v>
      </c>
      <c r="D227" s="4" t="s">
        <v>1146</v>
      </c>
      <c r="E227" s="4" t="s">
        <v>2763</v>
      </c>
      <c r="F227" s="4" t="s">
        <v>2770</v>
      </c>
      <c r="G227" s="4" t="s">
        <v>1770</v>
      </c>
      <c r="H227" s="4" t="s">
        <v>2771</v>
      </c>
      <c r="I227" s="4" t="s">
        <v>1744</v>
      </c>
      <c r="J227" s="4" t="s">
        <v>1745</v>
      </c>
      <c r="K227" s="4" t="s">
        <v>1415</v>
      </c>
      <c r="O227" s="4" t="s">
        <v>1746</v>
      </c>
      <c r="P227" s="4" t="s">
        <v>1747</v>
      </c>
      <c r="Q227" s="4" t="s">
        <v>1748</v>
      </c>
      <c r="R227" s="4" t="s">
        <v>1749</v>
      </c>
      <c r="S227" s="4" t="s">
        <v>1750</v>
      </c>
      <c r="U227" s="4" t="s">
        <v>1751</v>
      </c>
      <c r="V227" s="4" t="s">
        <v>1752</v>
      </c>
      <c r="BU227" s="4">
        <v>90.2</v>
      </c>
      <c r="BV227" s="4" t="s">
        <v>2772</v>
      </c>
    </row>
    <row r="228" spans="1:76" hidden="1" x14ac:dyDescent="0.3">
      <c r="A228" s="4">
        <v>12</v>
      </c>
      <c r="B228" s="4">
        <v>12.4</v>
      </c>
      <c r="C228" s="4" t="s">
        <v>2762</v>
      </c>
      <c r="D228" s="4" t="s">
        <v>1146</v>
      </c>
      <c r="E228" s="4" t="s">
        <v>2763</v>
      </c>
      <c r="F228" s="4" t="s">
        <v>2773</v>
      </c>
      <c r="G228" s="4" t="s">
        <v>1770</v>
      </c>
      <c r="H228" s="4" t="s">
        <v>2774</v>
      </c>
      <c r="I228" s="4" t="s">
        <v>1744</v>
      </c>
      <c r="J228" s="4" t="s">
        <v>1745</v>
      </c>
      <c r="K228" s="4" t="s">
        <v>1415</v>
      </c>
      <c r="O228" s="4" t="s">
        <v>1746</v>
      </c>
      <c r="P228" s="4" t="s">
        <v>1747</v>
      </c>
      <c r="Q228" s="4" t="s">
        <v>1748</v>
      </c>
      <c r="R228" s="4" t="s">
        <v>1749</v>
      </c>
      <c r="S228" s="4" t="s">
        <v>1750</v>
      </c>
      <c r="U228" s="4" t="s">
        <v>1751</v>
      </c>
      <c r="V228" s="4" t="s">
        <v>1752</v>
      </c>
      <c r="BU228" s="4">
        <v>66.67</v>
      </c>
      <c r="BV228" s="4" t="s">
        <v>2775</v>
      </c>
    </row>
    <row r="229" spans="1:76" hidden="1" x14ac:dyDescent="0.3">
      <c r="A229" s="4">
        <v>13</v>
      </c>
      <c r="B229" s="4">
        <v>13.1</v>
      </c>
      <c r="C229" s="4" t="s">
        <v>2776</v>
      </c>
      <c r="D229" s="4" t="s">
        <v>748</v>
      </c>
      <c r="E229" s="4" t="s">
        <v>1768</v>
      </c>
      <c r="F229" s="4" t="s">
        <v>1769</v>
      </c>
      <c r="G229" s="4" t="s">
        <v>1770</v>
      </c>
      <c r="H229" s="4" t="s">
        <v>1771</v>
      </c>
      <c r="I229" s="4" t="s">
        <v>1744</v>
      </c>
      <c r="J229" s="4" t="s">
        <v>1745</v>
      </c>
      <c r="K229" s="4" t="s">
        <v>1415</v>
      </c>
      <c r="O229" s="4" t="s">
        <v>1746</v>
      </c>
      <c r="P229" s="4" t="s">
        <v>1747</v>
      </c>
      <c r="Q229" s="4" t="s">
        <v>1748</v>
      </c>
      <c r="R229" s="4" t="s">
        <v>1749</v>
      </c>
      <c r="S229" s="4" t="s">
        <v>1750</v>
      </c>
      <c r="U229" s="4" t="s">
        <v>1772</v>
      </c>
      <c r="V229" s="4" t="s">
        <v>1752</v>
      </c>
      <c r="BQ229" s="4">
        <v>1</v>
      </c>
      <c r="BR229" s="4" t="s">
        <v>1773</v>
      </c>
      <c r="BU229" s="4">
        <v>1</v>
      </c>
      <c r="BV229" s="4" t="s">
        <v>1774</v>
      </c>
    </row>
    <row r="230" spans="1:76" hidden="1" x14ac:dyDescent="0.3">
      <c r="A230" s="4">
        <v>14</v>
      </c>
      <c r="B230" s="4">
        <v>14.5</v>
      </c>
      <c r="C230" s="4" t="s">
        <v>2777</v>
      </c>
      <c r="D230" s="4" t="s">
        <v>1203</v>
      </c>
      <c r="E230" s="4" t="s">
        <v>2778</v>
      </c>
      <c r="F230" s="4" t="s">
        <v>2779</v>
      </c>
      <c r="G230" s="4" t="s">
        <v>1742</v>
      </c>
      <c r="H230" s="4" t="s">
        <v>2778</v>
      </c>
      <c r="I230" s="4" t="s">
        <v>1744</v>
      </c>
      <c r="J230" s="4" t="s">
        <v>1745</v>
      </c>
      <c r="K230" s="4" t="s">
        <v>1415</v>
      </c>
      <c r="O230" s="4" t="s">
        <v>1746</v>
      </c>
      <c r="P230" s="4" t="s">
        <v>1747</v>
      </c>
      <c r="Q230" s="4" t="s">
        <v>1748</v>
      </c>
      <c r="R230" s="4" t="s">
        <v>1749</v>
      </c>
      <c r="S230" s="4" t="s">
        <v>1750</v>
      </c>
      <c r="U230" s="4" t="s">
        <v>1751</v>
      </c>
      <c r="V230" s="4" t="s">
        <v>1752</v>
      </c>
      <c r="BW230" s="4">
        <v>30.34</v>
      </c>
      <c r="BX230" s="4" t="s">
        <v>2780</v>
      </c>
    </row>
    <row r="231" spans="1:76" hidden="1" x14ac:dyDescent="0.3">
      <c r="A231" s="4">
        <v>14</v>
      </c>
      <c r="B231" s="4">
        <v>14.5</v>
      </c>
      <c r="C231" s="4" t="s">
        <v>2777</v>
      </c>
      <c r="D231" s="4" t="s">
        <v>1203</v>
      </c>
      <c r="E231" s="4" t="s">
        <v>2778</v>
      </c>
      <c r="F231" s="4" t="s">
        <v>2781</v>
      </c>
      <c r="G231" s="4" t="s">
        <v>1770</v>
      </c>
      <c r="H231" s="4" t="s">
        <v>2778</v>
      </c>
      <c r="I231" s="4" t="s">
        <v>1744</v>
      </c>
      <c r="J231" s="4" t="s">
        <v>1745</v>
      </c>
      <c r="K231" s="4" t="s">
        <v>1415</v>
      </c>
      <c r="O231" s="4" t="s">
        <v>1746</v>
      </c>
      <c r="P231" s="4" t="s">
        <v>1747</v>
      </c>
      <c r="Q231" s="4" t="s">
        <v>1748</v>
      </c>
      <c r="R231" s="4" t="s">
        <v>1749</v>
      </c>
      <c r="S231" s="4" t="s">
        <v>1750</v>
      </c>
      <c r="U231" s="4" t="s">
        <v>2782</v>
      </c>
      <c r="V231" s="4" t="s">
        <v>1752</v>
      </c>
      <c r="BW231" s="80">
        <v>1246173</v>
      </c>
      <c r="BX231" s="4" t="s">
        <v>2780</v>
      </c>
    </row>
    <row r="232" spans="1:76" hidden="1" x14ac:dyDescent="0.3">
      <c r="A232" s="4">
        <v>14</v>
      </c>
      <c r="B232" s="4">
        <v>14.5</v>
      </c>
      <c r="C232" s="4" t="s">
        <v>2777</v>
      </c>
      <c r="D232" s="4" t="s">
        <v>1203</v>
      </c>
      <c r="E232" s="4" t="s">
        <v>2778</v>
      </c>
      <c r="F232" s="4" t="s">
        <v>2783</v>
      </c>
      <c r="G232" s="4" t="s">
        <v>1770</v>
      </c>
      <c r="H232" s="4" t="s">
        <v>2778</v>
      </c>
      <c r="I232" s="4" t="s">
        <v>1744</v>
      </c>
      <c r="J232" s="4" t="s">
        <v>1745</v>
      </c>
      <c r="K232" s="4" t="s">
        <v>1415</v>
      </c>
      <c r="O232" s="4" t="s">
        <v>1746</v>
      </c>
      <c r="P232" s="4" t="s">
        <v>1747</v>
      </c>
      <c r="Q232" s="4" t="s">
        <v>1748</v>
      </c>
      <c r="R232" s="4" t="s">
        <v>1749</v>
      </c>
      <c r="S232" s="4" t="s">
        <v>1750</v>
      </c>
      <c r="U232" s="4" t="s">
        <v>2782</v>
      </c>
      <c r="V232" s="4" t="s">
        <v>1752</v>
      </c>
      <c r="BW232" s="80">
        <v>4106953.9</v>
      </c>
      <c r="BX232" s="4" t="s">
        <v>2780</v>
      </c>
    </row>
    <row r="233" spans="1:76" hidden="1" x14ac:dyDescent="0.3">
      <c r="A233" s="4">
        <v>15</v>
      </c>
      <c r="B233" s="4">
        <v>15.1</v>
      </c>
      <c r="C233" s="4" t="s">
        <v>2784</v>
      </c>
      <c r="D233" s="4" t="s">
        <v>1221</v>
      </c>
      <c r="E233" s="4" t="s">
        <v>2785</v>
      </c>
      <c r="F233" s="4" t="s">
        <v>2786</v>
      </c>
      <c r="G233" s="4" t="s">
        <v>1742</v>
      </c>
      <c r="H233" s="4" t="s">
        <v>2785</v>
      </c>
      <c r="I233" s="4" t="s">
        <v>1744</v>
      </c>
      <c r="J233" s="4" t="s">
        <v>1745</v>
      </c>
      <c r="K233" s="4" t="s">
        <v>1415</v>
      </c>
      <c r="O233" s="4" t="s">
        <v>1746</v>
      </c>
      <c r="P233" s="4" t="s">
        <v>1747</v>
      </c>
      <c r="Q233" s="4" t="s">
        <v>1748</v>
      </c>
      <c r="R233" s="4" t="s">
        <v>1749</v>
      </c>
      <c r="S233" s="4" t="s">
        <v>1750</v>
      </c>
      <c r="U233" s="4" t="s">
        <v>1751</v>
      </c>
      <c r="V233" s="4" t="s">
        <v>1752</v>
      </c>
      <c r="W233" s="4">
        <v>36.68</v>
      </c>
      <c r="X233" s="4" t="s">
        <v>2787</v>
      </c>
      <c r="AQ233" s="4">
        <v>38.51</v>
      </c>
      <c r="AR233" s="4" t="s">
        <v>2788</v>
      </c>
      <c r="BA233" s="4">
        <v>38.67</v>
      </c>
      <c r="BB233" s="4" t="s">
        <v>2789</v>
      </c>
      <c r="BK233" s="4">
        <v>38.549999999999997</v>
      </c>
      <c r="BL233" s="4" t="s">
        <v>2790</v>
      </c>
      <c r="BU233" s="4">
        <v>38.56</v>
      </c>
      <c r="BV233" s="4" t="s">
        <v>2791</v>
      </c>
    </row>
    <row r="234" spans="1:76" hidden="1" x14ac:dyDescent="0.3">
      <c r="A234" s="4">
        <v>15</v>
      </c>
      <c r="B234" s="4">
        <v>15.1</v>
      </c>
      <c r="C234" s="4" t="s">
        <v>2784</v>
      </c>
      <c r="D234" s="4" t="s">
        <v>1221</v>
      </c>
      <c r="E234" s="4" t="s">
        <v>2785</v>
      </c>
      <c r="F234" s="4" t="s">
        <v>2792</v>
      </c>
      <c r="G234" s="4" t="s">
        <v>1770</v>
      </c>
      <c r="H234" s="4" t="s">
        <v>2785</v>
      </c>
      <c r="I234" s="4" t="s">
        <v>1744</v>
      </c>
      <c r="J234" s="4" t="s">
        <v>1745</v>
      </c>
      <c r="K234" s="4" t="s">
        <v>1415</v>
      </c>
      <c r="O234" s="4" t="s">
        <v>1746</v>
      </c>
      <c r="P234" s="4" t="s">
        <v>1747</v>
      </c>
      <c r="Q234" s="4" t="s">
        <v>1748</v>
      </c>
      <c r="R234" s="4" t="s">
        <v>1749</v>
      </c>
      <c r="S234" s="4" t="s">
        <v>1750</v>
      </c>
      <c r="U234" s="4" t="s">
        <v>2793</v>
      </c>
      <c r="V234" s="4" t="s">
        <v>1752</v>
      </c>
      <c r="W234" s="80">
        <v>9658</v>
      </c>
      <c r="X234" s="4" t="s">
        <v>2787</v>
      </c>
      <c r="AQ234" s="80">
        <v>10139</v>
      </c>
      <c r="AR234" s="4" t="s">
        <v>2788</v>
      </c>
      <c r="BA234" s="80">
        <v>10183</v>
      </c>
      <c r="BB234" s="4" t="s">
        <v>2789</v>
      </c>
      <c r="BK234" s="80">
        <v>10151</v>
      </c>
      <c r="BL234" s="4" t="s">
        <v>2790</v>
      </c>
      <c r="BU234" s="80">
        <v>10152</v>
      </c>
      <c r="BV234" s="4" t="s">
        <v>2791</v>
      </c>
    </row>
    <row r="235" spans="1:76" hidden="1" x14ac:dyDescent="0.3">
      <c r="A235" s="4">
        <v>15</v>
      </c>
      <c r="B235" s="4">
        <v>15.1</v>
      </c>
      <c r="C235" s="4" t="s">
        <v>2784</v>
      </c>
      <c r="D235" s="4" t="s">
        <v>1221</v>
      </c>
      <c r="E235" s="4" t="s">
        <v>2785</v>
      </c>
      <c r="F235" s="4" t="s">
        <v>2794</v>
      </c>
      <c r="G235" s="4" t="s">
        <v>1770</v>
      </c>
      <c r="H235" s="4" t="s">
        <v>2785</v>
      </c>
      <c r="I235" s="4" t="s">
        <v>1744</v>
      </c>
      <c r="J235" s="4" t="s">
        <v>1745</v>
      </c>
      <c r="K235" s="4" t="s">
        <v>1415</v>
      </c>
      <c r="O235" s="4" t="s">
        <v>1746</v>
      </c>
      <c r="P235" s="4" t="s">
        <v>1747</v>
      </c>
      <c r="Q235" s="4" t="s">
        <v>1748</v>
      </c>
      <c r="R235" s="4" t="s">
        <v>1749</v>
      </c>
      <c r="S235" s="4" t="s">
        <v>1750</v>
      </c>
      <c r="U235" s="4" t="s">
        <v>2793</v>
      </c>
      <c r="V235" s="4" t="s">
        <v>1752</v>
      </c>
      <c r="BU235" s="80">
        <v>26331</v>
      </c>
      <c r="BV235" s="4" t="s">
        <v>2791</v>
      </c>
    </row>
    <row r="236" spans="1:76" hidden="1" x14ac:dyDescent="0.3">
      <c r="A236" s="4">
        <v>15</v>
      </c>
      <c r="B236" s="4">
        <v>15.1</v>
      </c>
      <c r="C236" s="4" t="s">
        <v>2795</v>
      </c>
      <c r="D236" s="4" t="s">
        <v>1223</v>
      </c>
      <c r="E236" s="4" t="s">
        <v>2796</v>
      </c>
      <c r="F236" s="4" t="s">
        <v>2797</v>
      </c>
      <c r="G236" s="4" t="s">
        <v>1742</v>
      </c>
      <c r="H236" s="4" t="s">
        <v>2798</v>
      </c>
      <c r="I236" s="4" t="s">
        <v>1744</v>
      </c>
      <c r="J236" s="4" t="s">
        <v>1745</v>
      </c>
      <c r="K236" s="4" t="s">
        <v>1415</v>
      </c>
      <c r="O236" s="4" t="s">
        <v>1746</v>
      </c>
      <c r="P236" s="4" t="s">
        <v>1747</v>
      </c>
      <c r="Q236" s="4" t="s">
        <v>1748</v>
      </c>
      <c r="R236" s="4" t="s">
        <v>1749</v>
      </c>
      <c r="S236" s="4" t="s">
        <v>1750</v>
      </c>
      <c r="U236" s="4" t="s">
        <v>1751</v>
      </c>
      <c r="V236" s="4" t="s">
        <v>1752</v>
      </c>
      <c r="AQ236" s="4">
        <v>4.12</v>
      </c>
      <c r="AR236" s="4" t="s">
        <v>2799</v>
      </c>
      <c r="AS236" s="4">
        <v>4.12</v>
      </c>
      <c r="AT236" s="4" t="s">
        <v>2800</v>
      </c>
      <c r="AU236" s="4">
        <v>4.12</v>
      </c>
      <c r="AV236" s="4" t="s">
        <v>2801</v>
      </c>
      <c r="AW236" s="4">
        <v>4.12</v>
      </c>
      <c r="AX236" s="4" t="s">
        <v>2802</v>
      </c>
      <c r="AY236" s="4">
        <v>4.3499999999999996</v>
      </c>
      <c r="AZ236" s="4" t="s">
        <v>2803</v>
      </c>
      <c r="BA236" s="4">
        <v>9.0299999999999994</v>
      </c>
      <c r="BB236" s="4" t="s">
        <v>2804</v>
      </c>
      <c r="BC236" s="4">
        <v>9.0299999999999994</v>
      </c>
      <c r="BD236" s="4" t="s">
        <v>2805</v>
      </c>
      <c r="BE236" s="4">
        <v>9.0299999999999994</v>
      </c>
      <c r="BF236" s="4" t="s">
        <v>2806</v>
      </c>
      <c r="BG236" s="4">
        <v>11.96</v>
      </c>
      <c r="BH236" s="4" t="s">
        <v>2807</v>
      </c>
      <c r="BI236" s="4">
        <v>11.96</v>
      </c>
      <c r="BJ236" s="4" t="s">
        <v>2808</v>
      </c>
      <c r="BK236" s="4">
        <v>11.96</v>
      </c>
      <c r="BL236" s="4" t="s">
        <v>2809</v>
      </c>
      <c r="BM236" s="4">
        <v>11.96</v>
      </c>
      <c r="BN236" s="4" t="s">
        <v>2810</v>
      </c>
      <c r="BO236" s="4">
        <v>11.96</v>
      </c>
      <c r="BP236" s="4" t="s">
        <v>2811</v>
      </c>
      <c r="BQ236" s="4">
        <v>11.96</v>
      </c>
      <c r="BR236" s="4" t="s">
        <v>2812</v>
      </c>
      <c r="BS236" s="4">
        <v>11.96</v>
      </c>
      <c r="BT236" s="4" t="s">
        <v>2813</v>
      </c>
      <c r="BU236" s="4">
        <v>11.96</v>
      </c>
      <c r="BV236" s="4" t="s">
        <v>2814</v>
      </c>
      <c r="BW236" s="4">
        <v>11.96</v>
      </c>
      <c r="BX236" s="4" t="s">
        <v>2815</v>
      </c>
    </row>
    <row r="237" spans="1:76" hidden="1" x14ac:dyDescent="0.3">
      <c r="A237" s="4">
        <v>15</v>
      </c>
      <c r="B237" s="4">
        <v>15.1</v>
      </c>
      <c r="C237" s="4" t="s">
        <v>2795</v>
      </c>
      <c r="D237" s="4" t="s">
        <v>1223</v>
      </c>
      <c r="E237" s="4" t="s">
        <v>2796</v>
      </c>
      <c r="F237" s="4" t="s">
        <v>2797</v>
      </c>
      <c r="G237" s="4" t="s">
        <v>1742</v>
      </c>
      <c r="H237" s="4" t="s">
        <v>2798</v>
      </c>
      <c r="I237" s="4" t="s">
        <v>1744</v>
      </c>
      <c r="J237" s="4" t="s">
        <v>1745</v>
      </c>
      <c r="K237" s="4" t="s">
        <v>1415</v>
      </c>
      <c r="O237" s="4" t="s">
        <v>1746</v>
      </c>
      <c r="P237" s="4" t="s">
        <v>1747</v>
      </c>
      <c r="Q237" s="4" t="s">
        <v>1748</v>
      </c>
      <c r="R237" s="4" t="s">
        <v>1749</v>
      </c>
      <c r="S237" s="4" t="s">
        <v>1750</v>
      </c>
      <c r="T237" s="4" t="s">
        <v>1811</v>
      </c>
      <c r="U237" s="4" t="s">
        <v>1751</v>
      </c>
      <c r="V237" s="4" t="s">
        <v>1752</v>
      </c>
      <c r="AQ237" s="4">
        <v>4.12</v>
      </c>
      <c r="AR237" s="4" t="s">
        <v>2799</v>
      </c>
      <c r="AS237" s="4">
        <v>4.12</v>
      </c>
      <c r="AT237" s="4" t="s">
        <v>2800</v>
      </c>
      <c r="AU237" s="4">
        <v>4.12</v>
      </c>
      <c r="AV237" s="4" t="s">
        <v>2801</v>
      </c>
      <c r="AW237" s="4">
        <v>4.12</v>
      </c>
      <c r="AX237" s="4" t="s">
        <v>2802</v>
      </c>
      <c r="AY237" s="4">
        <v>4.3499999999999996</v>
      </c>
      <c r="AZ237" s="4" t="s">
        <v>2803</v>
      </c>
      <c r="BA237" s="4">
        <v>9.0299999999999994</v>
      </c>
      <c r="BB237" s="4" t="s">
        <v>2804</v>
      </c>
      <c r="BC237" s="4">
        <v>9.0299999999999994</v>
      </c>
      <c r="BD237" s="4" t="s">
        <v>2805</v>
      </c>
      <c r="BE237" s="4">
        <v>9.0299999999999994</v>
      </c>
      <c r="BF237" s="4" t="s">
        <v>2806</v>
      </c>
      <c r="BG237" s="4">
        <v>11.96</v>
      </c>
      <c r="BH237" s="4" t="s">
        <v>2807</v>
      </c>
      <c r="BI237" s="4">
        <v>11.96</v>
      </c>
      <c r="BJ237" s="4" t="s">
        <v>2808</v>
      </c>
      <c r="BK237" s="4">
        <v>11.96</v>
      </c>
      <c r="BL237" s="4" t="s">
        <v>2809</v>
      </c>
      <c r="BM237" s="4">
        <v>11.96</v>
      </c>
      <c r="BN237" s="4" t="s">
        <v>2810</v>
      </c>
      <c r="BO237" s="4">
        <v>11.96</v>
      </c>
      <c r="BP237" s="4" t="s">
        <v>2811</v>
      </c>
      <c r="BQ237" s="4">
        <v>11.96</v>
      </c>
      <c r="BR237" s="4" t="s">
        <v>2812</v>
      </c>
      <c r="BS237" s="4">
        <v>11.96</v>
      </c>
      <c r="BT237" s="4" t="s">
        <v>2813</v>
      </c>
      <c r="BU237" s="4">
        <v>11.96</v>
      </c>
      <c r="BV237" s="4" t="s">
        <v>2814</v>
      </c>
      <c r="BW237" s="4">
        <v>11.96</v>
      </c>
      <c r="BX237" s="4" t="s">
        <v>2815</v>
      </c>
    </row>
    <row r="238" spans="1:76" hidden="1" x14ac:dyDescent="0.3">
      <c r="A238" s="4">
        <v>15</v>
      </c>
      <c r="B238" s="4">
        <v>15.1</v>
      </c>
      <c r="C238" s="4" t="s">
        <v>2795</v>
      </c>
      <c r="D238" s="4" t="s">
        <v>1223</v>
      </c>
      <c r="E238" s="4" t="s">
        <v>2796</v>
      </c>
      <c r="F238" s="4" t="s">
        <v>2797</v>
      </c>
      <c r="G238" s="4" t="s">
        <v>1742</v>
      </c>
      <c r="H238" s="4" t="s">
        <v>2798</v>
      </c>
      <c r="I238" s="4" t="s">
        <v>1744</v>
      </c>
      <c r="J238" s="4" t="s">
        <v>1745</v>
      </c>
      <c r="K238" s="4" t="s">
        <v>1415</v>
      </c>
      <c r="O238" s="4" t="s">
        <v>1746</v>
      </c>
      <c r="P238" s="4" t="s">
        <v>1747</v>
      </c>
      <c r="Q238" s="4" t="s">
        <v>1748</v>
      </c>
      <c r="R238" s="4" t="s">
        <v>1749</v>
      </c>
      <c r="S238" s="4" t="s">
        <v>1750</v>
      </c>
      <c r="T238" s="4" t="s">
        <v>1813</v>
      </c>
      <c r="U238" s="4" t="s">
        <v>1751</v>
      </c>
      <c r="V238" s="4" t="s">
        <v>1752</v>
      </c>
      <c r="AQ238" s="4">
        <v>4.12</v>
      </c>
      <c r="AR238" s="4" t="s">
        <v>2799</v>
      </c>
      <c r="AS238" s="4">
        <v>4.12</v>
      </c>
      <c r="AT238" s="4" t="s">
        <v>2800</v>
      </c>
      <c r="AU238" s="4">
        <v>4.12</v>
      </c>
      <c r="AV238" s="4" t="s">
        <v>2801</v>
      </c>
      <c r="AW238" s="4">
        <v>4.12</v>
      </c>
      <c r="AX238" s="4" t="s">
        <v>2802</v>
      </c>
      <c r="AY238" s="4">
        <v>4.3499999999999996</v>
      </c>
      <c r="AZ238" s="4" t="s">
        <v>2803</v>
      </c>
      <c r="BA238" s="4">
        <v>9.0299999999999994</v>
      </c>
      <c r="BB238" s="4" t="s">
        <v>2804</v>
      </c>
      <c r="BC238" s="4">
        <v>9.0299999999999994</v>
      </c>
      <c r="BD238" s="4" t="s">
        <v>2805</v>
      </c>
      <c r="BE238" s="4">
        <v>9.0299999999999994</v>
      </c>
      <c r="BF238" s="4" t="s">
        <v>2806</v>
      </c>
      <c r="BG238" s="4">
        <v>11.96</v>
      </c>
      <c r="BH238" s="4" t="s">
        <v>2807</v>
      </c>
      <c r="BI238" s="4">
        <v>11.96</v>
      </c>
      <c r="BJ238" s="4" t="s">
        <v>2808</v>
      </c>
      <c r="BK238" s="4">
        <v>11.96</v>
      </c>
      <c r="BL238" s="4" t="s">
        <v>2809</v>
      </c>
      <c r="BM238" s="4">
        <v>11.96</v>
      </c>
      <c r="BN238" s="4" t="s">
        <v>2810</v>
      </c>
      <c r="BO238" s="4">
        <v>11.96</v>
      </c>
      <c r="BP238" s="4" t="s">
        <v>2811</v>
      </c>
      <c r="BQ238" s="4">
        <v>11.96</v>
      </c>
      <c r="BR238" s="4" t="s">
        <v>2812</v>
      </c>
      <c r="BS238" s="4">
        <v>11.96</v>
      </c>
      <c r="BT238" s="4" t="s">
        <v>2813</v>
      </c>
      <c r="BU238" s="4">
        <v>11.96</v>
      </c>
      <c r="BV238" s="4" t="s">
        <v>2814</v>
      </c>
      <c r="BW238" s="4">
        <v>11.96</v>
      </c>
      <c r="BX238" s="4" t="s">
        <v>2815</v>
      </c>
    </row>
    <row r="239" spans="1:76" hidden="1" x14ac:dyDescent="0.3">
      <c r="A239" s="4">
        <v>15</v>
      </c>
      <c r="B239" s="4">
        <v>15.1</v>
      </c>
      <c r="C239" s="4" t="s">
        <v>2795</v>
      </c>
      <c r="D239" s="4" t="s">
        <v>1223</v>
      </c>
      <c r="E239" s="4" t="s">
        <v>2796</v>
      </c>
      <c r="F239" s="4" t="s">
        <v>2816</v>
      </c>
      <c r="G239" s="4" t="s">
        <v>1742</v>
      </c>
      <c r="H239" s="4" t="s">
        <v>2817</v>
      </c>
      <c r="I239" s="4" t="s">
        <v>1744</v>
      </c>
      <c r="J239" s="4" t="s">
        <v>1745</v>
      </c>
      <c r="K239" s="4" t="s">
        <v>1415</v>
      </c>
      <c r="O239" s="4" t="s">
        <v>1746</v>
      </c>
      <c r="P239" s="4" t="s">
        <v>1747</v>
      </c>
      <c r="Q239" s="4" t="s">
        <v>1748</v>
      </c>
      <c r="R239" s="4" t="s">
        <v>1749</v>
      </c>
      <c r="S239" s="4" t="s">
        <v>1750</v>
      </c>
      <c r="T239" s="4" t="s">
        <v>1813</v>
      </c>
      <c r="U239" s="4" t="s">
        <v>1751</v>
      </c>
      <c r="V239" s="4" t="s">
        <v>1752</v>
      </c>
      <c r="AQ239" s="4">
        <v>44.59</v>
      </c>
      <c r="AR239" s="4" t="s">
        <v>2799</v>
      </c>
      <c r="AS239" s="4">
        <v>44.59</v>
      </c>
      <c r="AT239" s="4" t="s">
        <v>2800</v>
      </c>
      <c r="AU239" s="4">
        <v>44.59</v>
      </c>
      <c r="AV239" s="4" t="s">
        <v>2801</v>
      </c>
      <c r="AW239" s="4">
        <v>44.83</v>
      </c>
      <c r="AX239" s="4" t="s">
        <v>2802</v>
      </c>
      <c r="AY239" s="4">
        <v>44.91</v>
      </c>
      <c r="AZ239" s="4" t="s">
        <v>2803</v>
      </c>
      <c r="BA239" s="4">
        <v>45.78</v>
      </c>
      <c r="BB239" s="4" t="s">
        <v>2804</v>
      </c>
      <c r="BC239" s="4">
        <v>45.78</v>
      </c>
      <c r="BD239" s="4" t="s">
        <v>2805</v>
      </c>
      <c r="BE239" s="4">
        <v>46.21</v>
      </c>
      <c r="BF239" s="4" t="s">
        <v>2806</v>
      </c>
      <c r="BG239" s="4">
        <v>46.85</v>
      </c>
      <c r="BH239" s="4" t="s">
        <v>2807</v>
      </c>
      <c r="BI239" s="4">
        <v>47.04</v>
      </c>
      <c r="BJ239" s="4" t="s">
        <v>2808</v>
      </c>
      <c r="BK239" s="4">
        <v>47.05</v>
      </c>
      <c r="BL239" s="4" t="s">
        <v>2809</v>
      </c>
      <c r="BM239" s="4">
        <v>47.12</v>
      </c>
      <c r="BN239" s="4" t="s">
        <v>2810</v>
      </c>
      <c r="BO239" s="4">
        <v>47.12</v>
      </c>
      <c r="BP239" s="4" t="s">
        <v>2811</v>
      </c>
      <c r="BQ239" s="4">
        <v>47.12</v>
      </c>
      <c r="BR239" s="4" t="s">
        <v>2812</v>
      </c>
      <c r="BS239" s="4">
        <v>47.15</v>
      </c>
      <c r="BT239" s="4" t="s">
        <v>2813</v>
      </c>
      <c r="BU239" s="4">
        <v>47.15</v>
      </c>
      <c r="BV239" s="4" t="s">
        <v>2814</v>
      </c>
      <c r="BW239" s="4">
        <v>47.15</v>
      </c>
      <c r="BX239" s="4" t="s">
        <v>2815</v>
      </c>
    </row>
    <row r="240" spans="1:76" hidden="1" x14ac:dyDescent="0.3">
      <c r="A240" s="4">
        <v>15</v>
      </c>
      <c r="B240" s="4">
        <v>15.1</v>
      </c>
      <c r="C240" s="4" t="s">
        <v>2795</v>
      </c>
      <c r="D240" s="4" t="s">
        <v>1223</v>
      </c>
      <c r="E240" s="4" t="s">
        <v>2796</v>
      </c>
      <c r="F240" s="4" t="s">
        <v>2816</v>
      </c>
      <c r="G240" s="4" t="s">
        <v>1742</v>
      </c>
      <c r="H240" s="4" t="s">
        <v>2817</v>
      </c>
      <c r="I240" s="4" t="s">
        <v>1744</v>
      </c>
      <c r="J240" s="4" t="s">
        <v>1745</v>
      </c>
      <c r="K240" s="4" t="s">
        <v>1415</v>
      </c>
      <c r="O240" s="4" t="s">
        <v>1746</v>
      </c>
      <c r="P240" s="4" t="s">
        <v>1747</v>
      </c>
      <c r="Q240" s="4" t="s">
        <v>1748</v>
      </c>
      <c r="R240" s="4" t="s">
        <v>1749</v>
      </c>
      <c r="S240" s="4" t="s">
        <v>1750</v>
      </c>
      <c r="T240" s="4" t="s">
        <v>1811</v>
      </c>
      <c r="U240" s="4" t="s">
        <v>1751</v>
      </c>
      <c r="V240" s="4" t="s">
        <v>1752</v>
      </c>
      <c r="AQ240" s="4">
        <v>44.59</v>
      </c>
      <c r="AR240" s="4" t="s">
        <v>2799</v>
      </c>
      <c r="AS240" s="4">
        <v>44.59</v>
      </c>
      <c r="AT240" s="4" t="s">
        <v>2800</v>
      </c>
      <c r="AU240" s="4">
        <v>44.59</v>
      </c>
      <c r="AV240" s="4" t="s">
        <v>2801</v>
      </c>
      <c r="AW240" s="4">
        <v>44.83</v>
      </c>
      <c r="AX240" s="4" t="s">
        <v>2802</v>
      </c>
      <c r="AY240" s="4">
        <v>44.91</v>
      </c>
      <c r="AZ240" s="4" t="s">
        <v>2803</v>
      </c>
      <c r="BA240" s="4">
        <v>45.78</v>
      </c>
      <c r="BB240" s="4" t="s">
        <v>2804</v>
      </c>
      <c r="BC240" s="4">
        <v>45.78</v>
      </c>
      <c r="BD240" s="4" t="s">
        <v>2805</v>
      </c>
      <c r="BE240" s="4">
        <v>46.21</v>
      </c>
      <c r="BF240" s="4" t="s">
        <v>2806</v>
      </c>
      <c r="BG240" s="4">
        <v>46.85</v>
      </c>
      <c r="BH240" s="4" t="s">
        <v>2807</v>
      </c>
      <c r="BI240" s="4">
        <v>47.04</v>
      </c>
      <c r="BJ240" s="4" t="s">
        <v>2808</v>
      </c>
      <c r="BK240" s="4">
        <v>47.05</v>
      </c>
      <c r="BL240" s="4" t="s">
        <v>2809</v>
      </c>
      <c r="BM240" s="4">
        <v>47.12</v>
      </c>
      <c r="BN240" s="4" t="s">
        <v>2810</v>
      </c>
      <c r="BO240" s="4">
        <v>47.12</v>
      </c>
      <c r="BP240" s="4" t="s">
        <v>2811</v>
      </c>
      <c r="BQ240" s="4">
        <v>47.12</v>
      </c>
      <c r="BR240" s="4" t="s">
        <v>2812</v>
      </c>
      <c r="BS240" s="4">
        <v>47.15</v>
      </c>
      <c r="BT240" s="4" t="s">
        <v>2813</v>
      </c>
      <c r="BU240" s="4">
        <v>47.15</v>
      </c>
      <c r="BV240" s="4" t="s">
        <v>2814</v>
      </c>
      <c r="BW240" s="4">
        <v>47.15</v>
      </c>
      <c r="BX240" s="4" t="s">
        <v>2815</v>
      </c>
    </row>
    <row r="241" spans="1:76" hidden="1" x14ac:dyDescent="0.3">
      <c r="A241" s="4">
        <v>15</v>
      </c>
      <c r="B241" s="4">
        <v>15.1</v>
      </c>
      <c r="C241" s="4" t="s">
        <v>2795</v>
      </c>
      <c r="D241" s="4" t="s">
        <v>1223</v>
      </c>
      <c r="E241" s="4" t="s">
        <v>2796</v>
      </c>
      <c r="F241" s="4" t="s">
        <v>2816</v>
      </c>
      <c r="G241" s="4" t="s">
        <v>1742</v>
      </c>
      <c r="H241" s="4" t="s">
        <v>2817</v>
      </c>
      <c r="I241" s="4" t="s">
        <v>1744</v>
      </c>
      <c r="J241" s="4" t="s">
        <v>1745</v>
      </c>
      <c r="K241" s="4" t="s">
        <v>1415</v>
      </c>
      <c r="O241" s="4" t="s">
        <v>1746</v>
      </c>
      <c r="P241" s="4" t="s">
        <v>1747</v>
      </c>
      <c r="Q241" s="4" t="s">
        <v>1748</v>
      </c>
      <c r="R241" s="4" t="s">
        <v>1749</v>
      </c>
      <c r="S241" s="4" t="s">
        <v>1750</v>
      </c>
      <c r="U241" s="4" t="s">
        <v>1751</v>
      </c>
      <c r="V241" s="4" t="s">
        <v>1752</v>
      </c>
      <c r="AQ241" s="4">
        <v>44.59</v>
      </c>
      <c r="AR241" s="4" t="s">
        <v>2799</v>
      </c>
      <c r="AS241" s="4">
        <v>44.59</v>
      </c>
      <c r="AT241" s="4" t="s">
        <v>2800</v>
      </c>
      <c r="AU241" s="4">
        <v>44.59</v>
      </c>
      <c r="AV241" s="4" t="s">
        <v>2801</v>
      </c>
      <c r="AW241" s="4">
        <v>44.83</v>
      </c>
      <c r="AX241" s="4" t="s">
        <v>2802</v>
      </c>
      <c r="AY241" s="4">
        <v>44.91</v>
      </c>
      <c r="AZ241" s="4" t="s">
        <v>2803</v>
      </c>
      <c r="BA241" s="4">
        <v>45.78</v>
      </c>
      <c r="BB241" s="4" t="s">
        <v>2804</v>
      </c>
      <c r="BC241" s="4">
        <v>45.78</v>
      </c>
      <c r="BD241" s="4" t="s">
        <v>2805</v>
      </c>
      <c r="BE241" s="4">
        <v>46.21</v>
      </c>
      <c r="BF241" s="4" t="s">
        <v>2806</v>
      </c>
      <c r="BG241" s="4">
        <v>46.85</v>
      </c>
      <c r="BH241" s="4" t="s">
        <v>2807</v>
      </c>
      <c r="BI241" s="4">
        <v>47.04</v>
      </c>
      <c r="BJ241" s="4" t="s">
        <v>2808</v>
      </c>
      <c r="BK241" s="4">
        <v>47.05</v>
      </c>
      <c r="BL241" s="4" t="s">
        <v>2809</v>
      </c>
      <c r="BM241" s="4">
        <v>47.12</v>
      </c>
      <c r="BN241" s="4" t="s">
        <v>2810</v>
      </c>
      <c r="BO241" s="4">
        <v>47.12</v>
      </c>
      <c r="BP241" s="4" t="s">
        <v>2811</v>
      </c>
      <c r="BQ241" s="4">
        <v>47.12</v>
      </c>
      <c r="BR241" s="4" t="s">
        <v>2812</v>
      </c>
      <c r="BS241" s="4">
        <v>47.15</v>
      </c>
      <c r="BT241" s="4" t="s">
        <v>2813</v>
      </c>
      <c r="BU241" s="4">
        <v>47.15</v>
      </c>
      <c r="BV241" s="4" t="s">
        <v>2814</v>
      </c>
      <c r="BW241" s="4">
        <v>47.15</v>
      </c>
      <c r="BX241" s="4" t="s">
        <v>2815</v>
      </c>
    </row>
    <row r="242" spans="1:76" hidden="1" x14ac:dyDescent="0.3">
      <c r="A242" s="4">
        <v>15</v>
      </c>
      <c r="B242" s="4">
        <v>15.2</v>
      </c>
      <c r="C242" s="4" t="s">
        <v>2818</v>
      </c>
      <c r="D242" s="4" t="s">
        <v>1226</v>
      </c>
      <c r="E242" s="4" t="s">
        <v>2819</v>
      </c>
      <c r="F242" s="4" t="s">
        <v>2820</v>
      </c>
      <c r="G242" s="4" t="s">
        <v>1770</v>
      </c>
      <c r="H242" s="4" t="s">
        <v>2821</v>
      </c>
      <c r="I242" s="4" t="s">
        <v>1744</v>
      </c>
      <c r="J242" s="4" t="s">
        <v>1745</v>
      </c>
      <c r="K242" s="4" t="s">
        <v>1415</v>
      </c>
      <c r="O242" s="4" t="s">
        <v>1746</v>
      </c>
      <c r="P242" s="4" t="s">
        <v>1747</v>
      </c>
      <c r="Q242" s="4" t="s">
        <v>1748</v>
      </c>
      <c r="R242" s="4" t="s">
        <v>1749</v>
      </c>
      <c r="S242" s="4" t="s">
        <v>1750</v>
      </c>
      <c r="U242" s="4" t="s">
        <v>2361</v>
      </c>
      <c r="V242" s="4" t="s">
        <v>2378</v>
      </c>
      <c r="BK242" s="80">
        <v>2193</v>
      </c>
      <c r="BL242" s="4" t="s">
        <v>2790</v>
      </c>
      <c r="BU242" s="80">
        <v>2233</v>
      </c>
      <c r="BV242" s="4" t="s">
        <v>2791</v>
      </c>
    </row>
    <row r="243" spans="1:76" hidden="1" x14ac:dyDescent="0.3">
      <c r="A243" s="4">
        <v>15</v>
      </c>
      <c r="B243" s="4">
        <v>15.2</v>
      </c>
      <c r="C243" s="4" t="s">
        <v>2818</v>
      </c>
      <c r="D243" s="4" t="s">
        <v>1226</v>
      </c>
      <c r="E243" s="4" t="s">
        <v>2819</v>
      </c>
      <c r="F243" s="4" t="s">
        <v>2822</v>
      </c>
      <c r="G243" s="4" t="s">
        <v>1770</v>
      </c>
      <c r="H243" s="4" t="s">
        <v>2823</v>
      </c>
      <c r="I243" s="4" t="s">
        <v>1744</v>
      </c>
      <c r="J243" s="4" t="s">
        <v>1745</v>
      </c>
      <c r="K243" s="4" t="s">
        <v>1415</v>
      </c>
      <c r="O243" s="4" t="s">
        <v>1746</v>
      </c>
      <c r="P243" s="4" t="s">
        <v>1747</v>
      </c>
      <c r="Q243" s="4" t="s">
        <v>1748</v>
      </c>
      <c r="R243" s="4" t="s">
        <v>1749</v>
      </c>
      <c r="S243" s="4" t="s">
        <v>1750</v>
      </c>
      <c r="U243" s="4" t="s">
        <v>2824</v>
      </c>
      <c r="V243" s="4" t="s">
        <v>2378</v>
      </c>
      <c r="BK243" s="4">
        <v>216.04</v>
      </c>
      <c r="BL243" s="4" t="s">
        <v>2790</v>
      </c>
      <c r="BU243" s="80">
        <v>2233</v>
      </c>
      <c r="BV243" s="4" t="s">
        <v>2791</v>
      </c>
    </row>
    <row r="244" spans="1:76" hidden="1" x14ac:dyDescent="0.3">
      <c r="A244" s="4">
        <v>15</v>
      </c>
      <c r="B244" s="4">
        <v>15.2</v>
      </c>
      <c r="C244" s="4" t="s">
        <v>2818</v>
      </c>
      <c r="D244" s="4" t="s">
        <v>1226</v>
      </c>
      <c r="E244" s="4" t="s">
        <v>2819</v>
      </c>
      <c r="F244" s="4" t="s">
        <v>2825</v>
      </c>
      <c r="G244" s="4" t="s">
        <v>1742</v>
      </c>
      <c r="H244" s="4" t="s">
        <v>2826</v>
      </c>
      <c r="I244" s="4" t="s">
        <v>1744</v>
      </c>
      <c r="J244" s="4" t="s">
        <v>1745</v>
      </c>
      <c r="K244" s="4" t="s">
        <v>1415</v>
      </c>
      <c r="O244" s="4" t="s">
        <v>1746</v>
      </c>
      <c r="P244" s="4" t="s">
        <v>1747</v>
      </c>
      <c r="Q244" s="4" t="s">
        <v>1748</v>
      </c>
      <c r="R244" s="4" t="s">
        <v>1749</v>
      </c>
      <c r="S244" s="4" t="s">
        <v>1750</v>
      </c>
      <c r="U244" s="4" t="s">
        <v>1751</v>
      </c>
      <c r="V244" s="4" t="s">
        <v>1752</v>
      </c>
      <c r="BK244" s="80">
        <v>1071.8399999999999</v>
      </c>
      <c r="BL244" s="4" t="s">
        <v>2827</v>
      </c>
      <c r="BS244" s="80">
        <v>1271.53</v>
      </c>
      <c r="BT244" s="4" t="s">
        <v>2828</v>
      </c>
    </row>
    <row r="245" spans="1:76" hidden="1" x14ac:dyDescent="0.3">
      <c r="A245" s="4">
        <v>15</v>
      </c>
      <c r="B245" s="4">
        <v>15.2</v>
      </c>
      <c r="C245" s="4" t="s">
        <v>2818</v>
      </c>
      <c r="D245" s="4" t="s">
        <v>1226</v>
      </c>
      <c r="E245" s="4" t="s">
        <v>2819</v>
      </c>
      <c r="F245" s="4" t="s">
        <v>2829</v>
      </c>
      <c r="G245" s="4" t="s">
        <v>1742</v>
      </c>
      <c r="H245" s="4" t="s">
        <v>2830</v>
      </c>
      <c r="I245" s="4" t="s">
        <v>1744</v>
      </c>
      <c r="J245" s="4" t="s">
        <v>1745</v>
      </c>
      <c r="K245" s="4" t="s">
        <v>1415</v>
      </c>
      <c r="O245" s="4" t="s">
        <v>1746</v>
      </c>
      <c r="P245" s="4" t="s">
        <v>1747</v>
      </c>
      <c r="Q245" s="4" t="s">
        <v>1748</v>
      </c>
      <c r="R245" s="4" t="s">
        <v>1749</v>
      </c>
      <c r="S245" s="4" t="s">
        <v>1750</v>
      </c>
      <c r="U245" s="4" t="s">
        <v>1751</v>
      </c>
      <c r="V245" s="4" t="s">
        <v>1752</v>
      </c>
      <c r="BA245" s="4">
        <v>84</v>
      </c>
      <c r="BB245" s="4" t="s">
        <v>2831</v>
      </c>
      <c r="BK245" s="4">
        <v>84</v>
      </c>
      <c r="BL245" s="4" t="s">
        <v>2832</v>
      </c>
    </row>
    <row r="246" spans="1:76" hidden="1" x14ac:dyDescent="0.3">
      <c r="A246" s="4">
        <v>15</v>
      </c>
      <c r="B246" s="4">
        <v>15.2</v>
      </c>
      <c r="C246" s="4" t="s">
        <v>2818</v>
      </c>
      <c r="D246" s="4" t="s">
        <v>1226</v>
      </c>
      <c r="E246" s="4" t="s">
        <v>2819</v>
      </c>
      <c r="F246" s="4" t="s">
        <v>2833</v>
      </c>
      <c r="G246" s="4" t="s">
        <v>1770</v>
      </c>
      <c r="H246" s="4" t="s">
        <v>2834</v>
      </c>
      <c r="I246" s="4" t="s">
        <v>1744</v>
      </c>
      <c r="J246" s="4" t="s">
        <v>1745</v>
      </c>
      <c r="K246" s="4" t="s">
        <v>1415</v>
      </c>
      <c r="O246" s="4" t="s">
        <v>1746</v>
      </c>
      <c r="P246" s="4" t="s">
        <v>1747</v>
      </c>
      <c r="Q246" s="4" t="s">
        <v>1748</v>
      </c>
      <c r="R246" s="4" t="s">
        <v>1749</v>
      </c>
      <c r="S246" s="4" t="s">
        <v>1750</v>
      </c>
      <c r="U246" s="4" t="s">
        <v>1751</v>
      </c>
      <c r="V246" s="4" t="s">
        <v>1752</v>
      </c>
      <c r="BK246" s="4">
        <v>35.53</v>
      </c>
      <c r="BL246" s="4" t="s">
        <v>2790</v>
      </c>
      <c r="BU246" s="4">
        <v>36.96</v>
      </c>
      <c r="BV246" s="4" t="s">
        <v>2791</v>
      </c>
    </row>
    <row r="247" spans="1:76" hidden="1" x14ac:dyDescent="0.3">
      <c r="A247" s="4">
        <v>15</v>
      </c>
      <c r="B247" s="4">
        <v>15.2</v>
      </c>
      <c r="C247" s="4" t="s">
        <v>2818</v>
      </c>
      <c r="D247" s="4" t="s">
        <v>1226</v>
      </c>
      <c r="E247" s="4" t="s">
        <v>2819</v>
      </c>
      <c r="F247" s="4" t="s">
        <v>2835</v>
      </c>
      <c r="G247" s="4" t="s">
        <v>1770</v>
      </c>
      <c r="H247" s="4" t="s">
        <v>2836</v>
      </c>
      <c r="I247" s="4" t="s">
        <v>1744</v>
      </c>
      <c r="J247" s="4" t="s">
        <v>1745</v>
      </c>
      <c r="K247" s="4" t="s">
        <v>1415</v>
      </c>
      <c r="O247" s="4" t="s">
        <v>1746</v>
      </c>
      <c r="P247" s="4" t="s">
        <v>1747</v>
      </c>
      <c r="Q247" s="4" t="s">
        <v>1748</v>
      </c>
      <c r="R247" s="4" t="s">
        <v>1749</v>
      </c>
      <c r="S247" s="4" t="s">
        <v>1750</v>
      </c>
      <c r="U247" s="4" t="s">
        <v>2793</v>
      </c>
      <c r="V247" s="4" t="s">
        <v>1999</v>
      </c>
      <c r="BK247" s="80">
        <v>3607</v>
      </c>
      <c r="BL247" s="4" t="s">
        <v>2790</v>
      </c>
      <c r="BU247" s="80">
        <v>3752</v>
      </c>
      <c r="BV247" s="4" t="s">
        <v>2791</v>
      </c>
    </row>
    <row r="248" spans="1:76" hidden="1" x14ac:dyDescent="0.3">
      <c r="A248" s="4">
        <v>15</v>
      </c>
      <c r="B248" s="4">
        <v>15.4</v>
      </c>
      <c r="C248" s="4" t="s">
        <v>2837</v>
      </c>
      <c r="D248" s="4" t="s">
        <v>1232</v>
      </c>
      <c r="E248" s="4" t="s">
        <v>2838</v>
      </c>
      <c r="F248" s="4" t="s">
        <v>2839</v>
      </c>
      <c r="G248" s="4" t="s">
        <v>1742</v>
      </c>
      <c r="H248" s="4" t="s">
        <v>2838</v>
      </c>
      <c r="I248" s="4" t="s">
        <v>1744</v>
      </c>
      <c r="J248" s="4" t="s">
        <v>1745</v>
      </c>
      <c r="K248" s="4" t="s">
        <v>1415</v>
      </c>
      <c r="O248" s="4" t="s">
        <v>1746</v>
      </c>
      <c r="P248" s="4" t="s">
        <v>1747</v>
      </c>
      <c r="Q248" s="4" t="s">
        <v>1748</v>
      </c>
      <c r="R248" s="4" t="s">
        <v>1749</v>
      </c>
      <c r="S248" s="4" t="s">
        <v>1750</v>
      </c>
      <c r="U248" s="4" t="s">
        <v>1751</v>
      </c>
      <c r="V248" s="4" t="s">
        <v>1752</v>
      </c>
      <c r="AQ248" s="4">
        <v>19.39</v>
      </c>
      <c r="AR248" s="4" t="s">
        <v>2799</v>
      </c>
      <c r="AS248" s="4">
        <v>19.39</v>
      </c>
      <c r="AT248" s="4" t="s">
        <v>2800</v>
      </c>
      <c r="AU248" s="4">
        <v>19.39</v>
      </c>
      <c r="AV248" s="4" t="s">
        <v>2801</v>
      </c>
      <c r="AW248" s="4">
        <v>20.059999999999999</v>
      </c>
      <c r="AX248" s="4" t="s">
        <v>2802</v>
      </c>
      <c r="AY248" s="4">
        <v>20.37</v>
      </c>
      <c r="AZ248" s="4" t="s">
        <v>2803</v>
      </c>
      <c r="BA248" s="4">
        <v>23.5</v>
      </c>
      <c r="BB248" s="4" t="s">
        <v>2804</v>
      </c>
      <c r="BC248" s="4">
        <v>23.51</v>
      </c>
      <c r="BD248" s="4" t="s">
        <v>2805</v>
      </c>
      <c r="BE248" s="4">
        <v>25.08</v>
      </c>
      <c r="BF248" s="4" t="s">
        <v>2806</v>
      </c>
      <c r="BG248" s="4">
        <v>27.41</v>
      </c>
      <c r="BH248" s="4" t="s">
        <v>2807</v>
      </c>
      <c r="BI248" s="4">
        <v>27.41</v>
      </c>
      <c r="BJ248" s="4" t="s">
        <v>2808</v>
      </c>
      <c r="BK248" s="4">
        <v>27.44</v>
      </c>
      <c r="BL248" s="4" t="s">
        <v>2809</v>
      </c>
      <c r="BM248" s="4">
        <v>27.44</v>
      </c>
      <c r="BN248" s="4" t="s">
        <v>2810</v>
      </c>
      <c r="BO248" s="4">
        <v>27.44</v>
      </c>
      <c r="BP248" s="4" t="s">
        <v>2811</v>
      </c>
      <c r="BQ248" s="4">
        <v>27.44</v>
      </c>
      <c r="BR248" s="4" t="s">
        <v>2812</v>
      </c>
      <c r="BS248" s="4">
        <v>27.44</v>
      </c>
      <c r="BT248" s="4" t="s">
        <v>2813</v>
      </c>
      <c r="BU248" s="4">
        <v>27.44</v>
      </c>
      <c r="BV248" s="4" t="s">
        <v>2814</v>
      </c>
      <c r="BW248" s="4">
        <v>27.44</v>
      </c>
      <c r="BX248" s="4" t="s">
        <v>2815</v>
      </c>
    </row>
    <row r="249" spans="1:76" hidden="1" x14ac:dyDescent="0.3">
      <c r="A249" s="4">
        <v>15</v>
      </c>
      <c r="B249" s="4">
        <v>15.4</v>
      </c>
      <c r="C249" s="4" t="s">
        <v>2837</v>
      </c>
      <c r="D249" s="4" t="s">
        <v>1232</v>
      </c>
      <c r="E249" s="4" t="s">
        <v>2838</v>
      </c>
      <c r="F249" s="4" t="s">
        <v>2839</v>
      </c>
      <c r="G249" s="4" t="s">
        <v>1742</v>
      </c>
      <c r="H249" s="4" t="s">
        <v>2838</v>
      </c>
      <c r="I249" s="4" t="s">
        <v>1744</v>
      </c>
      <c r="J249" s="4" t="s">
        <v>1745</v>
      </c>
      <c r="K249" s="4" t="s">
        <v>1415</v>
      </c>
      <c r="O249" s="4" t="s">
        <v>1746</v>
      </c>
      <c r="P249" s="4" t="s">
        <v>1747</v>
      </c>
      <c r="Q249" s="4" t="s">
        <v>1748</v>
      </c>
      <c r="R249" s="4" t="s">
        <v>1749</v>
      </c>
      <c r="S249" s="4" t="s">
        <v>1750</v>
      </c>
      <c r="T249" s="4" t="s">
        <v>1811</v>
      </c>
      <c r="U249" s="4" t="s">
        <v>1751</v>
      </c>
      <c r="V249" s="4" t="s">
        <v>1752</v>
      </c>
      <c r="AQ249" s="4">
        <v>19.39</v>
      </c>
      <c r="AR249" s="4" t="s">
        <v>2799</v>
      </c>
      <c r="AS249" s="4">
        <v>19.39</v>
      </c>
      <c r="AT249" s="4" t="s">
        <v>2800</v>
      </c>
      <c r="AU249" s="4">
        <v>19.39</v>
      </c>
      <c r="AV249" s="4" t="s">
        <v>2801</v>
      </c>
      <c r="AW249" s="4">
        <v>20.059999999999999</v>
      </c>
      <c r="AX249" s="4" t="s">
        <v>2802</v>
      </c>
      <c r="AY249" s="4">
        <v>20.37</v>
      </c>
      <c r="AZ249" s="4" t="s">
        <v>2803</v>
      </c>
      <c r="BA249" s="4">
        <v>23.5</v>
      </c>
      <c r="BB249" s="4" t="s">
        <v>2804</v>
      </c>
      <c r="BC249" s="4">
        <v>23.51</v>
      </c>
      <c r="BD249" s="4" t="s">
        <v>2805</v>
      </c>
      <c r="BE249" s="4">
        <v>25.08</v>
      </c>
      <c r="BF249" s="4" t="s">
        <v>2806</v>
      </c>
      <c r="BG249" s="4">
        <v>27.41</v>
      </c>
      <c r="BH249" s="4" t="s">
        <v>2807</v>
      </c>
      <c r="BI249" s="4">
        <v>27.41</v>
      </c>
      <c r="BJ249" s="4" t="s">
        <v>2808</v>
      </c>
      <c r="BK249" s="4">
        <v>27.44</v>
      </c>
      <c r="BL249" s="4" t="s">
        <v>2809</v>
      </c>
      <c r="BM249" s="4">
        <v>27.44</v>
      </c>
      <c r="BN249" s="4" t="s">
        <v>2810</v>
      </c>
      <c r="BO249" s="4">
        <v>27.44</v>
      </c>
      <c r="BP249" s="4" t="s">
        <v>2811</v>
      </c>
      <c r="BQ249" s="4">
        <v>27.44</v>
      </c>
      <c r="BR249" s="4" t="s">
        <v>2812</v>
      </c>
      <c r="BS249" s="4">
        <v>27.44</v>
      </c>
      <c r="BT249" s="4" t="s">
        <v>2813</v>
      </c>
      <c r="BU249" s="4">
        <v>27.44</v>
      </c>
      <c r="BV249" s="4" t="s">
        <v>2814</v>
      </c>
      <c r="BW249" s="4">
        <v>27.44</v>
      </c>
      <c r="BX249" s="4" t="s">
        <v>2815</v>
      </c>
    </row>
    <row r="250" spans="1:76" hidden="1" x14ac:dyDescent="0.3">
      <c r="A250" s="4">
        <v>15</v>
      </c>
      <c r="B250" s="4">
        <v>15.4</v>
      </c>
      <c r="C250" s="4" t="s">
        <v>2837</v>
      </c>
      <c r="D250" s="4" t="s">
        <v>1232</v>
      </c>
      <c r="E250" s="4" t="s">
        <v>2838</v>
      </c>
      <c r="F250" s="4" t="s">
        <v>2839</v>
      </c>
      <c r="G250" s="4" t="s">
        <v>1742</v>
      </c>
      <c r="H250" s="4" t="s">
        <v>2838</v>
      </c>
      <c r="I250" s="4" t="s">
        <v>1744</v>
      </c>
      <c r="J250" s="4" t="s">
        <v>1745</v>
      </c>
      <c r="K250" s="4" t="s">
        <v>1415</v>
      </c>
      <c r="O250" s="4" t="s">
        <v>1746</v>
      </c>
      <c r="P250" s="4" t="s">
        <v>1747</v>
      </c>
      <c r="Q250" s="4" t="s">
        <v>1748</v>
      </c>
      <c r="R250" s="4" t="s">
        <v>1749</v>
      </c>
      <c r="S250" s="4" t="s">
        <v>1750</v>
      </c>
      <c r="T250" s="4" t="s">
        <v>1813</v>
      </c>
      <c r="U250" s="4" t="s">
        <v>1751</v>
      </c>
      <c r="V250" s="4" t="s">
        <v>1752</v>
      </c>
      <c r="AQ250" s="4">
        <v>19.39</v>
      </c>
      <c r="AR250" s="4" t="s">
        <v>2799</v>
      </c>
      <c r="AS250" s="4">
        <v>19.39</v>
      </c>
      <c r="AT250" s="4" t="s">
        <v>2800</v>
      </c>
      <c r="AU250" s="4">
        <v>19.39</v>
      </c>
      <c r="AV250" s="4" t="s">
        <v>2801</v>
      </c>
      <c r="AW250" s="4">
        <v>20.059999999999999</v>
      </c>
      <c r="AX250" s="4" t="s">
        <v>2802</v>
      </c>
      <c r="AY250" s="4">
        <v>20.37</v>
      </c>
      <c r="AZ250" s="4" t="s">
        <v>2803</v>
      </c>
      <c r="BA250" s="4">
        <v>23.5</v>
      </c>
      <c r="BB250" s="4" t="s">
        <v>2804</v>
      </c>
      <c r="BC250" s="4">
        <v>23.51</v>
      </c>
      <c r="BD250" s="4" t="s">
        <v>2805</v>
      </c>
      <c r="BE250" s="4">
        <v>25.08</v>
      </c>
      <c r="BF250" s="4" t="s">
        <v>2806</v>
      </c>
      <c r="BG250" s="4">
        <v>27.41</v>
      </c>
      <c r="BH250" s="4" t="s">
        <v>2807</v>
      </c>
      <c r="BI250" s="4">
        <v>27.41</v>
      </c>
      <c r="BJ250" s="4" t="s">
        <v>2808</v>
      </c>
      <c r="BK250" s="4">
        <v>27.44</v>
      </c>
      <c r="BL250" s="4" t="s">
        <v>2809</v>
      </c>
      <c r="BM250" s="4">
        <v>27.44</v>
      </c>
      <c r="BN250" s="4" t="s">
        <v>2810</v>
      </c>
      <c r="BO250" s="4">
        <v>27.44</v>
      </c>
      <c r="BP250" s="4" t="s">
        <v>2811</v>
      </c>
      <c r="BQ250" s="4">
        <v>27.44</v>
      </c>
      <c r="BR250" s="4" t="s">
        <v>2812</v>
      </c>
      <c r="BS250" s="4">
        <v>27.44</v>
      </c>
      <c r="BT250" s="4" t="s">
        <v>2813</v>
      </c>
      <c r="BU250" s="4">
        <v>27.44</v>
      </c>
      <c r="BV250" s="4" t="s">
        <v>2814</v>
      </c>
      <c r="BW250" s="4">
        <v>27.44</v>
      </c>
      <c r="BX250" s="4" t="s">
        <v>2815</v>
      </c>
    </row>
    <row r="251" spans="1:76" hidden="1" x14ac:dyDescent="0.3">
      <c r="A251" s="4">
        <v>15</v>
      </c>
      <c r="B251" s="4">
        <v>15.4</v>
      </c>
      <c r="C251" s="4" t="s">
        <v>2840</v>
      </c>
      <c r="D251" s="4" t="s">
        <v>1234</v>
      </c>
      <c r="E251" s="4" t="s">
        <v>2841</v>
      </c>
      <c r="F251" s="4" t="s">
        <v>2842</v>
      </c>
      <c r="G251" s="4" t="s">
        <v>1770</v>
      </c>
      <c r="H251" s="4" t="s">
        <v>2841</v>
      </c>
      <c r="I251" s="4" t="s">
        <v>1744</v>
      </c>
      <c r="J251" s="4" t="s">
        <v>1745</v>
      </c>
      <c r="K251" s="4" t="s">
        <v>1415</v>
      </c>
      <c r="O251" s="4" t="s">
        <v>1746</v>
      </c>
      <c r="P251" s="4" t="s">
        <v>1747</v>
      </c>
      <c r="Q251" s="4" t="s">
        <v>1748</v>
      </c>
      <c r="R251" s="4" t="s">
        <v>1749</v>
      </c>
      <c r="S251" s="4" t="s">
        <v>1750</v>
      </c>
      <c r="U251" s="4" t="s">
        <v>2782</v>
      </c>
      <c r="V251" s="4" t="s">
        <v>1999</v>
      </c>
    </row>
    <row r="252" spans="1:76" hidden="1" x14ac:dyDescent="0.3">
      <c r="A252" s="4">
        <v>15</v>
      </c>
      <c r="B252" s="4">
        <v>15.4</v>
      </c>
      <c r="C252" s="4" t="s">
        <v>2840</v>
      </c>
      <c r="D252" s="4" t="s">
        <v>1234</v>
      </c>
      <c r="E252" s="4" t="s">
        <v>2841</v>
      </c>
      <c r="F252" s="4" t="s">
        <v>2843</v>
      </c>
      <c r="G252" s="4" t="s">
        <v>1742</v>
      </c>
      <c r="H252" s="4" t="s">
        <v>2841</v>
      </c>
      <c r="I252" s="4" t="s">
        <v>1744</v>
      </c>
      <c r="J252" s="4" t="s">
        <v>1745</v>
      </c>
      <c r="K252" s="4" t="s">
        <v>1415</v>
      </c>
      <c r="O252" s="4" t="s">
        <v>1746</v>
      </c>
      <c r="P252" s="4" t="s">
        <v>1747</v>
      </c>
      <c r="Q252" s="4" t="s">
        <v>1748</v>
      </c>
      <c r="R252" s="4" t="s">
        <v>1749</v>
      </c>
      <c r="S252" s="4" t="s">
        <v>1750</v>
      </c>
      <c r="U252" s="4" t="s">
        <v>1751</v>
      </c>
      <c r="V252" s="4" t="s">
        <v>1752</v>
      </c>
    </row>
    <row r="253" spans="1:76" hidden="1" x14ac:dyDescent="0.3">
      <c r="A253" s="4">
        <v>15</v>
      </c>
      <c r="B253" s="4">
        <v>15.4</v>
      </c>
      <c r="C253" s="4" t="s">
        <v>2840</v>
      </c>
      <c r="D253" s="4" t="s">
        <v>1234</v>
      </c>
      <c r="E253" s="4" t="s">
        <v>2841</v>
      </c>
      <c r="F253" s="4" t="s">
        <v>2844</v>
      </c>
      <c r="G253" s="4" t="s">
        <v>1770</v>
      </c>
      <c r="H253" s="4" t="s">
        <v>2841</v>
      </c>
      <c r="I253" s="4" t="s">
        <v>1744</v>
      </c>
      <c r="J253" s="4" t="s">
        <v>1745</v>
      </c>
      <c r="K253" s="4" t="s">
        <v>1415</v>
      </c>
      <c r="O253" s="4" t="s">
        <v>1746</v>
      </c>
      <c r="P253" s="4" t="s">
        <v>1747</v>
      </c>
      <c r="Q253" s="4" t="s">
        <v>1748</v>
      </c>
      <c r="R253" s="4" t="s">
        <v>1749</v>
      </c>
      <c r="S253" s="4" t="s">
        <v>1750</v>
      </c>
      <c r="U253" s="4" t="s">
        <v>2782</v>
      </c>
      <c r="V253" s="4" t="s">
        <v>1999</v>
      </c>
    </row>
    <row r="254" spans="1:76" hidden="1" x14ac:dyDescent="0.3">
      <c r="A254" s="4">
        <v>15</v>
      </c>
      <c r="B254" s="4">
        <v>15.5</v>
      </c>
      <c r="C254" s="4" t="s">
        <v>2845</v>
      </c>
      <c r="D254" s="4" t="s">
        <v>1237</v>
      </c>
      <c r="E254" s="4" t="s">
        <v>2846</v>
      </c>
      <c r="F254" s="4" t="s">
        <v>2847</v>
      </c>
      <c r="G254" s="4" t="s">
        <v>1742</v>
      </c>
      <c r="H254" s="4" t="s">
        <v>2846</v>
      </c>
      <c r="I254" s="4" t="s">
        <v>1744</v>
      </c>
      <c r="J254" s="4" t="s">
        <v>1745</v>
      </c>
      <c r="K254" s="4" t="s">
        <v>1415</v>
      </c>
      <c r="O254" s="4" t="s">
        <v>1746</v>
      </c>
      <c r="P254" s="4" t="s">
        <v>1747</v>
      </c>
      <c r="Q254" s="4" t="s">
        <v>1748</v>
      </c>
      <c r="R254" s="4" t="s">
        <v>1749</v>
      </c>
      <c r="S254" s="4" t="s">
        <v>1750</v>
      </c>
      <c r="U254" s="4" t="s">
        <v>1829</v>
      </c>
      <c r="V254" s="4" t="s">
        <v>1752</v>
      </c>
      <c r="AC254" s="4">
        <v>0.73</v>
      </c>
      <c r="AD254" s="4" t="s">
        <v>2848</v>
      </c>
      <c r="AE254" s="4">
        <v>0.73</v>
      </c>
      <c r="AF254" s="4" t="s">
        <v>2849</v>
      </c>
      <c r="AG254" s="4">
        <v>0.73</v>
      </c>
      <c r="AH254" s="4" t="s">
        <v>2850</v>
      </c>
      <c r="AI254" s="4">
        <v>0.72</v>
      </c>
      <c r="AJ254" s="4" t="s">
        <v>2851</v>
      </c>
      <c r="AK254" s="4">
        <v>0.72</v>
      </c>
      <c r="AL254" s="4" t="s">
        <v>2852</v>
      </c>
      <c r="AM254" s="4">
        <v>0.71</v>
      </c>
      <c r="AN254" s="4" t="s">
        <v>2853</v>
      </c>
      <c r="AO254" s="4">
        <v>0.71</v>
      </c>
      <c r="AP254" s="4" t="s">
        <v>2854</v>
      </c>
      <c r="AQ254" s="4">
        <v>0.71</v>
      </c>
      <c r="AR254" s="4" t="s">
        <v>2855</v>
      </c>
      <c r="AS254" s="4">
        <v>0.7</v>
      </c>
      <c r="AT254" s="4" t="s">
        <v>2856</v>
      </c>
      <c r="AU254" s="4">
        <v>0.7</v>
      </c>
      <c r="AV254" s="4" t="s">
        <v>2857</v>
      </c>
      <c r="AW254" s="4">
        <v>0.69</v>
      </c>
      <c r="AX254" s="4" t="s">
        <v>2858</v>
      </c>
      <c r="AY254" s="4">
        <v>0.69</v>
      </c>
      <c r="AZ254" s="4" t="s">
        <v>2859</v>
      </c>
      <c r="BA254" s="4">
        <v>0.69</v>
      </c>
      <c r="BB254" s="4" t="s">
        <v>2860</v>
      </c>
      <c r="BC254" s="4">
        <v>0.68</v>
      </c>
      <c r="BD254" s="4" t="s">
        <v>2861</v>
      </c>
      <c r="BE254" s="4">
        <v>0.68</v>
      </c>
      <c r="BF254" s="4" t="s">
        <v>2862</v>
      </c>
      <c r="BG254" s="4">
        <v>0.67</v>
      </c>
      <c r="BH254" s="4" t="s">
        <v>2863</v>
      </c>
      <c r="BI254" s="4">
        <v>0.67</v>
      </c>
      <c r="BJ254" s="4" t="s">
        <v>2864</v>
      </c>
      <c r="BK254" s="4">
        <v>0.66</v>
      </c>
      <c r="BL254" s="4" t="s">
        <v>2865</v>
      </c>
      <c r="BM254" s="4">
        <v>0.66</v>
      </c>
      <c r="BN254" s="4" t="s">
        <v>2866</v>
      </c>
      <c r="BO254" s="4">
        <v>0.66</v>
      </c>
      <c r="BP254" s="4" t="s">
        <v>2867</v>
      </c>
      <c r="BQ254" s="4">
        <v>0.65</v>
      </c>
      <c r="BR254" s="4" t="s">
        <v>2868</v>
      </c>
      <c r="BS254" s="4">
        <v>0.65</v>
      </c>
      <c r="BT254" s="4" t="s">
        <v>2869</v>
      </c>
      <c r="BU254" s="4">
        <v>0.64</v>
      </c>
      <c r="BV254" s="4" t="s">
        <v>2870</v>
      </c>
      <c r="BW254" s="4">
        <v>0.64</v>
      </c>
      <c r="BX254" s="4" t="s">
        <v>2871</v>
      </c>
    </row>
    <row r="255" spans="1:76" hidden="1" x14ac:dyDescent="0.3">
      <c r="A255" s="4">
        <v>15</v>
      </c>
      <c r="B255" s="4">
        <v>15.5</v>
      </c>
      <c r="C255" s="4" t="s">
        <v>2845</v>
      </c>
      <c r="D255" s="4" t="s">
        <v>1237</v>
      </c>
      <c r="E255" s="4" t="s">
        <v>2846</v>
      </c>
      <c r="F255" s="4" t="s">
        <v>2847</v>
      </c>
      <c r="G255" s="4" t="s">
        <v>1742</v>
      </c>
      <c r="H255" s="4" t="s">
        <v>2846</v>
      </c>
      <c r="I255" s="4" t="s">
        <v>1744</v>
      </c>
      <c r="J255" s="4" t="s">
        <v>1745</v>
      </c>
      <c r="K255" s="4" t="s">
        <v>1415</v>
      </c>
      <c r="O255" s="4" t="s">
        <v>1746</v>
      </c>
      <c r="P255" s="4" t="s">
        <v>1747</v>
      </c>
      <c r="Q255" s="4" t="s">
        <v>1748</v>
      </c>
      <c r="R255" s="4" t="s">
        <v>1749</v>
      </c>
      <c r="S255" s="4" t="s">
        <v>1750</v>
      </c>
      <c r="T255" s="4" t="s">
        <v>1811</v>
      </c>
      <c r="U255" s="4" t="s">
        <v>1829</v>
      </c>
      <c r="V255" s="4" t="s">
        <v>1752</v>
      </c>
      <c r="AC255" s="4">
        <v>0.71</v>
      </c>
      <c r="AD255" s="4" t="s">
        <v>2848</v>
      </c>
      <c r="AE255" s="4">
        <v>0.71</v>
      </c>
      <c r="AF255" s="4" t="s">
        <v>2849</v>
      </c>
      <c r="AG255" s="4">
        <v>0.71</v>
      </c>
      <c r="AH255" s="4" t="s">
        <v>2850</v>
      </c>
      <c r="AI255" s="4">
        <v>0.71</v>
      </c>
      <c r="AJ255" s="4" t="s">
        <v>2851</v>
      </c>
      <c r="AK255" s="4">
        <v>0.71</v>
      </c>
      <c r="AL255" s="4" t="s">
        <v>2852</v>
      </c>
      <c r="AM255" s="4">
        <v>0.7</v>
      </c>
      <c r="AN255" s="4" t="s">
        <v>2853</v>
      </c>
      <c r="AO255" s="4">
        <v>0.7</v>
      </c>
      <c r="AP255" s="4" t="s">
        <v>2854</v>
      </c>
      <c r="AQ255" s="4">
        <v>0.69</v>
      </c>
      <c r="AR255" s="4" t="s">
        <v>2855</v>
      </c>
      <c r="AS255" s="4">
        <v>0.69</v>
      </c>
      <c r="AT255" s="4" t="s">
        <v>2856</v>
      </c>
      <c r="AU255" s="4">
        <v>0.69</v>
      </c>
      <c r="AV255" s="4" t="s">
        <v>2857</v>
      </c>
      <c r="AW255" s="4">
        <v>0.68</v>
      </c>
      <c r="AX255" s="4" t="s">
        <v>2858</v>
      </c>
      <c r="AY255" s="4">
        <v>0.68</v>
      </c>
      <c r="AZ255" s="4" t="s">
        <v>2859</v>
      </c>
      <c r="BA255" s="4">
        <v>0.67</v>
      </c>
      <c r="BB255" s="4" t="s">
        <v>2860</v>
      </c>
      <c r="BC255" s="4">
        <v>0.67</v>
      </c>
      <c r="BD255" s="4" t="s">
        <v>2861</v>
      </c>
      <c r="BE255" s="4">
        <v>0.66</v>
      </c>
      <c r="BF255" s="4" t="s">
        <v>2862</v>
      </c>
      <c r="BG255" s="4">
        <v>0.66</v>
      </c>
      <c r="BH255" s="4" t="s">
        <v>2863</v>
      </c>
      <c r="BI255" s="4">
        <v>0.65</v>
      </c>
      <c r="BJ255" s="4" t="s">
        <v>2864</v>
      </c>
      <c r="BK255" s="4">
        <v>0.64</v>
      </c>
      <c r="BL255" s="4" t="s">
        <v>2865</v>
      </c>
      <c r="BM255" s="4">
        <v>0.64</v>
      </c>
      <c r="BN255" s="4" t="s">
        <v>2866</v>
      </c>
      <c r="BO255" s="4">
        <v>0.63</v>
      </c>
      <c r="BP255" s="4" t="s">
        <v>2867</v>
      </c>
      <c r="BQ255" s="4">
        <v>0.62</v>
      </c>
      <c r="BR255" s="4" t="s">
        <v>2868</v>
      </c>
      <c r="BS255" s="4">
        <v>0.62</v>
      </c>
      <c r="BT255" s="4" t="s">
        <v>2869</v>
      </c>
      <c r="BU255" s="4">
        <v>0.61</v>
      </c>
      <c r="BV255" s="4" t="s">
        <v>2870</v>
      </c>
      <c r="BW255" s="4">
        <v>0.6</v>
      </c>
      <c r="BX255" s="4" t="s">
        <v>2871</v>
      </c>
    </row>
    <row r="256" spans="1:76" hidden="1" x14ac:dyDescent="0.3">
      <c r="A256" s="4">
        <v>15</v>
      </c>
      <c r="B256" s="4">
        <v>15.5</v>
      </c>
      <c r="C256" s="4" t="s">
        <v>2845</v>
      </c>
      <c r="D256" s="4" t="s">
        <v>1237</v>
      </c>
      <c r="E256" s="4" t="s">
        <v>2846</v>
      </c>
      <c r="F256" s="4" t="s">
        <v>2847</v>
      </c>
      <c r="G256" s="4" t="s">
        <v>1742</v>
      </c>
      <c r="H256" s="4" t="s">
        <v>2846</v>
      </c>
      <c r="I256" s="4" t="s">
        <v>1744</v>
      </c>
      <c r="J256" s="4" t="s">
        <v>1745</v>
      </c>
      <c r="K256" s="4" t="s">
        <v>1415</v>
      </c>
      <c r="O256" s="4" t="s">
        <v>1746</v>
      </c>
      <c r="P256" s="4" t="s">
        <v>1747</v>
      </c>
      <c r="Q256" s="4" t="s">
        <v>1748</v>
      </c>
      <c r="R256" s="4" t="s">
        <v>1749</v>
      </c>
      <c r="S256" s="4" t="s">
        <v>1750</v>
      </c>
      <c r="T256" s="4" t="s">
        <v>1813</v>
      </c>
      <c r="U256" s="4" t="s">
        <v>1829</v>
      </c>
      <c r="V256" s="4" t="s">
        <v>1752</v>
      </c>
      <c r="AC256" s="4">
        <v>0.75</v>
      </c>
      <c r="AD256" s="4" t="s">
        <v>2848</v>
      </c>
      <c r="AE256" s="4">
        <v>0.74</v>
      </c>
      <c r="AF256" s="4" t="s">
        <v>2849</v>
      </c>
      <c r="AG256" s="4">
        <v>0.74</v>
      </c>
      <c r="AH256" s="4" t="s">
        <v>2850</v>
      </c>
      <c r="AI256" s="4">
        <v>0.73</v>
      </c>
      <c r="AJ256" s="4" t="s">
        <v>2851</v>
      </c>
      <c r="AK256" s="4">
        <v>0.73</v>
      </c>
      <c r="AL256" s="4" t="s">
        <v>2852</v>
      </c>
      <c r="AM256" s="4">
        <v>0.73</v>
      </c>
      <c r="AN256" s="4" t="s">
        <v>2853</v>
      </c>
      <c r="AO256" s="4">
        <v>0.72</v>
      </c>
      <c r="AP256" s="4" t="s">
        <v>2854</v>
      </c>
      <c r="AQ256" s="4">
        <v>0.72</v>
      </c>
      <c r="AR256" s="4" t="s">
        <v>2855</v>
      </c>
      <c r="AS256" s="4">
        <v>0.71</v>
      </c>
      <c r="AT256" s="4" t="s">
        <v>2856</v>
      </c>
      <c r="AU256" s="4">
        <v>0.71</v>
      </c>
      <c r="AV256" s="4" t="s">
        <v>2857</v>
      </c>
      <c r="AW256" s="4">
        <v>0.7</v>
      </c>
      <c r="AX256" s="4" t="s">
        <v>2858</v>
      </c>
      <c r="AY256" s="4">
        <v>0.7</v>
      </c>
      <c r="AZ256" s="4" t="s">
        <v>2859</v>
      </c>
      <c r="BA256" s="4">
        <v>0.7</v>
      </c>
      <c r="BB256" s="4" t="s">
        <v>2860</v>
      </c>
      <c r="BC256" s="4">
        <v>0.69</v>
      </c>
      <c r="BD256" s="4" t="s">
        <v>2861</v>
      </c>
      <c r="BE256" s="4">
        <v>0.69</v>
      </c>
      <c r="BF256" s="4" t="s">
        <v>2862</v>
      </c>
      <c r="BG256" s="4">
        <v>0.69</v>
      </c>
      <c r="BH256" s="4" t="s">
        <v>2863</v>
      </c>
      <c r="BI256" s="4">
        <v>0.68</v>
      </c>
      <c r="BJ256" s="4" t="s">
        <v>2864</v>
      </c>
      <c r="BK256" s="4">
        <v>0.68</v>
      </c>
      <c r="BL256" s="4" t="s">
        <v>2865</v>
      </c>
      <c r="BM256" s="4">
        <v>0.68</v>
      </c>
      <c r="BN256" s="4" t="s">
        <v>2866</v>
      </c>
      <c r="BO256" s="4">
        <v>0.68</v>
      </c>
      <c r="BP256" s="4" t="s">
        <v>2867</v>
      </c>
      <c r="BQ256" s="4">
        <v>0.68</v>
      </c>
      <c r="BR256" s="4" t="s">
        <v>2868</v>
      </c>
      <c r="BS256" s="4">
        <v>0.67</v>
      </c>
      <c r="BT256" s="4" t="s">
        <v>2869</v>
      </c>
      <c r="BU256" s="4">
        <v>0.67</v>
      </c>
      <c r="BV256" s="4" t="s">
        <v>2870</v>
      </c>
      <c r="BW256" s="4">
        <v>0.67</v>
      </c>
      <c r="BX256" s="4" t="s">
        <v>2871</v>
      </c>
    </row>
    <row r="257" spans="1:76" hidden="1" x14ac:dyDescent="0.3">
      <c r="A257" s="4">
        <v>15</v>
      </c>
      <c r="B257" s="4">
        <v>15.6</v>
      </c>
      <c r="C257" s="4" t="s">
        <v>2872</v>
      </c>
      <c r="D257" s="4" t="s">
        <v>1240</v>
      </c>
      <c r="E257" s="4" t="s">
        <v>2873</v>
      </c>
      <c r="F257" s="4" t="s">
        <v>2874</v>
      </c>
      <c r="G257" s="4" t="s">
        <v>1742</v>
      </c>
      <c r="H257" s="4" t="s">
        <v>2875</v>
      </c>
      <c r="I257" s="4" t="s">
        <v>1744</v>
      </c>
      <c r="J257" s="4" t="s">
        <v>1745</v>
      </c>
      <c r="K257" s="4" t="s">
        <v>1415</v>
      </c>
      <c r="O257" s="4" t="s">
        <v>1746</v>
      </c>
      <c r="P257" s="4" t="s">
        <v>1747</v>
      </c>
      <c r="Q257" s="4" t="s">
        <v>1748</v>
      </c>
      <c r="R257" s="4" t="s">
        <v>1749</v>
      </c>
      <c r="S257" s="4" t="s">
        <v>1750</v>
      </c>
      <c r="U257" s="4" t="s">
        <v>1829</v>
      </c>
      <c r="V257" s="4" t="s">
        <v>1752</v>
      </c>
      <c r="BO257" s="4">
        <v>0</v>
      </c>
      <c r="BP257" s="4" t="s">
        <v>2876</v>
      </c>
    </row>
    <row r="258" spans="1:76" hidden="1" x14ac:dyDescent="0.3">
      <c r="A258" s="4">
        <v>15</v>
      </c>
      <c r="B258" s="4">
        <v>15.6</v>
      </c>
      <c r="C258" s="4" t="s">
        <v>2872</v>
      </c>
      <c r="D258" s="4" t="s">
        <v>1240</v>
      </c>
      <c r="E258" s="4" t="s">
        <v>2873</v>
      </c>
      <c r="F258" s="4" t="s">
        <v>2877</v>
      </c>
      <c r="G258" s="4" t="s">
        <v>1742</v>
      </c>
      <c r="H258" s="4" t="s">
        <v>2878</v>
      </c>
      <c r="I258" s="4" t="s">
        <v>1744</v>
      </c>
      <c r="J258" s="4" t="s">
        <v>1745</v>
      </c>
      <c r="K258" s="4" t="s">
        <v>1415</v>
      </c>
      <c r="O258" s="4" t="s">
        <v>1746</v>
      </c>
      <c r="P258" s="4" t="s">
        <v>1747</v>
      </c>
      <c r="Q258" s="4" t="s">
        <v>1748</v>
      </c>
      <c r="R258" s="4" t="s">
        <v>1749</v>
      </c>
      <c r="S258" s="4" t="s">
        <v>1750</v>
      </c>
      <c r="U258" s="4" t="s">
        <v>1829</v>
      </c>
      <c r="V258" s="4" t="s">
        <v>1752</v>
      </c>
      <c r="BO258" s="4">
        <v>0</v>
      </c>
      <c r="BP258" s="4" t="s">
        <v>2879</v>
      </c>
    </row>
    <row r="259" spans="1:76" hidden="1" x14ac:dyDescent="0.3">
      <c r="A259" s="4">
        <v>15</v>
      </c>
      <c r="B259" s="4">
        <v>15.6</v>
      </c>
      <c r="C259" s="4" t="s">
        <v>2872</v>
      </c>
      <c r="D259" s="4" t="s">
        <v>1240</v>
      </c>
      <c r="E259" s="4" t="s">
        <v>2873</v>
      </c>
      <c r="F259" s="4" t="s">
        <v>2880</v>
      </c>
      <c r="G259" s="4" t="s">
        <v>1742</v>
      </c>
      <c r="H259" s="4" t="s">
        <v>2881</v>
      </c>
      <c r="I259" s="4" t="s">
        <v>1744</v>
      </c>
      <c r="J259" s="4" t="s">
        <v>1745</v>
      </c>
      <c r="K259" s="4" t="s">
        <v>1415</v>
      </c>
      <c r="O259" s="4" t="s">
        <v>1746</v>
      </c>
      <c r="P259" s="4" t="s">
        <v>1747</v>
      </c>
      <c r="Q259" s="4" t="s">
        <v>1748</v>
      </c>
      <c r="R259" s="4" t="s">
        <v>1749</v>
      </c>
      <c r="S259" s="4" t="s">
        <v>1750</v>
      </c>
      <c r="U259" s="4" t="s">
        <v>1829</v>
      </c>
      <c r="V259" s="4" t="s">
        <v>1752</v>
      </c>
      <c r="BO259" s="4">
        <v>0</v>
      </c>
      <c r="BP259" s="4" t="s">
        <v>2882</v>
      </c>
    </row>
    <row r="260" spans="1:76" hidden="1" x14ac:dyDescent="0.3">
      <c r="A260" s="4">
        <v>15</v>
      </c>
      <c r="B260" s="4">
        <v>15.6</v>
      </c>
      <c r="C260" s="4" t="s">
        <v>2872</v>
      </c>
      <c r="D260" s="4" t="s">
        <v>1240</v>
      </c>
      <c r="E260" s="4" t="s">
        <v>2873</v>
      </c>
      <c r="F260" s="4" t="s">
        <v>2883</v>
      </c>
      <c r="G260" s="4" t="s">
        <v>1742</v>
      </c>
      <c r="H260" s="4" t="s">
        <v>2884</v>
      </c>
      <c r="I260" s="4" t="s">
        <v>1744</v>
      </c>
      <c r="J260" s="4" t="s">
        <v>1745</v>
      </c>
      <c r="K260" s="4" t="s">
        <v>1415</v>
      </c>
      <c r="O260" s="4" t="s">
        <v>1746</v>
      </c>
      <c r="P260" s="4" t="s">
        <v>1747</v>
      </c>
      <c r="Q260" s="4" t="s">
        <v>1748</v>
      </c>
      <c r="R260" s="4" t="s">
        <v>1749</v>
      </c>
      <c r="S260" s="4" t="s">
        <v>1750</v>
      </c>
      <c r="U260" s="4" t="s">
        <v>1829</v>
      </c>
      <c r="V260" s="4" t="s">
        <v>1752</v>
      </c>
    </row>
    <row r="261" spans="1:76" hidden="1" x14ac:dyDescent="0.3">
      <c r="A261" s="4">
        <v>15</v>
      </c>
      <c r="B261" s="4">
        <v>15.6</v>
      </c>
      <c r="C261" s="4" t="s">
        <v>2872</v>
      </c>
      <c r="D261" s="4" t="s">
        <v>1240</v>
      </c>
      <c r="E261" s="4" t="s">
        <v>2873</v>
      </c>
      <c r="F261" s="4" t="s">
        <v>2885</v>
      </c>
      <c r="G261" s="4" t="s">
        <v>1742</v>
      </c>
      <c r="H261" s="4" t="s">
        <v>2886</v>
      </c>
      <c r="I261" s="4" t="s">
        <v>1744</v>
      </c>
      <c r="J261" s="4" t="s">
        <v>1745</v>
      </c>
      <c r="K261" s="4" t="s">
        <v>1415</v>
      </c>
      <c r="O261" s="4" t="s">
        <v>1746</v>
      </c>
      <c r="P261" s="4" t="s">
        <v>1747</v>
      </c>
      <c r="Q261" s="4" t="s">
        <v>1748</v>
      </c>
      <c r="R261" s="4" t="s">
        <v>1749</v>
      </c>
      <c r="S261" s="4" t="s">
        <v>1750</v>
      </c>
      <c r="U261" s="4" t="s">
        <v>1772</v>
      </c>
      <c r="V261" s="4" t="s">
        <v>1752</v>
      </c>
      <c r="BO261" s="4">
        <v>18</v>
      </c>
      <c r="BP261" s="4" t="s">
        <v>2887</v>
      </c>
      <c r="BS261" s="4">
        <v>27</v>
      </c>
      <c r="BT261" s="4" t="s">
        <v>2888</v>
      </c>
      <c r="BW261" s="4">
        <v>33</v>
      </c>
      <c r="BX261" s="4" t="s">
        <v>2889</v>
      </c>
    </row>
    <row r="262" spans="1:76" hidden="1" x14ac:dyDescent="0.3">
      <c r="A262" s="4">
        <v>15</v>
      </c>
      <c r="B262" s="4" t="s">
        <v>2890</v>
      </c>
      <c r="C262" s="4" t="s">
        <v>2891</v>
      </c>
      <c r="D262" s="4" t="s">
        <v>1252</v>
      </c>
      <c r="E262" s="4" t="s">
        <v>2892</v>
      </c>
      <c r="F262" s="4" t="s">
        <v>2893</v>
      </c>
      <c r="G262" s="4" t="s">
        <v>1742</v>
      </c>
      <c r="H262" s="4" t="s">
        <v>2894</v>
      </c>
      <c r="I262" s="4" t="s">
        <v>1744</v>
      </c>
      <c r="J262" s="4" t="s">
        <v>1745</v>
      </c>
      <c r="K262" s="4" t="s">
        <v>1415</v>
      </c>
      <c r="O262" s="4" t="s">
        <v>1746</v>
      </c>
      <c r="P262" s="4" t="s">
        <v>1747</v>
      </c>
      <c r="Q262" s="4" t="s">
        <v>1748</v>
      </c>
      <c r="R262" s="4" t="s">
        <v>1749</v>
      </c>
      <c r="S262" s="4" t="s">
        <v>1750</v>
      </c>
      <c r="U262" s="4" t="s">
        <v>2447</v>
      </c>
      <c r="V262" s="4" t="s">
        <v>2448</v>
      </c>
      <c r="AU262" s="4">
        <v>2.57</v>
      </c>
      <c r="AV262" s="4" t="s">
        <v>2895</v>
      </c>
      <c r="AW262" s="4">
        <v>7.77</v>
      </c>
      <c r="AX262" s="4" t="s">
        <v>2896</v>
      </c>
      <c r="AY262" s="4">
        <v>4.83</v>
      </c>
      <c r="AZ262" s="4" t="s">
        <v>2897</v>
      </c>
      <c r="BA262" s="4">
        <v>10.77</v>
      </c>
      <c r="BB262" s="4" t="s">
        <v>2898</v>
      </c>
      <c r="BC262" s="4">
        <v>26.12</v>
      </c>
      <c r="BD262" s="4" t="s">
        <v>2899</v>
      </c>
      <c r="BE262" s="4">
        <v>3.73</v>
      </c>
      <c r="BF262" s="4" t="s">
        <v>2900</v>
      </c>
      <c r="BG262" s="4">
        <v>10.039999999999999</v>
      </c>
      <c r="BH262" s="4" t="s">
        <v>2901</v>
      </c>
      <c r="BI262" s="4">
        <v>3.73</v>
      </c>
      <c r="BJ262" s="4" t="s">
        <v>2902</v>
      </c>
      <c r="BK262" s="4">
        <v>11.81</v>
      </c>
      <c r="BL262" s="4" t="s">
        <v>2903</v>
      </c>
      <c r="BM262" s="4">
        <v>13.59</v>
      </c>
      <c r="BN262" s="4" t="s">
        <v>2904</v>
      </c>
      <c r="BO262" s="4">
        <v>4.08</v>
      </c>
      <c r="BP262" s="4" t="s">
        <v>2905</v>
      </c>
      <c r="BQ262" s="4">
        <v>10.02</v>
      </c>
      <c r="BR262" s="4" t="s">
        <v>2906</v>
      </c>
      <c r="BS262" s="4">
        <v>18.61</v>
      </c>
      <c r="BT262" s="4" t="s">
        <v>2907</v>
      </c>
      <c r="BU262" s="4">
        <v>5.47</v>
      </c>
      <c r="BV262" s="4" t="s">
        <v>2908</v>
      </c>
    </row>
    <row r="263" spans="1:76" hidden="1" x14ac:dyDescent="0.3">
      <c r="A263" s="4">
        <v>15</v>
      </c>
      <c r="B263" s="4" t="s">
        <v>2909</v>
      </c>
      <c r="C263" s="4" t="s">
        <v>2910</v>
      </c>
      <c r="D263" s="4" t="s">
        <v>1252</v>
      </c>
      <c r="E263" s="4" t="s">
        <v>2892</v>
      </c>
      <c r="F263" s="4" t="s">
        <v>2893</v>
      </c>
      <c r="G263" s="4" t="s">
        <v>1742</v>
      </c>
      <c r="H263" s="4" t="s">
        <v>2894</v>
      </c>
      <c r="I263" s="4" t="s">
        <v>1744</v>
      </c>
      <c r="J263" s="4" t="s">
        <v>1745</v>
      </c>
      <c r="K263" s="4" t="s">
        <v>1415</v>
      </c>
      <c r="O263" s="4" t="s">
        <v>1746</v>
      </c>
      <c r="P263" s="4" t="s">
        <v>1747</v>
      </c>
      <c r="Q263" s="4" t="s">
        <v>1748</v>
      </c>
      <c r="R263" s="4" t="s">
        <v>1749</v>
      </c>
      <c r="S263" s="4" t="s">
        <v>1750</v>
      </c>
      <c r="U263" s="4" t="s">
        <v>2447</v>
      </c>
      <c r="V263" s="4" t="s">
        <v>2448</v>
      </c>
      <c r="AU263" s="4">
        <v>2.57</v>
      </c>
      <c r="AV263" s="4" t="s">
        <v>2895</v>
      </c>
      <c r="AW263" s="4">
        <v>7.77</v>
      </c>
      <c r="AX263" s="4" t="s">
        <v>2896</v>
      </c>
      <c r="AY263" s="4">
        <v>4.83</v>
      </c>
      <c r="AZ263" s="4" t="s">
        <v>2897</v>
      </c>
      <c r="BA263" s="4">
        <v>10.77</v>
      </c>
      <c r="BB263" s="4" t="s">
        <v>2898</v>
      </c>
      <c r="BC263" s="4">
        <v>26.12</v>
      </c>
      <c r="BD263" s="4" t="s">
        <v>2899</v>
      </c>
      <c r="BE263" s="4">
        <v>3.73</v>
      </c>
      <c r="BF263" s="4" t="s">
        <v>2900</v>
      </c>
      <c r="BG263" s="4">
        <v>10.039999999999999</v>
      </c>
      <c r="BH263" s="4" t="s">
        <v>2901</v>
      </c>
      <c r="BI263" s="4">
        <v>3.73</v>
      </c>
      <c r="BJ263" s="4" t="s">
        <v>2902</v>
      </c>
      <c r="BK263" s="4">
        <v>11.81</v>
      </c>
      <c r="BL263" s="4" t="s">
        <v>2903</v>
      </c>
      <c r="BM263" s="4">
        <v>13.59</v>
      </c>
      <c r="BN263" s="4" t="s">
        <v>2904</v>
      </c>
      <c r="BO263" s="4">
        <v>4.08</v>
      </c>
      <c r="BP263" s="4" t="s">
        <v>2905</v>
      </c>
      <c r="BQ263" s="4">
        <v>10.02</v>
      </c>
      <c r="BR263" s="4" t="s">
        <v>2906</v>
      </c>
      <c r="BS263" s="4">
        <v>18.61</v>
      </c>
      <c r="BT263" s="4" t="s">
        <v>2907</v>
      </c>
      <c r="BU263" s="4">
        <v>5.47</v>
      </c>
      <c r="BV263" s="4" t="s">
        <v>2908</v>
      </c>
    </row>
    <row r="264" spans="1:76" hidden="1" x14ac:dyDescent="0.3">
      <c r="A264" s="4">
        <v>16</v>
      </c>
      <c r="B264" s="4">
        <v>16.100000000000001</v>
      </c>
      <c r="C264" s="4" t="s">
        <v>2911</v>
      </c>
      <c r="D264" s="4" t="s">
        <v>1260</v>
      </c>
      <c r="E264" s="4" t="s">
        <v>2912</v>
      </c>
      <c r="F264" s="4" t="s">
        <v>2913</v>
      </c>
      <c r="G264" s="4" t="s">
        <v>1742</v>
      </c>
      <c r="H264" s="4" t="s">
        <v>2914</v>
      </c>
      <c r="I264" s="4" t="s">
        <v>1744</v>
      </c>
      <c r="J264" s="4" t="s">
        <v>1745</v>
      </c>
      <c r="K264" s="4" t="s">
        <v>1415</v>
      </c>
      <c r="O264" s="4" t="s">
        <v>1746</v>
      </c>
      <c r="P264" s="4" t="s">
        <v>1747</v>
      </c>
      <c r="Q264" s="4" t="s">
        <v>1748</v>
      </c>
      <c r="R264" s="4" t="s">
        <v>1749</v>
      </c>
      <c r="S264" s="4" t="s">
        <v>1750</v>
      </c>
      <c r="U264" s="4" t="s">
        <v>1968</v>
      </c>
      <c r="V264" s="4" t="s">
        <v>1752</v>
      </c>
      <c r="BK264" s="4">
        <v>0.98</v>
      </c>
      <c r="BL264" s="4" t="s">
        <v>2915</v>
      </c>
      <c r="BM264" s="4">
        <v>0.89</v>
      </c>
      <c r="BN264" s="4" t="s">
        <v>2916</v>
      </c>
      <c r="BO264" s="4">
        <v>0.92</v>
      </c>
      <c r="BP264" s="4" t="s">
        <v>2917</v>
      </c>
      <c r="BQ264" s="4">
        <v>1.03</v>
      </c>
      <c r="BR264" s="4" t="s">
        <v>2918</v>
      </c>
      <c r="BS264" s="4">
        <v>0.91</v>
      </c>
      <c r="BT264" s="4" t="s">
        <v>2919</v>
      </c>
    </row>
    <row r="265" spans="1:76" hidden="1" x14ac:dyDescent="0.3">
      <c r="A265" s="4">
        <v>16</v>
      </c>
      <c r="B265" s="4">
        <v>16.100000000000001</v>
      </c>
      <c r="C265" s="4" t="s">
        <v>2911</v>
      </c>
      <c r="D265" s="4" t="s">
        <v>1260</v>
      </c>
      <c r="E265" s="4" t="s">
        <v>2912</v>
      </c>
      <c r="F265" s="4" t="s">
        <v>2920</v>
      </c>
      <c r="G265" s="4" t="s">
        <v>1770</v>
      </c>
      <c r="H265" s="4" t="s">
        <v>2921</v>
      </c>
      <c r="I265" s="4" t="s">
        <v>1744</v>
      </c>
      <c r="J265" s="4" t="s">
        <v>1745</v>
      </c>
      <c r="K265" s="4" t="s">
        <v>1415</v>
      </c>
      <c r="O265" s="4" t="s">
        <v>1746</v>
      </c>
      <c r="P265" s="4" t="s">
        <v>1747</v>
      </c>
      <c r="Q265" s="4" t="s">
        <v>1748</v>
      </c>
      <c r="R265" s="4" t="s">
        <v>1749</v>
      </c>
      <c r="S265" s="4" t="s">
        <v>1750</v>
      </c>
      <c r="U265" s="4" t="s">
        <v>1772</v>
      </c>
      <c r="V265" s="4" t="s">
        <v>1752</v>
      </c>
      <c r="BK265" s="4">
        <v>43</v>
      </c>
      <c r="BL265" s="4" t="s">
        <v>2915</v>
      </c>
      <c r="BM265" s="4">
        <v>39</v>
      </c>
      <c r="BN265" s="4" t="s">
        <v>2916</v>
      </c>
      <c r="BO265" s="4">
        <v>41</v>
      </c>
      <c r="BP265" s="4" t="s">
        <v>2917</v>
      </c>
      <c r="BQ265" s="4">
        <v>46</v>
      </c>
      <c r="BR265" s="4" t="s">
        <v>2918</v>
      </c>
      <c r="BS265" s="4">
        <v>41</v>
      </c>
      <c r="BT265" s="4" t="s">
        <v>2919</v>
      </c>
    </row>
    <row r="266" spans="1:76" hidden="1" x14ac:dyDescent="0.3">
      <c r="A266" s="4">
        <v>16</v>
      </c>
      <c r="B266" s="4">
        <v>16.3</v>
      </c>
      <c r="C266" s="4" t="s">
        <v>2922</v>
      </c>
      <c r="D266" s="4" t="s">
        <v>1278</v>
      </c>
      <c r="E266" s="4" t="s">
        <v>2923</v>
      </c>
      <c r="F266" s="4" t="s">
        <v>2924</v>
      </c>
      <c r="G266" s="4" t="s">
        <v>1742</v>
      </c>
      <c r="H266" s="4" t="s">
        <v>2923</v>
      </c>
      <c r="I266" s="4" t="s">
        <v>1744</v>
      </c>
      <c r="J266" s="4" t="s">
        <v>1745</v>
      </c>
      <c r="K266" s="4" t="s">
        <v>1415</v>
      </c>
      <c r="O266" s="4" t="s">
        <v>1746</v>
      </c>
      <c r="P266" s="4" t="s">
        <v>1747</v>
      </c>
      <c r="Q266" s="4" t="s">
        <v>1748</v>
      </c>
      <c r="R266" s="4" t="s">
        <v>1749</v>
      </c>
      <c r="S266" s="4" t="s">
        <v>1750</v>
      </c>
      <c r="U266" s="4" t="s">
        <v>1751</v>
      </c>
      <c r="V266" s="4" t="s">
        <v>1752</v>
      </c>
      <c r="BA266" s="4">
        <v>18.43</v>
      </c>
      <c r="BB266" s="4" t="s">
        <v>2925</v>
      </c>
      <c r="BU266" s="4">
        <v>14.94</v>
      </c>
      <c r="BV266" s="4" t="s">
        <v>2926</v>
      </c>
    </row>
    <row r="267" spans="1:76" hidden="1" x14ac:dyDescent="0.3">
      <c r="A267" s="4">
        <v>16</v>
      </c>
      <c r="B267" s="4">
        <v>16.8</v>
      </c>
      <c r="C267" s="4" t="s">
        <v>2927</v>
      </c>
      <c r="D267" s="4" t="s">
        <v>1081</v>
      </c>
      <c r="E267" s="4" t="s">
        <v>2653</v>
      </c>
      <c r="F267" s="4" t="s">
        <v>2654</v>
      </c>
      <c r="G267" s="4" t="s">
        <v>1742</v>
      </c>
      <c r="H267" s="4" t="s">
        <v>2655</v>
      </c>
      <c r="I267" s="4" t="s">
        <v>1744</v>
      </c>
      <c r="J267" s="4" t="s">
        <v>1745</v>
      </c>
      <c r="K267" s="4" t="s">
        <v>1415</v>
      </c>
      <c r="O267" s="4" t="s">
        <v>1746</v>
      </c>
      <c r="P267" s="4" t="s">
        <v>1747</v>
      </c>
      <c r="Q267" s="4" t="s">
        <v>1748</v>
      </c>
      <c r="R267" s="4" t="s">
        <v>1749</v>
      </c>
      <c r="S267" s="4" t="s">
        <v>1750</v>
      </c>
      <c r="U267" s="4" t="s">
        <v>1751</v>
      </c>
      <c r="V267" s="4" t="s">
        <v>1752</v>
      </c>
      <c r="AQ267" s="4">
        <v>1.69</v>
      </c>
      <c r="AR267" s="4" t="s">
        <v>2656</v>
      </c>
      <c r="BA267" s="4">
        <v>1.56</v>
      </c>
      <c r="BB267" s="4" t="s">
        <v>2657</v>
      </c>
      <c r="BK267" s="4">
        <v>1.49</v>
      </c>
      <c r="BL267" s="4" t="s">
        <v>2658</v>
      </c>
      <c r="BU267" s="4">
        <v>1.49</v>
      </c>
      <c r="BV267" s="4" t="s">
        <v>2659</v>
      </c>
    </row>
    <row r="268" spans="1:76" hidden="1" x14ac:dyDescent="0.3">
      <c r="A268" s="4">
        <v>16</v>
      </c>
      <c r="B268" s="4">
        <v>16.8</v>
      </c>
      <c r="C268" s="4" t="s">
        <v>2927</v>
      </c>
      <c r="D268" s="4" t="s">
        <v>1081</v>
      </c>
      <c r="E268" s="4" t="s">
        <v>2653</v>
      </c>
      <c r="F268" s="4" t="s">
        <v>2660</v>
      </c>
      <c r="G268" s="4" t="s">
        <v>1742</v>
      </c>
      <c r="H268" s="4" t="s">
        <v>2661</v>
      </c>
      <c r="I268" s="4" t="s">
        <v>1744</v>
      </c>
      <c r="J268" s="4" t="s">
        <v>1745</v>
      </c>
      <c r="K268" s="4" t="s">
        <v>1415</v>
      </c>
      <c r="O268" s="4" t="s">
        <v>1746</v>
      </c>
      <c r="P268" s="4" t="s">
        <v>1747</v>
      </c>
      <c r="Q268" s="4" t="s">
        <v>1748</v>
      </c>
      <c r="R268" s="4" t="s">
        <v>1749</v>
      </c>
      <c r="S268" s="4" t="s">
        <v>1750</v>
      </c>
      <c r="U268" s="4" t="s">
        <v>1751</v>
      </c>
      <c r="V268" s="4" t="s">
        <v>1752</v>
      </c>
      <c r="AQ268" s="4">
        <v>1.85</v>
      </c>
      <c r="AR268" s="4" t="s">
        <v>2662</v>
      </c>
    </row>
    <row r="269" spans="1:76" hidden="1" x14ac:dyDescent="0.3">
      <c r="A269" s="4">
        <v>16</v>
      </c>
      <c r="B269" s="4">
        <v>16.8</v>
      </c>
      <c r="C269" s="4" t="s">
        <v>2927</v>
      </c>
      <c r="D269" s="4" t="s">
        <v>1081</v>
      </c>
      <c r="E269" s="4" t="s">
        <v>2653</v>
      </c>
      <c r="F269" s="4" t="s">
        <v>2663</v>
      </c>
      <c r="G269" s="4" t="s">
        <v>1742</v>
      </c>
      <c r="H269" s="4" t="s">
        <v>2664</v>
      </c>
      <c r="I269" s="4" t="s">
        <v>1744</v>
      </c>
      <c r="J269" s="4" t="s">
        <v>1745</v>
      </c>
      <c r="K269" s="4" t="s">
        <v>1415</v>
      </c>
      <c r="O269" s="4" t="s">
        <v>1746</v>
      </c>
      <c r="P269" s="4" t="s">
        <v>1747</v>
      </c>
      <c r="Q269" s="4" t="s">
        <v>1748</v>
      </c>
      <c r="R269" s="4" t="s">
        <v>1749</v>
      </c>
      <c r="S269" s="4" t="s">
        <v>1750</v>
      </c>
      <c r="U269" s="4" t="s">
        <v>1751</v>
      </c>
      <c r="V269" s="4" t="s">
        <v>1752</v>
      </c>
      <c r="AQ269" s="4">
        <v>0.55000000000000004</v>
      </c>
      <c r="AR269" s="4" t="s">
        <v>2665</v>
      </c>
      <c r="BA269" s="4">
        <v>0.54</v>
      </c>
      <c r="BB269" s="4" t="s">
        <v>2666</v>
      </c>
      <c r="BK269" s="4">
        <v>0.53</v>
      </c>
      <c r="BL269" s="4" t="s">
        <v>2667</v>
      </c>
      <c r="BU269" s="4">
        <v>0.53</v>
      </c>
      <c r="BV269" s="4" t="s">
        <v>2668</v>
      </c>
      <c r="BW269" s="4">
        <v>0.53</v>
      </c>
      <c r="BX269" s="4" t="s">
        <v>2669</v>
      </c>
    </row>
    <row r="270" spans="1:76" hidden="1" x14ac:dyDescent="0.3">
      <c r="A270" s="4">
        <v>16</v>
      </c>
      <c r="B270" s="4">
        <v>16.8</v>
      </c>
      <c r="C270" s="4" t="s">
        <v>2927</v>
      </c>
      <c r="D270" s="4" t="s">
        <v>1081</v>
      </c>
      <c r="E270" s="4" t="s">
        <v>2653</v>
      </c>
      <c r="F270" s="4" t="s">
        <v>2670</v>
      </c>
      <c r="G270" s="4" t="s">
        <v>1742</v>
      </c>
      <c r="H270" s="4" t="s">
        <v>2671</v>
      </c>
      <c r="I270" s="4" t="s">
        <v>1744</v>
      </c>
      <c r="J270" s="4" t="s">
        <v>1745</v>
      </c>
      <c r="K270" s="4" t="s">
        <v>1415</v>
      </c>
      <c r="O270" s="4" t="s">
        <v>1746</v>
      </c>
      <c r="P270" s="4" t="s">
        <v>1747</v>
      </c>
      <c r="Q270" s="4" t="s">
        <v>1748</v>
      </c>
      <c r="R270" s="4" t="s">
        <v>1749</v>
      </c>
      <c r="S270" s="4" t="s">
        <v>1750</v>
      </c>
      <c r="U270" s="4" t="s">
        <v>1751</v>
      </c>
      <c r="V270" s="4" t="s">
        <v>1752</v>
      </c>
      <c r="AQ270" s="4">
        <v>0.56999999999999995</v>
      </c>
      <c r="AR270" s="4" t="s">
        <v>2672</v>
      </c>
      <c r="BA270" s="4">
        <v>0.56000000000000005</v>
      </c>
      <c r="BB270" s="4" t="s">
        <v>2673</v>
      </c>
      <c r="BK270" s="4">
        <v>0.55000000000000004</v>
      </c>
      <c r="BL270" s="4" t="s">
        <v>2674</v>
      </c>
      <c r="BU270" s="4">
        <v>0.54</v>
      </c>
      <c r="BV270" s="4" t="s">
        <v>2675</v>
      </c>
      <c r="BW270" s="4">
        <v>0.54</v>
      </c>
      <c r="BX270" s="4" t="s">
        <v>2676</v>
      </c>
    </row>
    <row r="271" spans="1:76" hidden="1" x14ac:dyDescent="0.3">
      <c r="A271" s="4">
        <v>16</v>
      </c>
      <c r="B271" s="4">
        <v>16.8</v>
      </c>
      <c r="C271" s="4" t="s">
        <v>2927</v>
      </c>
      <c r="D271" s="4" t="s">
        <v>1081</v>
      </c>
      <c r="E271" s="4" t="s">
        <v>2653</v>
      </c>
      <c r="F271" s="4" t="s">
        <v>2677</v>
      </c>
      <c r="G271" s="4" t="s">
        <v>1742</v>
      </c>
      <c r="H271" s="4" t="s">
        <v>2678</v>
      </c>
      <c r="I271" s="4" t="s">
        <v>1744</v>
      </c>
      <c r="J271" s="4" t="s">
        <v>1745</v>
      </c>
      <c r="K271" s="4" t="s">
        <v>1415</v>
      </c>
      <c r="O271" s="4" t="s">
        <v>1746</v>
      </c>
      <c r="P271" s="4" t="s">
        <v>1747</v>
      </c>
      <c r="Q271" s="4" t="s">
        <v>1748</v>
      </c>
      <c r="R271" s="4" t="s">
        <v>1749</v>
      </c>
      <c r="S271" s="4" t="s">
        <v>1750</v>
      </c>
      <c r="U271" s="4" t="s">
        <v>1751</v>
      </c>
      <c r="V271" s="4" t="s">
        <v>1752</v>
      </c>
      <c r="AQ271" s="4">
        <v>0.56000000000000005</v>
      </c>
      <c r="AR271" s="4" t="s">
        <v>2679</v>
      </c>
      <c r="BA271" s="4">
        <v>0.55000000000000004</v>
      </c>
      <c r="BB271" s="4" t="s">
        <v>2680</v>
      </c>
      <c r="BK271" s="4">
        <v>0.55000000000000004</v>
      </c>
      <c r="BL271" s="4" t="s">
        <v>2681</v>
      </c>
      <c r="BU271" s="4">
        <v>0.53</v>
      </c>
      <c r="BV271" s="4" t="s">
        <v>2682</v>
      </c>
      <c r="BW271" s="4">
        <v>0.53</v>
      </c>
      <c r="BX271" s="4" t="s">
        <v>2683</v>
      </c>
    </row>
    <row r="272" spans="1:76" hidden="1" x14ac:dyDescent="0.3">
      <c r="A272" s="4">
        <v>16</v>
      </c>
      <c r="B272" s="4">
        <v>16.8</v>
      </c>
      <c r="C272" s="4" t="s">
        <v>2927</v>
      </c>
      <c r="D272" s="4" t="s">
        <v>1081</v>
      </c>
      <c r="E272" s="4" t="s">
        <v>2653</v>
      </c>
      <c r="F272" s="4" t="s">
        <v>2684</v>
      </c>
      <c r="G272" s="4" t="s">
        <v>1742</v>
      </c>
      <c r="H272" s="4" t="s">
        <v>2685</v>
      </c>
      <c r="I272" s="4" t="s">
        <v>1744</v>
      </c>
      <c r="J272" s="4" t="s">
        <v>1745</v>
      </c>
      <c r="K272" s="4" t="s">
        <v>1415</v>
      </c>
      <c r="O272" s="4" t="s">
        <v>1746</v>
      </c>
      <c r="P272" s="4" t="s">
        <v>1747</v>
      </c>
      <c r="Q272" s="4" t="s">
        <v>1748</v>
      </c>
      <c r="R272" s="4" t="s">
        <v>1749</v>
      </c>
      <c r="S272" s="4" t="s">
        <v>1750</v>
      </c>
      <c r="U272" s="4" t="s">
        <v>1751</v>
      </c>
      <c r="V272" s="4" t="s">
        <v>1752</v>
      </c>
      <c r="AQ272" s="4">
        <v>0.53</v>
      </c>
      <c r="AR272" s="4" t="s">
        <v>2686</v>
      </c>
      <c r="BA272" s="4">
        <v>0.52</v>
      </c>
      <c r="BB272" s="4" t="s">
        <v>2687</v>
      </c>
      <c r="BK272" s="4">
        <v>0.52</v>
      </c>
      <c r="BL272" s="4" t="s">
        <v>2688</v>
      </c>
      <c r="BU272" s="4">
        <v>0.52</v>
      </c>
      <c r="BV272" s="4" t="s">
        <v>2689</v>
      </c>
      <c r="BW272" s="4">
        <v>0.52</v>
      </c>
      <c r="BX272" s="4" t="s">
        <v>2690</v>
      </c>
    </row>
    <row r="273" spans="1:76" hidden="1" x14ac:dyDescent="0.3">
      <c r="A273" s="4">
        <v>16</v>
      </c>
      <c r="B273" s="4">
        <v>16.8</v>
      </c>
      <c r="C273" s="4" t="s">
        <v>2927</v>
      </c>
      <c r="D273" s="4" t="s">
        <v>1081</v>
      </c>
      <c r="E273" s="4" t="s">
        <v>2653</v>
      </c>
      <c r="F273" s="4" t="s">
        <v>2691</v>
      </c>
      <c r="G273" s="4" t="s">
        <v>1742</v>
      </c>
      <c r="H273" s="4" t="s">
        <v>2692</v>
      </c>
      <c r="I273" s="4" t="s">
        <v>1744</v>
      </c>
      <c r="J273" s="4" t="s">
        <v>1745</v>
      </c>
      <c r="K273" s="4" t="s">
        <v>1415</v>
      </c>
      <c r="O273" s="4" t="s">
        <v>1746</v>
      </c>
      <c r="P273" s="4" t="s">
        <v>1747</v>
      </c>
      <c r="Q273" s="4" t="s">
        <v>1748</v>
      </c>
      <c r="R273" s="4" t="s">
        <v>1749</v>
      </c>
      <c r="S273" s="4" t="s">
        <v>1750</v>
      </c>
      <c r="U273" s="4" t="s">
        <v>1751</v>
      </c>
      <c r="V273" s="4" t="s">
        <v>1752</v>
      </c>
      <c r="BU273" s="4">
        <v>6.67</v>
      </c>
      <c r="BV273" s="4" t="s">
        <v>2693</v>
      </c>
      <c r="BW273" s="4">
        <v>6.67</v>
      </c>
      <c r="BX273" s="4" t="s">
        <v>2694</v>
      </c>
    </row>
    <row r="274" spans="1:76" hidden="1" x14ac:dyDescent="0.3">
      <c r="A274" s="4">
        <v>16</v>
      </c>
      <c r="B274" s="4">
        <v>16.8</v>
      </c>
      <c r="C274" s="4" t="s">
        <v>2927</v>
      </c>
      <c r="D274" s="4" t="s">
        <v>1081</v>
      </c>
      <c r="E274" s="4" t="s">
        <v>2653</v>
      </c>
      <c r="F274" s="4" t="s">
        <v>2695</v>
      </c>
      <c r="G274" s="4" t="s">
        <v>1742</v>
      </c>
      <c r="H274" s="4" t="s">
        <v>2696</v>
      </c>
      <c r="I274" s="4" t="s">
        <v>1744</v>
      </c>
      <c r="J274" s="4" t="s">
        <v>1745</v>
      </c>
      <c r="K274" s="4" t="s">
        <v>1415</v>
      </c>
      <c r="O274" s="4" t="s">
        <v>1746</v>
      </c>
      <c r="P274" s="4" t="s">
        <v>1747</v>
      </c>
      <c r="Q274" s="4" t="s">
        <v>1748</v>
      </c>
      <c r="R274" s="4" t="s">
        <v>1749</v>
      </c>
      <c r="S274" s="4" t="s">
        <v>1750</v>
      </c>
      <c r="U274" s="4" t="s">
        <v>1751</v>
      </c>
      <c r="V274" s="4" t="s">
        <v>1752</v>
      </c>
      <c r="AQ274" s="4">
        <v>0.71</v>
      </c>
      <c r="AR274" s="4" t="s">
        <v>2697</v>
      </c>
      <c r="BA274" s="4">
        <v>0.67</v>
      </c>
      <c r="BB274" s="4" t="s">
        <v>2698</v>
      </c>
      <c r="BK274" s="4">
        <v>0.65</v>
      </c>
      <c r="BL274" s="4" t="s">
        <v>2699</v>
      </c>
      <c r="BU274" s="4">
        <v>0.63</v>
      </c>
      <c r="BV274" s="4" t="s">
        <v>2700</v>
      </c>
      <c r="BW274" s="4">
        <v>0.62</v>
      </c>
      <c r="BX274" s="4" t="s">
        <v>2701</v>
      </c>
    </row>
    <row r="275" spans="1:76" hidden="1" x14ac:dyDescent="0.3">
      <c r="A275" s="4">
        <v>16</v>
      </c>
      <c r="B275" s="4">
        <v>16.8</v>
      </c>
      <c r="C275" s="4" t="s">
        <v>2927</v>
      </c>
      <c r="D275" s="4" t="s">
        <v>1081</v>
      </c>
      <c r="E275" s="4" t="s">
        <v>2653</v>
      </c>
      <c r="F275" s="4" t="s">
        <v>2702</v>
      </c>
      <c r="G275" s="4" t="s">
        <v>1742</v>
      </c>
      <c r="H275" s="4" t="s">
        <v>2703</v>
      </c>
      <c r="I275" s="4" t="s">
        <v>1744</v>
      </c>
      <c r="J275" s="4" t="s">
        <v>1745</v>
      </c>
      <c r="K275" s="4" t="s">
        <v>1415</v>
      </c>
      <c r="O275" s="4" t="s">
        <v>1746</v>
      </c>
      <c r="P275" s="4" t="s">
        <v>1747</v>
      </c>
      <c r="Q275" s="4" t="s">
        <v>1748</v>
      </c>
      <c r="R275" s="4" t="s">
        <v>1749</v>
      </c>
      <c r="S275" s="4" t="s">
        <v>1750</v>
      </c>
      <c r="U275" s="4" t="s">
        <v>1751</v>
      </c>
      <c r="V275" s="4" t="s">
        <v>1752</v>
      </c>
      <c r="AQ275" s="4">
        <v>1.59</v>
      </c>
      <c r="AR275" s="4" t="s">
        <v>2656</v>
      </c>
      <c r="BA275" s="4">
        <v>1.55</v>
      </c>
      <c r="BB275" s="4" t="s">
        <v>2657</v>
      </c>
      <c r="BK275" s="4">
        <v>1.69</v>
      </c>
      <c r="BL275" s="4" t="s">
        <v>2658</v>
      </c>
      <c r="BU275" s="4">
        <v>1.53</v>
      </c>
      <c r="BV275" s="4" t="s">
        <v>2659</v>
      </c>
    </row>
    <row r="276" spans="1:76" hidden="1" x14ac:dyDescent="0.3">
      <c r="A276" s="4">
        <v>16</v>
      </c>
      <c r="B276" s="4">
        <v>16.8</v>
      </c>
      <c r="C276" s="4" t="s">
        <v>2927</v>
      </c>
      <c r="D276" s="4" t="s">
        <v>1081</v>
      </c>
      <c r="E276" s="4" t="s">
        <v>2653</v>
      </c>
      <c r="F276" s="4" t="s">
        <v>2704</v>
      </c>
      <c r="G276" s="4" t="s">
        <v>1742</v>
      </c>
      <c r="H276" s="4" t="s">
        <v>2705</v>
      </c>
      <c r="I276" s="4" t="s">
        <v>1744</v>
      </c>
      <c r="J276" s="4" t="s">
        <v>1745</v>
      </c>
      <c r="K276" s="4" t="s">
        <v>1415</v>
      </c>
      <c r="O276" s="4" t="s">
        <v>1746</v>
      </c>
      <c r="P276" s="4" t="s">
        <v>1747</v>
      </c>
      <c r="Q276" s="4" t="s">
        <v>1748</v>
      </c>
      <c r="R276" s="4" t="s">
        <v>1749</v>
      </c>
      <c r="S276" s="4" t="s">
        <v>1750</v>
      </c>
      <c r="U276" s="4" t="s">
        <v>1751</v>
      </c>
      <c r="V276" s="4" t="s">
        <v>1752</v>
      </c>
      <c r="AQ276" s="4">
        <v>1.85</v>
      </c>
      <c r="AR276" s="4" t="s">
        <v>2662</v>
      </c>
    </row>
    <row r="277" spans="1:76" hidden="1" x14ac:dyDescent="0.3">
      <c r="A277" s="4">
        <v>16</v>
      </c>
      <c r="B277" s="4">
        <v>16.8</v>
      </c>
      <c r="C277" s="4" t="s">
        <v>2927</v>
      </c>
      <c r="D277" s="4" t="s">
        <v>1081</v>
      </c>
      <c r="E277" s="4" t="s">
        <v>2653</v>
      </c>
      <c r="F277" s="4" t="s">
        <v>2706</v>
      </c>
      <c r="G277" s="4" t="s">
        <v>1742</v>
      </c>
      <c r="H277" s="4" t="s">
        <v>2707</v>
      </c>
      <c r="I277" s="4" t="s">
        <v>1744</v>
      </c>
      <c r="J277" s="4" t="s">
        <v>1745</v>
      </c>
      <c r="K277" s="4" t="s">
        <v>1415</v>
      </c>
      <c r="O277" s="4" t="s">
        <v>1746</v>
      </c>
      <c r="P277" s="4" t="s">
        <v>1747</v>
      </c>
      <c r="Q277" s="4" t="s">
        <v>1748</v>
      </c>
      <c r="R277" s="4" t="s">
        <v>1749</v>
      </c>
      <c r="S277" s="4" t="s">
        <v>1750</v>
      </c>
      <c r="U277" s="4" t="s">
        <v>1751</v>
      </c>
      <c r="V277" s="4" t="s">
        <v>1752</v>
      </c>
      <c r="AQ277" s="4">
        <v>0.47</v>
      </c>
      <c r="AR277" s="4" t="s">
        <v>2665</v>
      </c>
      <c r="BA277" s="4">
        <v>0.46</v>
      </c>
      <c r="BB277" s="4" t="s">
        <v>2666</v>
      </c>
      <c r="BK277" s="4">
        <v>0.46</v>
      </c>
      <c r="BL277" s="4" t="s">
        <v>2667</v>
      </c>
      <c r="BU277" s="4">
        <v>0.47</v>
      </c>
      <c r="BV277" s="4" t="s">
        <v>2668</v>
      </c>
      <c r="BW277" s="4">
        <v>0.45</v>
      </c>
      <c r="BX277" s="4" t="s">
        <v>2669</v>
      </c>
    </row>
    <row r="278" spans="1:76" hidden="1" x14ac:dyDescent="0.3">
      <c r="A278" s="4">
        <v>16</v>
      </c>
      <c r="B278" s="4">
        <v>16.8</v>
      </c>
      <c r="C278" s="4" t="s">
        <v>2927</v>
      </c>
      <c r="D278" s="4" t="s">
        <v>1081</v>
      </c>
      <c r="E278" s="4" t="s">
        <v>2653</v>
      </c>
      <c r="F278" s="4" t="s">
        <v>2708</v>
      </c>
      <c r="G278" s="4" t="s">
        <v>1742</v>
      </c>
      <c r="H278" s="4" t="s">
        <v>2709</v>
      </c>
      <c r="I278" s="4" t="s">
        <v>1744</v>
      </c>
      <c r="J278" s="4" t="s">
        <v>1745</v>
      </c>
      <c r="K278" s="4" t="s">
        <v>1415</v>
      </c>
      <c r="O278" s="4" t="s">
        <v>1746</v>
      </c>
      <c r="P278" s="4" t="s">
        <v>1747</v>
      </c>
      <c r="Q278" s="4" t="s">
        <v>1748</v>
      </c>
      <c r="R278" s="4" t="s">
        <v>1749</v>
      </c>
      <c r="S278" s="4" t="s">
        <v>1750</v>
      </c>
      <c r="U278" s="4" t="s">
        <v>1751</v>
      </c>
      <c r="V278" s="4" t="s">
        <v>1752</v>
      </c>
      <c r="AQ278" s="4">
        <v>0.16</v>
      </c>
      <c r="AR278" s="4" t="s">
        <v>2672</v>
      </c>
      <c r="BA278" s="4">
        <v>0.16</v>
      </c>
      <c r="BB278" s="4" t="s">
        <v>2673</v>
      </c>
      <c r="BK278" s="4">
        <v>0.16</v>
      </c>
      <c r="BL278" s="4" t="s">
        <v>2674</v>
      </c>
      <c r="BU278" s="4">
        <v>0.16</v>
      </c>
      <c r="BV278" s="4" t="s">
        <v>2675</v>
      </c>
      <c r="BW278" s="4">
        <v>0.16</v>
      </c>
      <c r="BX278" s="4" t="s">
        <v>2676</v>
      </c>
    </row>
    <row r="279" spans="1:76" hidden="1" x14ac:dyDescent="0.3">
      <c r="A279" s="4">
        <v>16</v>
      </c>
      <c r="B279" s="4">
        <v>16.8</v>
      </c>
      <c r="C279" s="4" t="s">
        <v>2927</v>
      </c>
      <c r="D279" s="4" t="s">
        <v>1081</v>
      </c>
      <c r="E279" s="4" t="s">
        <v>2653</v>
      </c>
      <c r="F279" s="4" t="s">
        <v>2710</v>
      </c>
      <c r="G279" s="4" t="s">
        <v>1742</v>
      </c>
      <c r="H279" s="4" t="s">
        <v>2711</v>
      </c>
      <c r="I279" s="4" t="s">
        <v>1744</v>
      </c>
      <c r="J279" s="4" t="s">
        <v>1745</v>
      </c>
      <c r="K279" s="4" t="s">
        <v>1415</v>
      </c>
      <c r="O279" s="4" t="s">
        <v>1746</v>
      </c>
      <c r="P279" s="4" t="s">
        <v>1747</v>
      </c>
      <c r="Q279" s="4" t="s">
        <v>1748</v>
      </c>
      <c r="R279" s="4" t="s">
        <v>1749</v>
      </c>
      <c r="S279" s="4" t="s">
        <v>1750</v>
      </c>
      <c r="U279" s="4" t="s">
        <v>1751</v>
      </c>
      <c r="V279" s="4" t="s">
        <v>1752</v>
      </c>
      <c r="AQ279" s="4">
        <v>0.43</v>
      </c>
      <c r="AR279" s="4" t="s">
        <v>2679</v>
      </c>
      <c r="BA279" s="4">
        <v>0.42</v>
      </c>
      <c r="BB279" s="4" t="s">
        <v>2680</v>
      </c>
      <c r="BK279" s="4">
        <v>0.42</v>
      </c>
      <c r="BL279" s="4" t="s">
        <v>2681</v>
      </c>
      <c r="BU279" s="4">
        <v>0.38</v>
      </c>
      <c r="BV279" s="4" t="s">
        <v>2682</v>
      </c>
      <c r="BW279" s="4">
        <v>0.28000000000000003</v>
      </c>
      <c r="BX279" s="4" t="s">
        <v>2683</v>
      </c>
    </row>
    <row r="280" spans="1:76" hidden="1" x14ac:dyDescent="0.3">
      <c r="A280" s="4">
        <v>16</v>
      </c>
      <c r="B280" s="4">
        <v>16.8</v>
      </c>
      <c r="C280" s="4" t="s">
        <v>2927</v>
      </c>
      <c r="D280" s="4" t="s">
        <v>1081</v>
      </c>
      <c r="E280" s="4" t="s">
        <v>2653</v>
      </c>
      <c r="F280" s="4" t="s">
        <v>2712</v>
      </c>
      <c r="G280" s="4" t="s">
        <v>1742</v>
      </c>
      <c r="H280" s="4" t="s">
        <v>2713</v>
      </c>
      <c r="I280" s="4" t="s">
        <v>1744</v>
      </c>
      <c r="J280" s="4" t="s">
        <v>1745</v>
      </c>
      <c r="K280" s="4" t="s">
        <v>1415</v>
      </c>
      <c r="O280" s="4" t="s">
        <v>1746</v>
      </c>
      <c r="P280" s="4" t="s">
        <v>1747</v>
      </c>
      <c r="Q280" s="4" t="s">
        <v>1748</v>
      </c>
      <c r="R280" s="4" t="s">
        <v>1749</v>
      </c>
      <c r="S280" s="4" t="s">
        <v>1750</v>
      </c>
      <c r="U280" s="4" t="s">
        <v>1751</v>
      </c>
      <c r="V280" s="4" t="s">
        <v>1752</v>
      </c>
      <c r="AQ280" s="4">
        <v>0.53</v>
      </c>
      <c r="AR280" s="4" t="s">
        <v>2686</v>
      </c>
      <c r="BA280" s="4">
        <v>0.52</v>
      </c>
      <c r="BB280" s="4" t="s">
        <v>2687</v>
      </c>
      <c r="BK280" s="4">
        <v>0.52</v>
      </c>
      <c r="BL280" s="4" t="s">
        <v>2688</v>
      </c>
      <c r="BU280" s="4">
        <v>0.52</v>
      </c>
      <c r="BV280" s="4" t="s">
        <v>2689</v>
      </c>
      <c r="BW280" s="4">
        <v>0.52</v>
      </c>
      <c r="BX280" s="4" t="s">
        <v>2690</v>
      </c>
    </row>
    <row r="281" spans="1:76" hidden="1" x14ac:dyDescent="0.3">
      <c r="A281" s="4">
        <v>16</v>
      </c>
      <c r="B281" s="4">
        <v>16.8</v>
      </c>
      <c r="C281" s="4" t="s">
        <v>2927</v>
      </c>
      <c r="D281" s="4" t="s">
        <v>1081</v>
      </c>
      <c r="E281" s="4" t="s">
        <v>2653</v>
      </c>
      <c r="F281" s="4" t="s">
        <v>2714</v>
      </c>
      <c r="G281" s="4" t="s">
        <v>1742</v>
      </c>
      <c r="H281" s="4" t="s">
        <v>2715</v>
      </c>
      <c r="I281" s="4" t="s">
        <v>1744</v>
      </c>
      <c r="J281" s="4" t="s">
        <v>1745</v>
      </c>
      <c r="K281" s="4" t="s">
        <v>1415</v>
      </c>
      <c r="O281" s="4" t="s">
        <v>1746</v>
      </c>
      <c r="P281" s="4" t="s">
        <v>1747</v>
      </c>
      <c r="Q281" s="4" t="s">
        <v>1748</v>
      </c>
      <c r="R281" s="4" t="s">
        <v>1749</v>
      </c>
      <c r="S281" s="4" t="s">
        <v>1750</v>
      </c>
      <c r="U281" s="4" t="s">
        <v>1751</v>
      </c>
      <c r="V281" s="4" t="s">
        <v>1752</v>
      </c>
      <c r="BU281" s="4">
        <v>6.67</v>
      </c>
      <c r="BV281" s="4" t="s">
        <v>2693</v>
      </c>
      <c r="BW281" s="4">
        <v>6.67</v>
      </c>
      <c r="BX281" s="4" t="s">
        <v>2694</v>
      </c>
    </row>
    <row r="282" spans="1:76" hidden="1" x14ac:dyDescent="0.3">
      <c r="A282" s="4">
        <v>16</v>
      </c>
      <c r="B282" s="4">
        <v>16.8</v>
      </c>
      <c r="C282" s="4" t="s">
        <v>2927</v>
      </c>
      <c r="D282" s="4" t="s">
        <v>1081</v>
      </c>
      <c r="E282" s="4" t="s">
        <v>2653</v>
      </c>
      <c r="F282" s="4" t="s">
        <v>2716</v>
      </c>
      <c r="G282" s="4" t="s">
        <v>1742</v>
      </c>
      <c r="H282" s="4" t="s">
        <v>2717</v>
      </c>
      <c r="I282" s="4" t="s">
        <v>1744</v>
      </c>
      <c r="J282" s="4" t="s">
        <v>1745</v>
      </c>
      <c r="K282" s="4" t="s">
        <v>1415</v>
      </c>
      <c r="O282" s="4" t="s">
        <v>1746</v>
      </c>
      <c r="P282" s="4" t="s">
        <v>1747</v>
      </c>
      <c r="Q282" s="4" t="s">
        <v>1748</v>
      </c>
      <c r="R282" s="4" t="s">
        <v>1749</v>
      </c>
      <c r="S282" s="4" t="s">
        <v>1750</v>
      </c>
      <c r="U282" s="4" t="s">
        <v>1751</v>
      </c>
      <c r="V282" s="4" t="s">
        <v>1752</v>
      </c>
      <c r="AQ282" s="4">
        <v>0.71</v>
      </c>
      <c r="AR282" s="4" t="s">
        <v>2697</v>
      </c>
      <c r="BA282" s="4">
        <v>0.67</v>
      </c>
      <c r="BB282" s="4" t="s">
        <v>2698</v>
      </c>
      <c r="BK282" s="4">
        <v>0.65</v>
      </c>
      <c r="BL282" s="4" t="s">
        <v>2699</v>
      </c>
      <c r="BU282" s="4">
        <v>0.63</v>
      </c>
      <c r="BV282" s="4" t="s">
        <v>2700</v>
      </c>
      <c r="BW282" s="4">
        <v>0.62</v>
      </c>
      <c r="BX282" s="4" t="s">
        <v>2701</v>
      </c>
    </row>
    <row r="283" spans="1:76" hidden="1" x14ac:dyDescent="0.3">
      <c r="A283" s="4">
        <v>16</v>
      </c>
      <c r="B283" s="4">
        <v>16.899999999999999</v>
      </c>
      <c r="C283" s="4" t="s">
        <v>2928</v>
      </c>
      <c r="D283" s="4" t="s">
        <v>1303</v>
      </c>
      <c r="E283" s="4" t="s">
        <v>2929</v>
      </c>
      <c r="F283" s="4" t="s">
        <v>2930</v>
      </c>
      <c r="G283" s="4" t="s">
        <v>1742</v>
      </c>
      <c r="H283" s="4" t="s">
        <v>2931</v>
      </c>
      <c r="I283" s="4" t="s">
        <v>1744</v>
      </c>
      <c r="J283" s="4" t="s">
        <v>1745</v>
      </c>
      <c r="K283" s="4" t="s">
        <v>1415</v>
      </c>
      <c r="O283" s="4" t="s">
        <v>1746</v>
      </c>
      <c r="P283" s="4" t="s">
        <v>1747</v>
      </c>
      <c r="Q283" s="4" t="s">
        <v>1956</v>
      </c>
      <c r="R283" s="4" t="s">
        <v>1749</v>
      </c>
      <c r="S283" s="4" t="s">
        <v>1750</v>
      </c>
      <c r="U283" s="4" t="s">
        <v>1751</v>
      </c>
      <c r="V283" s="4" t="s">
        <v>1752</v>
      </c>
      <c r="BS283" s="4">
        <v>100</v>
      </c>
      <c r="BT283" s="4" t="s">
        <v>2932</v>
      </c>
    </row>
    <row r="284" spans="1:76" hidden="1" x14ac:dyDescent="0.3">
      <c r="A284" s="4">
        <v>16</v>
      </c>
      <c r="B284" s="4">
        <v>16.100000000000001</v>
      </c>
      <c r="C284" s="4" t="s">
        <v>2933</v>
      </c>
      <c r="D284" s="4" t="s">
        <v>1306</v>
      </c>
      <c r="E284" s="4" t="s">
        <v>2934</v>
      </c>
      <c r="F284" s="4" t="s">
        <v>2935</v>
      </c>
      <c r="G284" s="4" t="s">
        <v>1770</v>
      </c>
      <c r="H284" s="4" t="s">
        <v>2936</v>
      </c>
      <c r="I284" s="4" t="s">
        <v>1744</v>
      </c>
      <c r="J284" s="4" t="s">
        <v>1745</v>
      </c>
      <c r="K284" s="4" t="s">
        <v>1415</v>
      </c>
      <c r="O284" s="4" t="s">
        <v>1746</v>
      </c>
      <c r="P284" s="4" t="s">
        <v>1747</v>
      </c>
      <c r="Q284" s="4" t="s">
        <v>1748</v>
      </c>
      <c r="R284" s="4" t="s">
        <v>1749</v>
      </c>
      <c r="S284" s="4" t="s">
        <v>1750</v>
      </c>
      <c r="U284" s="4" t="s">
        <v>1772</v>
      </c>
      <c r="V284" s="4" t="s">
        <v>1752</v>
      </c>
      <c r="BK284" s="4">
        <v>0</v>
      </c>
      <c r="BL284" s="4" t="s">
        <v>2937</v>
      </c>
      <c r="BU284" s="4">
        <v>0</v>
      </c>
      <c r="BV284" s="4" t="s">
        <v>2938</v>
      </c>
    </row>
    <row r="285" spans="1:76" hidden="1" x14ac:dyDescent="0.3">
      <c r="A285" s="4">
        <v>16</v>
      </c>
      <c r="B285" s="4" t="s">
        <v>2939</v>
      </c>
      <c r="C285" s="4" t="s">
        <v>2940</v>
      </c>
      <c r="D285" s="4" t="s">
        <v>1311</v>
      </c>
      <c r="E285" s="4" t="s">
        <v>2941</v>
      </c>
      <c r="F285" s="4" t="s">
        <v>2942</v>
      </c>
      <c r="G285" s="4" t="s">
        <v>1742</v>
      </c>
      <c r="H285" s="4" t="s">
        <v>2943</v>
      </c>
      <c r="I285" s="4" t="s">
        <v>1744</v>
      </c>
      <c r="J285" s="4" t="s">
        <v>1745</v>
      </c>
      <c r="K285" s="4" t="s">
        <v>1415</v>
      </c>
      <c r="O285" s="4" t="s">
        <v>1746</v>
      </c>
      <c r="P285" s="4" t="s">
        <v>1747</v>
      </c>
      <c r="Q285" s="4" t="s">
        <v>1748</v>
      </c>
      <c r="R285" s="4" t="s">
        <v>1749</v>
      </c>
      <c r="S285" s="4" t="s">
        <v>1750</v>
      </c>
      <c r="U285" s="4" t="s">
        <v>1829</v>
      </c>
      <c r="V285" s="4" t="s">
        <v>1752</v>
      </c>
      <c r="AQ285" s="4">
        <v>1</v>
      </c>
      <c r="AR285" s="4" t="s">
        <v>2944</v>
      </c>
      <c r="BA285" s="4">
        <v>1</v>
      </c>
      <c r="BB285" s="4" t="s">
        <v>2945</v>
      </c>
      <c r="BK285" s="4">
        <v>1</v>
      </c>
      <c r="BL285" s="4" t="s">
        <v>2946</v>
      </c>
      <c r="BU285" s="4">
        <v>1</v>
      </c>
      <c r="BV285" s="4" t="s">
        <v>2947</v>
      </c>
      <c r="BW285" s="4">
        <v>1</v>
      </c>
      <c r="BX285" s="4" t="s">
        <v>2948</v>
      </c>
    </row>
    <row r="286" spans="1:76" hidden="1" x14ac:dyDescent="0.3">
      <c r="A286" s="4">
        <v>17</v>
      </c>
      <c r="B286" s="4">
        <v>17.2</v>
      </c>
      <c r="C286" s="4" t="s">
        <v>2949</v>
      </c>
      <c r="D286" s="4" t="s">
        <v>1323</v>
      </c>
      <c r="E286" s="4" t="s">
        <v>2950</v>
      </c>
      <c r="F286" s="4" t="s">
        <v>2951</v>
      </c>
      <c r="G286" s="4" t="s">
        <v>1742</v>
      </c>
      <c r="H286" s="4" t="s">
        <v>2952</v>
      </c>
      <c r="I286" s="4" t="s">
        <v>1744</v>
      </c>
      <c r="J286" s="4" t="s">
        <v>1745</v>
      </c>
      <c r="K286" s="4" t="s">
        <v>1415</v>
      </c>
      <c r="O286" s="4" t="s">
        <v>1746</v>
      </c>
      <c r="P286" s="4" t="s">
        <v>1747</v>
      </c>
      <c r="Q286" s="4" t="s">
        <v>1748</v>
      </c>
      <c r="R286" s="4" t="s">
        <v>1749</v>
      </c>
      <c r="S286" s="4" t="s">
        <v>1750</v>
      </c>
      <c r="U286" s="4" t="s">
        <v>1751</v>
      </c>
      <c r="V286" s="4" t="s">
        <v>1752</v>
      </c>
      <c r="AQ286" s="4">
        <v>0.06</v>
      </c>
      <c r="AR286" s="4" t="s">
        <v>2953</v>
      </c>
      <c r="AS286" s="4">
        <v>0.06</v>
      </c>
      <c r="AT286" s="4" t="s">
        <v>2954</v>
      </c>
      <c r="AU286" s="4">
        <v>0.05</v>
      </c>
      <c r="AV286" s="4" t="s">
        <v>2955</v>
      </c>
      <c r="AW286" s="4">
        <v>0.06</v>
      </c>
      <c r="AX286" s="4" t="s">
        <v>2956</v>
      </c>
      <c r="AY286" s="4">
        <v>7.0000000000000007E-2</v>
      </c>
      <c r="AZ286" s="4" t="s">
        <v>2957</v>
      </c>
      <c r="BA286" s="4">
        <v>0.06</v>
      </c>
      <c r="BB286" s="4" t="s">
        <v>2958</v>
      </c>
      <c r="BC286" s="4">
        <v>7.0000000000000007E-2</v>
      </c>
      <c r="BD286" s="4" t="s">
        <v>2959</v>
      </c>
      <c r="BE286" s="4">
        <v>0.06</v>
      </c>
      <c r="BF286" s="4" t="s">
        <v>2960</v>
      </c>
      <c r="BG286" s="4">
        <v>0.08</v>
      </c>
      <c r="BH286" s="4" t="s">
        <v>2961</v>
      </c>
      <c r="BI286" s="4">
        <v>0.08</v>
      </c>
      <c r="BJ286" s="4" t="s">
        <v>2962</v>
      </c>
      <c r="BK286" s="4">
        <v>0.06</v>
      </c>
      <c r="BL286" s="4" t="s">
        <v>2963</v>
      </c>
      <c r="BM286" s="4">
        <v>7.0000000000000007E-2</v>
      </c>
      <c r="BN286" s="4" t="s">
        <v>2964</v>
      </c>
      <c r="BO286" s="4">
        <v>0.08</v>
      </c>
      <c r="BP286" s="4" t="s">
        <v>2965</v>
      </c>
      <c r="BQ286" s="4">
        <v>7.0000000000000007E-2</v>
      </c>
      <c r="BR286" s="4" t="s">
        <v>2966</v>
      </c>
      <c r="BS286" s="4">
        <v>7.0000000000000007E-2</v>
      </c>
      <c r="BT286" s="4" t="s">
        <v>2967</v>
      </c>
      <c r="BU286" s="4">
        <v>0.08</v>
      </c>
      <c r="BV286" s="4" t="s">
        <v>2968</v>
      </c>
    </row>
    <row r="287" spans="1:76" hidden="1" x14ac:dyDescent="0.3">
      <c r="A287" s="4">
        <v>17</v>
      </c>
      <c r="B287" s="4">
        <v>17.2</v>
      </c>
      <c r="C287" s="4" t="s">
        <v>2949</v>
      </c>
      <c r="D287" s="4" t="s">
        <v>1323</v>
      </c>
      <c r="E287" s="4" t="s">
        <v>2950</v>
      </c>
      <c r="F287" s="4" t="s">
        <v>2969</v>
      </c>
      <c r="G287" s="4" t="s">
        <v>1742</v>
      </c>
      <c r="H287" s="4" t="s">
        <v>2970</v>
      </c>
      <c r="I287" s="4" t="s">
        <v>1744</v>
      </c>
      <c r="J287" s="4" t="s">
        <v>1745</v>
      </c>
      <c r="K287" s="4" t="s">
        <v>1415</v>
      </c>
      <c r="O287" s="4" t="s">
        <v>1746</v>
      </c>
      <c r="P287" s="4" t="s">
        <v>1747</v>
      </c>
      <c r="Q287" s="4" t="s">
        <v>1748</v>
      </c>
      <c r="R287" s="4" t="s">
        <v>1749</v>
      </c>
      <c r="S287" s="4" t="s">
        <v>1750</v>
      </c>
      <c r="U287" s="4" t="s">
        <v>2447</v>
      </c>
      <c r="V287" s="4" t="s">
        <v>2448</v>
      </c>
      <c r="AQ287" s="4">
        <v>60.9</v>
      </c>
      <c r="AR287" s="4" t="s">
        <v>2971</v>
      </c>
      <c r="AS287" s="4">
        <v>63.1</v>
      </c>
      <c r="AT287" s="4" t="s">
        <v>2972</v>
      </c>
      <c r="AU287" s="4">
        <v>58</v>
      </c>
      <c r="AV287" s="4" t="s">
        <v>2973</v>
      </c>
      <c r="AW287" s="4">
        <v>69.099999999999994</v>
      </c>
      <c r="AX287" s="4" t="s">
        <v>2974</v>
      </c>
      <c r="AY287" s="4">
        <v>84.6</v>
      </c>
      <c r="AZ287" s="4" t="s">
        <v>2975</v>
      </c>
      <c r="BA287" s="4">
        <v>79.599999999999994</v>
      </c>
      <c r="BB287" s="4" t="s">
        <v>2976</v>
      </c>
      <c r="BC287" s="4">
        <v>87.4</v>
      </c>
      <c r="BD287" s="4" t="s">
        <v>2977</v>
      </c>
      <c r="BE287" s="4">
        <v>84.7</v>
      </c>
      <c r="BF287" s="4" t="s">
        <v>2978</v>
      </c>
      <c r="BG287" s="4">
        <v>105.2</v>
      </c>
      <c r="BH287" s="4" t="s">
        <v>2979</v>
      </c>
      <c r="BI287" s="4">
        <v>115.6</v>
      </c>
      <c r="BJ287" s="4" t="s">
        <v>2980</v>
      </c>
      <c r="BK287" s="4">
        <v>86.5</v>
      </c>
      <c r="BL287" s="4" t="s">
        <v>2981</v>
      </c>
      <c r="BM287" s="4">
        <v>102.5</v>
      </c>
      <c r="BN287" s="4" t="s">
        <v>2982</v>
      </c>
      <c r="BO287" s="4">
        <v>113.8</v>
      </c>
      <c r="BP287" s="4" t="s">
        <v>2983</v>
      </c>
      <c r="BQ287" s="4">
        <v>109.7</v>
      </c>
      <c r="BR287" s="4" t="s">
        <v>2984</v>
      </c>
      <c r="BS287" s="4">
        <v>117.3</v>
      </c>
      <c r="BT287" s="4" t="s">
        <v>2985</v>
      </c>
      <c r="BU287" s="4">
        <v>138.19999999999999</v>
      </c>
      <c r="BV287" s="4" t="s">
        <v>2986</v>
      </c>
    </row>
    <row r="288" spans="1:76" hidden="1" x14ac:dyDescent="0.3">
      <c r="A288" s="4">
        <v>17</v>
      </c>
      <c r="B288" s="4">
        <v>17.2</v>
      </c>
      <c r="C288" s="4" t="s">
        <v>2949</v>
      </c>
      <c r="D288" s="4" t="s">
        <v>1323</v>
      </c>
      <c r="E288" s="4" t="s">
        <v>2950</v>
      </c>
      <c r="F288" s="4" t="s">
        <v>2987</v>
      </c>
      <c r="G288" s="4" t="s">
        <v>1742</v>
      </c>
      <c r="H288" s="4" t="s">
        <v>2988</v>
      </c>
      <c r="I288" s="4" t="s">
        <v>1744</v>
      </c>
      <c r="J288" s="4" t="s">
        <v>1745</v>
      </c>
      <c r="K288" s="4" t="s">
        <v>1415</v>
      </c>
      <c r="O288" s="4" t="s">
        <v>1746</v>
      </c>
      <c r="P288" s="4" t="s">
        <v>1747</v>
      </c>
      <c r="Q288" s="4" t="s">
        <v>1748</v>
      </c>
      <c r="R288" s="4" t="s">
        <v>1749</v>
      </c>
      <c r="S288" s="4" t="s">
        <v>1750</v>
      </c>
      <c r="U288" s="4" t="s">
        <v>2447</v>
      </c>
      <c r="V288" s="4" t="s">
        <v>2448</v>
      </c>
      <c r="AQ288" s="4">
        <v>17.899999999999999</v>
      </c>
      <c r="AR288" s="4" t="s">
        <v>2971</v>
      </c>
      <c r="AS288" s="4">
        <v>18.399999999999999</v>
      </c>
      <c r="AT288" s="4" t="s">
        <v>2972</v>
      </c>
      <c r="AU288" s="4">
        <v>21.8</v>
      </c>
      <c r="AV288" s="4" t="s">
        <v>2973</v>
      </c>
      <c r="AW288" s="4">
        <v>21.1</v>
      </c>
      <c r="AX288" s="4" t="s">
        <v>2974</v>
      </c>
      <c r="AY288" s="4">
        <v>33.200000000000003</v>
      </c>
      <c r="AZ288" s="4" t="s">
        <v>2975</v>
      </c>
      <c r="BA288" s="4">
        <v>32</v>
      </c>
      <c r="BB288" s="4" t="s">
        <v>2976</v>
      </c>
      <c r="BC288" s="4">
        <v>25.5</v>
      </c>
      <c r="BD288" s="4" t="s">
        <v>2977</v>
      </c>
      <c r="BE288" s="4">
        <v>23.8</v>
      </c>
      <c r="BF288" s="4" t="s">
        <v>2978</v>
      </c>
      <c r="BG288" s="4">
        <v>31.8</v>
      </c>
      <c r="BH288" s="4" t="s">
        <v>2979</v>
      </c>
      <c r="BI288" s="4">
        <v>30.5</v>
      </c>
      <c r="BJ288" s="4" t="s">
        <v>2980</v>
      </c>
      <c r="BK288" s="4">
        <v>22.1</v>
      </c>
      <c r="BL288" s="4" t="s">
        <v>2981</v>
      </c>
      <c r="BM288" s="4">
        <v>30.3</v>
      </c>
      <c r="BN288" s="4" t="s">
        <v>2982</v>
      </c>
      <c r="BO288" s="4">
        <v>37.5</v>
      </c>
      <c r="BP288" s="4" t="s">
        <v>2983</v>
      </c>
      <c r="BQ288" s="4">
        <v>30.4</v>
      </c>
      <c r="BR288" s="4" t="s">
        <v>2984</v>
      </c>
      <c r="BS288" s="4">
        <v>24.4</v>
      </c>
      <c r="BT288" s="4" t="s">
        <v>2985</v>
      </c>
      <c r="BU288" s="4">
        <v>27.7</v>
      </c>
      <c r="BV288" s="4" t="s">
        <v>2986</v>
      </c>
    </row>
    <row r="289" spans="1:76" hidden="1" x14ac:dyDescent="0.3">
      <c r="A289" s="4">
        <v>17</v>
      </c>
      <c r="B289" s="4">
        <v>17.2</v>
      </c>
      <c r="C289" s="4" t="s">
        <v>2949</v>
      </c>
      <c r="D289" s="4" t="s">
        <v>1323</v>
      </c>
      <c r="E289" s="4" t="s">
        <v>2950</v>
      </c>
      <c r="F289" s="4" t="s">
        <v>2989</v>
      </c>
      <c r="G289" s="4" t="s">
        <v>1742</v>
      </c>
      <c r="H289" s="4" t="s">
        <v>2990</v>
      </c>
      <c r="I289" s="4" t="s">
        <v>1744</v>
      </c>
      <c r="J289" s="4" t="s">
        <v>1745</v>
      </c>
      <c r="K289" s="4" t="s">
        <v>1415</v>
      </c>
      <c r="O289" s="4" t="s">
        <v>1746</v>
      </c>
      <c r="P289" s="4" t="s">
        <v>1747</v>
      </c>
      <c r="Q289" s="4" t="s">
        <v>1748</v>
      </c>
      <c r="R289" s="4" t="s">
        <v>1749</v>
      </c>
      <c r="S289" s="4" t="s">
        <v>1750</v>
      </c>
      <c r="U289" s="4" t="s">
        <v>1751</v>
      </c>
      <c r="V289" s="4" t="s">
        <v>1752</v>
      </c>
      <c r="AQ289" s="4">
        <v>0.02</v>
      </c>
      <c r="AR289" s="4" t="s">
        <v>2953</v>
      </c>
      <c r="AS289" s="4">
        <v>0.02</v>
      </c>
      <c r="AT289" s="4" t="s">
        <v>2954</v>
      </c>
      <c r="AU289" s="4">
        <v>0.02</v>
      </c>
      <c r="AV289" s="4" t="s">
        <v>2955</v>
      </c>
      <c r="AW289" s="4">
        <v>0.02</v>
      </c>
      <c r="AX289" s="4" t="s">
        <v>2956</v>
      </c>
      <c r="AY289" s="4">
        <v>0.03</v>
      </c>
      <c r="AZ289" s="4" t="s">
        <v>2957</v>
      </c>
      <c r="BA289" s="4">
        <v>0.03</v>
      </c>
      <c r="BB289" s="4" t="s">
        <v>2958</v>
      </c>
      <c r="BC289" s="4">
        <v>0.02</v>
      </c>
      <c r="BD289" s="4" t="s">
        <v>2959</v>
      </c>
      <c r="BE289" s="4">
        <v>0.02</v>
      </c>
      <c r="BF289" s="4" t="s">
        <v>2960</v>
      </c>
      <c r="BG289" s="4">
        <v>0.02</v>
      </c>
      <c r="BH289" s="4" t="s">
        <v>2961</v>
      </c>
      <c r="BI289" s="4">
        <v>0.02</v>
      </c>
      <c r="BJ289" s="4" t="s">
        <v>2962</v>
      </c>
      <c r="BK289" s="4">
        <v>0.02</v>
      </c>
      <c r="BL289" s="4" t="s">
        <v>2963</v>
      </c>
      <c r="BM289" s="4">
        <v>0.02</v>
      </c>
      <c r="BN289" s="4" t="s">
        <v>2964</v>
      </c>
      <c r="BO289" s="4">
        <v>0.03</v>
      </c>
      <c r="BP289" s="4" t="s">
        <v>2965</v>
      </c>
      <c r="BQ289" s="4">
        <v>0.02</v>
      </c>
      <c r="BR289" s="4" t="s">
        <v>2966</v>
      </c>
      <c r="BS289" s="4">
        <v>0.02</v>
      </c>
      <c r="BT289" s="4" t="s">
        <v>2967</v>
      </c>
      <c r="BU289" s="4">
        <v>0.02</v>
      </c>
      <c r="BV289" s="4" t="s">
        <v>2968</v>
      </c>
    </row>
    <row r="290" spans="1:76" hidden="1" x14ac:dyDescent="0.3">
      <c r="A290" s="4">
        <v>17</v>
      </c>
      <c r="B290" s="4">
        <v>17.2</v>
      </c>
      <c r="C290" s="4" t="s">
        <v>2949</v>
      </c>
      <c r="D290" s="4" t="s">
        <v>1323</v>
      </c>
      <c r="E290" s="4" t="s">
        <v>2950</v>
      </c>
      <c r="F290" s="4" t="s">
        <v>2991</v>
      </c>
      <c r="G290" s="4" t="s">
        <v>1742</v>
      </c>
      <c r="H290" s="4" t="s">
        <v>2992</v>
      </c>
      <c r="I290" s="4" t="s">
        <v>1744</v>
      </c>
      <c r="J290" s="4" t="s">
        <v>1745</v>
      </c>
      <c r="K290" s="4" t="s">
        <v>1415</v>
      </c>
      <c r="O290" s="4" t="s">
        <v>1746</v>
      </c>
      <c r="P290" s="4" t="s">
        <v>1747</v>
      </c>
      <c r="Q290" s="4" t="s">
        <v>1748</v>
      </c>
      <c r="R290" s="4" t="s">
        <v>1749</v>
      </c>
      <c r="S290" s="4" t="s">
        <v>1750</v>
      </c>
      <c r="U290" s="4" t="s">
        <v>2447</v>
      </c>
      <c r="V290" s="4" t="s">
        <v>2448</v>
      </c>
      <c r="AQ290" s="4">
        <v>79.2</v>
      </c>
      <c r="AR290" s="4" t="s">
        <v>2971</v>
      </c>
      <c r="AS290" s="4">
        <v>82.9</v>
      </c>
      <c r="AT290" s="4" t="s">
        <v>2972</v>
      </c>
      <c r="AU290" s="4">
        <v>71.8</v>
      </c>
      <c r="AV290" s="4" t="s">
        <v>2973</v>
      </c>
      <c r="AW290" s="4">
        <v>79.900000000000006</v>
      </c>
      <c r="AX290" s="4" t="s">
        <v>2974</v>
      </c>
      <c r="AY290" s="4">
        <v>78.8</v>
      </c>
      <c r="AZ290" s="4" t="s">
        <v>2975</v>
      </c>
      <c r="BA290" s="4">
        <v>86.6</v>
      </c>
      <c r="BB290" s="4" t="s">
        <v>2976</v>
      </c>
      <c r="BC290" s="4">
        <v>106.2</v>
      </c>
      <c r="BD290" s="4" t="s">
        <v>2977</v>
      </c>
      <c r="BE290" s="4">
        <v>99.6</v>
      </c>
      <c r="BF290" s="4" t="s">
        <v>2978</v>
      </c>
      <c r="BG290" s="4">
        <v>116.9</v>
      </c>
      <c r="BH290" s="4" t="s">
        <v>2979</v>
      </c>
      <c r="BI290" s="4">
        <v>126.2</v>
      </c>
      <c r="BJ290" s="4" t="s">
        <v>2980</v>
      </c>
      <c r="BK290" s="4">
        <v>140.6</v>
      </c>
      <c r="BL290" s="4" t="s">
        <v>2981</v>
      </c>
      <c r="BM290" s="4">
        <v>141</v>
      </c>
      <c r="BN290" s="4" t="s">
        <v>2982</v>
      </c>
      <c r="BO290" s="4">
        <v>152.9</v>
      </c>
      <c r="BP290" s="4" t="s">
        <v>2983</v>
      </c>
      <c r="BQ290" s="4">
        <v>136</v>
      </c>
      <c r="BR290" s="4" t="s">
        <v>2984</v>
      </c>
      <c r="BS290" s="4">
        <v>162.5</v>
      </c>
      <c r="BT290" s="4" t="s">
        <v>2985</v>
      </c>
      <c r="BU290" s="4">
        <v>183.8</v>
      </c>
      <c r="BV290" s="4" t="s">
        <v>2986</v>
      </c>
    </row>
    <row r="291" spans="1:76" hidden="1" x14ac:dyDescent="0.3">
      <c r="A291" s="4">
        <v>17</v>
      </c>
      <c r="B291" s="4">
        <v>17.2</v>
      </c>
      <c r="C291" s="4" t="s">
        <v>2949</v>
      </c>
      <c r="D291" s="4" t="s">
        <v>1323</v>
      </c>
      <c r="E291" s="4" t="s">
        <v>2950</v>
      </c>
      <c r="F291" s="4" t="s">
        <v>2993</v>
      </c>
      <c r="G291" s="4" t="s">
        <v>1742</v>
      </c>
      <c r="H291" s="4" t="s">
        <v>2994</v>
      </c>
      <c r="I291" s="4" t="s">
        <v>1744</v>
      </c>
      <c r="J291" s="4" t="s">
        <v>1745</v>
      </c>
      <c r="K291" s="4" t="s">
        <v>1415</v>
      </c>
      <c r="O291" s="4" t="s">
        <v>1746</v>
      </c>
      <c r="P291" s="4" t="s">
        <v>1747</v>
      </c>
      <c r="Q291" s="4" t="s">
        <v>1748</v>
      </c>
      <c r="R291" s="4" t="s">
        <v>1749</v>
      </c>
      <c r="S291" s="4" t="s">
        <v>1750</v>
      </c>
      <c r="U291" s="4" t="s">
        <v>1751</v>
      </c>
      <c r="V291" s="4" t="s">
        <v>1752</v>
      </c>
      <c r="AQ291" s="4">
        <v>0.08</v>
      </c>
      <c r="AR291" s="4" t="s">
        <v>2953</v>
      </c>
      <c r="AS291" s="4">
        <v>0.08</v>
      </c>
      <c r="AT291" s="4" t="s">
        <v>2954</v>
      </c>
      <c r="AU291" s="4">
        <v>7.0000000000000007E-2</v>
      </c>
      <c r="AV291" s="4" t="s">
        <v>2955</v>
      </c>
      <c r="AW291" s="4">
        <v>7.0000000000000007E-2</v>
      </c>
      <c r="AX291" s="4" t="s">
        <v>2956</v>
      </c>
      <c r="AY291" s="4">
        <v>0.06</v>
      </c>
      <c r="AZ291" s="4" t="s">
        <v>2957</v>
      </c>
      <c r="BA291" s="4">
        <v>7.0000000000000007E-2</v>
      </c>
      <c r="BB291" s="4" t="s">
        <v>2958</v>
      </c>
      <c r="BC291" s="4">
        <v>0.08</v>
      </c>
      <c r="BD291" s="4" t="s">
        <v>2959</v>
      </c>
      <c r="BE291" s="4">
        <v>0.08</v>
      </c>
      <c r="BF291" s="4" t="s">
        <v>2960</v>
      </c>
      <c r="BG291" s="4">
        <v>0.09</v>
      </c>
      <c r="BH291" s="4" t="s">
        <v>2961</v>
      </c>
      <c r="BI291" s="4">
        <v>0.09</v>
      </c>
      <c r="BJ291" s="4" t="s">
        <v>2962</v>
      </c>
      <c r="BK291" s="4">
        <v>0.1</v>
      </c>
      <c r="BL291" s="4" t="s">
        <v>2963</v>
      </c>
      <c r="BM291" s="4">
        <v>0.1</v>
      </c>
      <c r="BN291" s="4" t="s">
        <v>2964</v>
      </c>
      <c r="BO291" s="4">
        <v>0.1</v>
      </c>
      <c r="BP291" s="4" t="s">
        <v>2965</v>
      </c>
      <c r="BQ291" s="4">
        <v>0.09</v>
      </c>
      <c r="BR291" s="4" t="s">
        <v>2966</v>
      </c>
      <c r="BS291" s="4">
        <v>0.1</v>
      </c>
      <c r="BT291" s="4" t="s">
        <v>2967</v>
      </c>
      <c r="BU291" s="4">
        <v>0.11</v>
      </c>
      <c r="BV291" s="4" t="s">
        <v>2968</v>
      </c>
    </row>
    <row r="292" spans="1:76" hidden="1" x14ac:dyDescent="0.3">
      <c r="A292" s="4">
        <v>17</v>
      </c>
      <c r="B292" s="4">
        <v>17.2</v>
      </c>
      <c r="C292" s="4" t="s">
        <v>2949</v>
      </c>
      <c r="D292" s="4" t="s">
        <v>1323</v>
      </c>
      <c r="E292" s="4" t="s">
        <v>2950</v>
      </c>
      <c r="F292" s="4" t="s">
        <v>2995</v>
      </c>
      <c r="G292" s="4" t="s">
        <v>1742</v>
      </c>
      <c r="H292" s="4" t="s">
        <v>2996</v>
      </c>
      <c r="I292" s="4" t="s">
        <v>1744</v>
      </c>
      <c r="J292" s="4" t="s">
        <v>1745</v>
      </c>
      <c r="K292" s="4" t="s">
        <v>1415</v>
      </c>
      <c r="O292" s="4" t="s">
        <v>1746</v>
      </c>
      <c r="P292" s="4" t="s">
        <v>1747</v>
      </c>
      <c r="Q292" s="4" t="s">
        <v>1748</v>
      </c>
      <c r="R292" s="4" t="s">
        <v>1749</v>
      </c>
      <c r="S292" s="4" t="s">
        <v>1750</v>
      </c>
      <c r="U292" s="4" t="s">
        <v>1751</v>
      </c>
      <c r="V292" s="4" t="s">
        <v>1752</v>
      </c>
      <c r="AQ292" s="4">
        <v>0.25</v>
      </c>
      <c r="AR292" s="4" t="s">
        <v>2997</v>
      </c>
      <c r="AS292" s="4">
        <v>0.25</v>
      </c>
      <c r="AT292" s="4" t="s">
        <v>2998</v>
      </c>
      <c r="AU292" s="4">
        <v>0.22</v>
      </c>
      <c r="AV292" s="4" t="s">
        <v>2999</v>
      </c>
      <c r="AW292" s="4">
        <v>0.23</v>
      </c>
      <c r="AX292" s="4" t="s">
        <v>3000</v>
      </c>
      <c r="AY292" s="4">
        <v>0.23</v>
      </c>
      <c r="AZ292" s="4" t="s">
        <v>3001</v>
      </c>
      <c r="BA292" s="4">
        <v>0.27</v>
      </c>
      <c r="BB292" s="4" t="s">
        <v>3002</v>
      </c>
      <c r="BC292" s="4">
        <v>0.27</v>
      </c>
      <c r="BD292" s="4" t="s">
        <v>3003</v>
      </c>
      <c r="BE292" s="4">
        <v>0.27</v>
      </c>
      <c r="BF292" s="4" t="s">
        <v>3004</v>
      </c>
      <c r="BG292" s="4">
        <v>0.3</v>
      </c>
      <c r="BH292" s="4" t="s">
        <v>3005</v>
      </c>
      <c r="BI292" s="4">
        <v>0.28000000000000003</v>
      </c>
      <c r="BJ292" s="4" t="s">
        <v>3006</v>
      </c>
      <c r="BK292" s="4">
        <v>0.26</v>
      </c>
      <c r="BL292" s="4" t="s">
        <v>3007</v>
      </c>
      <c r="BM292" s="4">
        <v>0.28000000000000003</v>
      </c>
      <c r="BN292" s="4" t="s">
        <v>3008</v>
      </c>
      <c r="BO292" s="4">
        <v>0.28000000000000003</v>
      </c>
      <c r="BP292" s="4" t="s">
        <v>3009</v>
      </c>
      <c r="BQ292" s="4">
        <v>0.26</v>
      </c>
      <c r="BR292" s="4" t="s">
        <v>3010</v>
      </c>
      <c r="BS292" s="4">
        <v>0.27</v>
      </c>
      <c r="BT292" s="4" t="s">
        <v>3011</v>
      </c>
      <c r="BU292" s="4">
        <v>0.27</v>
      </c>
      <c r="BV292" s="4" t="s">
        <v>3012</v>
      </c>
      <c r="BW292" s="4">
        <v>0.25</v>
      </c>
      <c r="BX292" s="4" t="s">
        <v>3013</v>
      </c>
    </row>
    <row r="293" spans="1:76" hidden="1" x14ac:dyDescent="0.3">
      <c r="A293" s="4">
        <v>17</v>
      </c>
      <c r="B293" s="4">
        <v>17.2</v>
      </c>
      <c r="C293" s="4" t="s">
        <v>2949</v>
      </c>
      <c r="D293" s="4" t="s">
        <v>1323</v>
      </c>
      <c r="E293" s="4" t="s">
        <v>2950</v>
      </c>
      <c r="F293" s="4" t="s">
        <v>3014</v>
      </c>
      <c r="G293" s="4" t="s">
        <v>1742</v>
      </c>
      <c r="H293" s="4" t="s">
        <v>3015</v>
      </c>
      <c r="I293" s="4" t="s">
        <v>1744</v>
      </c>
      <c r="J293" s="4" t="s">
        <v>1745</v>
      </c>
      <c r="K293" s="4" t="s">
        <v>1415</v>
      </c>
      <c r="O293" s="4" t="s">
        <v>1746</v>
      </c>
      <c r="P293" s="4" t="s">
        <v>1747</v>
      </c>
      <c r="Q293" s="4" t="s">
        <v>1748</v>
      </c>
      <c r="R293" s="4" t="s">
        <v>1749</v>
      </c>
      <c r="S293" s="4" t="s">
        <v>1750</v>
      </c>
      <c r="U293" s="4" t="s">
        <v>2447</v>
      </c>
      <c r="V293" s="4" t="s">
        <v>2448</v>
      </c>
      <c r="AQ293" s="4">
        <v>244.3</v>
      </c>
      <c r="AR293" s="4" t="s">
        <v>3016</v>
      </c>
      <c r="AS293" s="4">
        <v>249.4</v>
      </c>
      <c r="AT293" s="4" t="s">
        <v>3017</v>
      </c>
      <c r="AU293" s="4">
        <v>245.5</v>
      </c>
      <c r="AV293" s="4" t="s">
        <v>3018</v>
      </c>
      <c r="AW293" s="4">
        <v>262.10000000000002</v>
      </c>
      <c r="AX293" s="4" t="s">
        <v>3019</v>
      </c>
      <c r="AY293" s="4">
        <v>284.3</v>
      </c>
      <c r="AZ293" s="4" t="s">
        <v>3020</v>
      </c>
      <c r="BA293" s="4">
        <v>336.9</v>
      </c>
      <c r="BB293" s="4" t="s">
        <v>3021</v>
      </c>
      <c r="BC293" s="4">
        <v>337.7</v>
      </c>
      <c r="BD293" s="4" t="s">
        <v>3022</v>
      </c>
      <c r="BE293" s="4">
        <v>353.3</v>
      </c>
      <c r="BF293" s="4" t="s">
        <v>3023</v>
      </c>
      <c r="BG293" s="4">
        <v>393</v>
      </c>
      <c r="BH293" s="4" t="s">
        <v>3024</v>
      </c>
      <c r="BI293" s="4">
        <v>383.1</v>
      </c>
      <c r="BJ293" s="4" t="s">
        <v>3025</v>
      </c>
      <c r="BK293" s="4">
        <v>357.4</v>
      </c>
      <c r="BL293" s="4" t="s">
        <v>3026</v>
      </c>
      <c r="BM293" s="4">
        <v>392.9</v>
      </c>
      <c r="BN293" s="4" t="s">
        <v>3027</v>
      </c>
      <c r="BO293" s="4">
        <v>406.9</v>
      </c>
      <c r="BP293" s="4" t="s">
        <v>3028</v>
      </c>
      <c r="BQ293" s="4">
        <v>397.7</v>
      </c>
      <c r="BR293" s="4" t="s">
        <v>3029</v>
      </c>
      <c r="BS293" s="4">
        <v>426.4</v>
      </c>
      <c r="BT293" s="4" t="s">
        <v>3030</v>
      </c>
      <c r="BU293" s="4">
        <v>441.7</v>
      </c>
      <c r="BV293" s="4" t="s">
        <v>3031</v>
      </c>
      <c r="BW293" s="4">
        <v>430.5</v>
      </c>
      <c r="BX293" s="4" t="s">
        <v>3032</v>
      </c>
    </row>
    <row r="294" spans="1:76" hidden="1" x14ac:dyDescent="0.3">
      <c r="A294" s="4">
        <v>17</v>
      </c>
      <c r="B294" s="4">
        <v>17.3</v>
      </c>
      <c r="C294" s="4" t="s">
        <v>3033</v>
      </c>
      <c r="D294" s="4" t="s">
        <v>1328</v>
      </c>
      <c r="E294" s="4" t="s">
        <v>3034</v>
      </c>
      <c r="F294" s="4" t="s">
        <v>3035</v>
      </c>
      <c r="G294" s="4" t="s">
        <v>1742</v>
      </c>
      <c r="H294" s="4" t="s">
        <v>3034</v>
      </c>
      <c r="I294" s="4" t="s">
        <v>1744</v>
      </c>
      <c r="J294" s="4" t="s">
        <v>1745</v>
      </c>
      <c r="K294" s="4" t="s">
        <v>1415</v>
      </c>
      <c r="O294" s="4" t="s">
        <v>1746</v>
      </c>
      <c r="P294" s="4" t="s">
        <v>1747</v>
      </c>
      <c r="Q294" s="4" t="s">
        <v>1748</v>
      </c>
      <c r="R294" s="4" t="s">
        <v>1749</v>
      </c>
      <c r="S294" s="4" t="s">
        <v>1750</v>
      </c>
      <c r="U294" s="4" t="s">
        <v>1751</v>
      </c>
      <c r="V294" s="4" t="s">
        <v>1752</v>
      </c>
      <c r="W294" s="4">
        <v>1.67</v>
      </c>
      <c r="X294" s="4" t="s">
        <v>3036</v>
      </c>
      <c r="Y294" s="4">
        <v>1.52</v>
      </c>
      <c r="Z294" s="4" t="s">
        <v>3037</v>
      </c>
      <c r="AA294" s="4">
        <v>1.45</v>
      </c>
      <c r="AB294" s="4" t="s">
        <v>3038</v>
      </c>
      <c r="AC294" s="4">
        <v>1.78</v>
      </c>
      <c r="AD294" s="4" t="s">
        <v>3039</v>
      </c>
      <c r="AE294" s="4">
        <v>2.09</v>
      </c>
      <c r="AF294" s="4" t="s">
        <v>3040</v>
      </c>
      <c r="AG294" s="4">
        <v>2.58</v>
      </c>
      <c r="AH294" s="4" t="s">
        <v>3041</v>
      </c>
      <c r="AI294" s="4">
        <v>2.91</v>
      </c>
      <c r="AJ294" s="4" t="s">
        <v>3042</v>
      </c>
      <c r="AK294" s="4">
        <v>1.53</v>
      </c>
      <c r="AL294" s="4" t="s">
        <v>3043</v>
      </c>
      <c r="AM294" s="4">
        <v>0.46</v>
      </c>
      <c r="AN294" s="4" t="s">
        <v>3044</v>
      </c>
      <c r="AO294" s="4">
        <v>0.44</v>
      </c>
      <c r="AP294" s="4" t="s">
        <v>3045</v>
      </c>
      <c r="AQ294" s="4">
        <v>0.41</v>
      </c>
      <c r="AR294" s="4" t="s">
        <v>2282</v>
      </c>
      <c r="AS294" s="4">
        <v>0.41</v>
      </c>
      <c r="AT294" s="4" t="s">
        <v>2283</v>
      </c>
      <c r="AU294" s="4">
        <v>0.35</v>
      </c>
      <c r="AV294" s="4" t="s">
        <v>2284</v>
      </c>
      <c r="AW294" s="4">
        <v>0.33</v>
      </c>
      <c r="AX294" s="4" t="s">
        <v>2285</v>
      </c>
      <c r="AY294" s="4">
        <v>0.31</v>
      </c>
      <c r="AZ294" s="4" t="s">
        <v>2286</v>
      </c>
      <c r="BA294" s="4">
        <v>0.31</v>
      </c>
      <c r="BB294" s="4" t="s">
        <v>2287</v>
      </c>
      <c r="BC294" s="4">
        <v>0.3</v>
      </c>
      <c r="BD294" s="4" t="s">
        <v>2288</v>
      </c>
      <c r="BE294" s="4">
        <v>0.28000000000000003</v>
      </c>
      <c r="BF294" s="4" t="s">
        <v>2289</v>
      </c>
      <c r="BG294" s="4">
        <v>0.32</v>
      </c>
      <c r="BH294" s="4" t="s">
        <v>2290</v>
      </c>
      <c r="BI294" s="4">
        <v>0.27</v>
      </c>
      <c r="BJ294" s="4" t="s">
        <v>2291</v>
      </c>
      <c r="BK294" s="4">
        <v>0.25</v>
      </c>
      <c r="BL294" s="4" t="s">
        <v>2292</v>
      </c>
      <c r="BM294" s="4">
        <v>0.27</v>
      </c>
      <c r="BN294" s="4" t="s">
        <v>2293</v>
      </c>
      <c r="BO294" s="4">
        <v>0.26</v>
      </c>
      <c r="BP294" s="4" t="s">
        <v>2294</v>
      </c>
      <c r="BQ294" s="4">
        <v>0.24</v>
      </c>
      <c r="BR294" s="4" t="s">
        <v>2295</v>
      </c>
      <c r="BS294" s="4">
        <v>0.23</v>
      </c>
      <c r="BT294" s="4" t="s">
        <v>2238</v>
      </c>
      <c r="BU294" s="4">
        <v>0.24</v>
      </c>
      <c r="BV294" s="4" t="s">
        <v>2489</v>
      </c>
    </row>
    <row r="295" spans="1:76" hidden="1" x14ac:dyDescent="0.3">
      <c r="A295" s="4">
        <v>17</v>
      </c>
      <c r="B295" s="4">
        <v>17.600000000000001</v>
      </c>
      <c r="C295" s="4" t="s">
        <v>3046</v>
      </c>
      <c r="D295" s="4" t="s">
        <v>1340</v>
      </c>
      <c r="E295" s="4" t="s">
        <v>3047</v>
      </c>
      <c r="F295" s="4" t="s">
        <v>3048</v>
      </c>
      <c r="G295" s="4" t="s">
        <v>1742</v>
      </c>
      <c r="H295" s="4" t="s">
        <v>3049</v>
      </c>
      <c r="I295" s="4" t="s">
        <v>1744</v>
      </c>
      <c r="J295" s="4" t="s">
        <v>1745</v>
      </c>
      <c r="K295" s="4" t="s">
        <v>1415</v>
      </c>
      <c r="O295" s="4" t="s">
        <v>1746</v>
      </c>
      <c r="P295" s="4" t="s">
        <v>1747</v>
      </c>
      <c r="Q295" s="4" t="s">
        <v>1748</v>
      </c>
      <c r="R295" s="4" t="s">
        <v>1749</v>
      </c>
      <c r="S295" s="4" t="s">
        <v>1750</v>
      </c>
      <c r="U295" s="4" t="s">
        <v>1751</v>
      </c>
      <c r="V295" s="4" t="s">
        <v>1752</v>
      </c>
      <c r="AQ295" s="4">
        <v>0.12</v>
      </c>
      <c r="AR295" s="4" t="s">
        <v>3050</v>
      </c>
      <c r="AS295" s="4">
        <v>0.44</v>
      </c>
      <c r="AT295" s="4" t="s">
        <v>3051</v>
      </c>
      <c r="AU295" s="4">
        <v>1.1000000000000001</v>
      </c>
      <c r="AV295" s="4" t="s">
        <v>3052</v>
      </c>
      <c r="AW295" s="4">
        <v>2.06</v>
      </c>
      <c r="AX295" s="4" t="s">
        <v>3053</v>
      </c>
      <c r="AY295" s="4">
        <v>4.7</v>
      </c>
      <c r="AZ295" s="4" t="s">
        <v>3054</v>
      </c>
      <c r="BA295" s="4">
        <v>7.76</v>
      </c>
      <c r="BB295" s="4" t="s">
        <v>3055</v>
      </c>
      <c r="BC295" s="4">
        <v>11.24</v>
      </c>
      <c r="BD295" s="4" t="s">
        <v>3056</v>
      </c>
      <c r="BE295" s="4">
        <v>20.149999999999999</v>
      </c>
      <c r="BF295" s="4" t="s">
        <v>3057</v>
      </c>
      <c r="BG295" s="4">
        <v>21.39</v>
      </c>
      <c r="BH295" s="4" t="s">
        <v>3058</v>
      </c>
      <c r="BI295" s="4">
        <v>23.65</v>
      </c>
      <c r="BJ295" s="4" t="s">
        <v>3059</v>
      </c>
      <c r="BK295" s="4">
        <v>25</v>
      </c>
      <c r="BL295" s="4" t="s">
        <v>3060</v>
      </c>
      <c r="BM295" s="4">
        <v>26.69</v>
      </c>
      <c r="BN295" s="4" t="s">
        <v>3061</v>
      </c>
      <c r="BO295" s="4">
        <v>28.52</v>
      </c>
      <c r="BP295" s="4" t="s">
        <v>3062</v>
      </c>
      <c r="BQ295" s="4">
        <v>29.21</v>
      </c>
      <c r="BR295" s="4" t="s">
        <v>3063</v>
      </c>
      <c r="BS295" s="4">
        <v>30.98</v>
      </c>
      <c r="BT295" s="4" t="s">
        <v>3064</v>
      </c>
      <c r="BU295" s="4">
        <v>31.57</v>
      </c>
      <c r="BV295" s="4" t="s">
        <v>3065</v>
      </c>
    </row>
    <row r="296" spans="1:76" hidden="1" x14ac:dyDescent="0.3">
      <c r="A296" s="4">
        <v>17</v>
      </c>
      <c r="B296" s="4">
        <v>17.600000000000001</v>
      </c>
      <c r="C296" s="4" t="s">
        <v>3046</v>
      </c>
      <c r="D296" s="4" t="s">
        <v>1340</v>
      </c>
      <c r="E296" s="4" t="s">
        <v>3047</v>
      </c>
      <c r="F296" s="4" t="s">
        <v>3066</v>
      </c>
      <c r="G296" s="4" t="s">
        <v>1770</v>
      </c>
      <c r="H296" s="4" t="s">
        <v>3049</v>
      </c>
      <c r="I296" s="4" t="s">
        <v>1744</v>
      </c>
      <c r="J296" s="4" t="s">
        <v>1745</v>
      </c>
      <c r="K296" s="4" t="s">
        <v>1415</v>
      </c>
      <c r="O296" s="4" t="s">
        <v>1746</v>
      </c>
      <c r="P296" s="4" t="s">
        <v>1747</v>
      </c>
      <c r="Q296" s="4" t="s">
        <v>1748</v>
      </c>
      <c r="R296" s="4" t="s">
        <v>1749</v>
      </c>
      <c r="S296" s="4" t="s">
        <v>1750</v>
      </c>
      <c r="U296" s="4" t="s">
        <v>1772</v>
      </c>
      <c r="V296" s="4" t="s">
        <v>1752</v>
      </c>
      <c r="AQ296" s="80">
        <v>4658</v>
      </c>
      <c r="AR296" s="4" t="s">
        <v>3050</v>
      </c>
      <c r="AS296" s="80">
        <v>17267</v>
      </c>
      <c r="AT296" s="4" t="s">
        <v>3051</v>
      </c>
      <c r="AU296" s="80">
        <v>43500</v>
      </c>
      <c r="AV296" s="4" t="s">
        <v>3052</v>
      </c>
      <c r="AW296" s="80">
        <v>83000</v>
      </c>
      <c r="AX296" s="4" t="s">
        <v>3053</v>
      </c>
      <c r="AY296" s="80">
        <v>191695</v>
      </c>
      <c r="AZ296" s="4" t="s">
        <v>3054</v>
      </c>
      <c r="BA296" s="80">
        <v>321000</v>
      </c>
      <c r="BB296" s="4" t="s">
        <v>3055</v>
      </c>
      <c r="BC296" s="80">
        <v>470200</v>
      </c>
      <c r="BD296" s="4" t="s">
        <v>3056</v>
      </c>
      <c r="BE296" s="80">
        <v>853020</v>
      </c>
      <c r="BF296" s="4" t="s">
        <v>3057</v>
      </c>
      <c r="BG296" s="80">
        <v>914961</v>
      </c>
      <c r="BH296" s="4" t="s">
        <v>3058</v>
      </c>
      <c r="BI296" s="80">
        <v>1022335</v>
      </c>
      <c r="BJ296" s="4" t="s">
        <v>3059</v>
      </c>
      <c r="BK296" s="80">
        <v>1092000</v>
      </c>
      <c r="BL296" s="4" t="s">
        <v>3060</v>
      </c>
      <c r="BM296" s="80">
        <v>1178000</v>
      </c>
      <c r="BN296" s="4" t="s">
        <v>3061</v>
      </c>
      <c r="BO296" s="80">
        <v>1272000</v>
      </c>
      <c r="BP296" s="4" t="s">
        <v>3062</v>
      </c>
      <c r="BQ296" s="80">
        <v>1316000</v>
      </c>
      <c r="BR296" s="4" t="s">
        <v>3063</v>
      </c>
      <c r="BS296" s="80">
        <v>1410000</v>
      </c>
      <c r="BT296" s="4" t="s">
        <v>3064</v>
      </c>
      <c r="BU296" s="80">
        <v>1450900</v>
      </c>
      <c r="BV296" s="4" t="s">
        <v>3065</v>
      </c>
    </row>
    <row r="297" spans="1:76" hidden="1" x14ac:dyDescent="0.3">
      <c r="A297" s="4">
        <v>17</v>
      </c>
      <c r="B297" s="4">
        <v>17.600000000000001</v>
      </c>
      <c r="C297" s="4" t="s">
        <v>3046</v>
      </c>
      <c r="D297" s="4" t="s">
        <v>1340</v>
      </c>
      <c r="E297" s="4" t="s">
        <v>3047</v>
      </c>
      <c r="F297" s="4" t="s">
        <v>3067</v>
      </c>
      <c r="G297" s="4" t="s">
        <v>1742</v>
      </c>
      <c r="H297" s="4" t="s">
        <v>3049</v>
      </c>
      <c r="I297" s="4" t="s">
        <v>1744</v>
      </c>
      <c r="J297" s="4" t="s">
        <v>1745</v>
      </c>
      <c r="K297" s="4" t="s">
        <v>1415</v>
      </c>
      <c r="O297" s="4" t="s">
        <v>1746</v>
      </c>
      <c r="P297" s="4" t="s">
        <v>1747</v>
      </c>
      <c r="Q297" s="4" t="s">
        <v>1748</v>
      </c>
      <c r="R297" s="4" t="s">
        <v>1749</v>
      </c>
      <c r="S297" s="4" t="s">
        <v>1750</v>
      </c>
      <c r="U297" s="4" t="s">
        <v>1751</v>
      </c>
      <c r="V297" s="4" t="s">
        <v>1752</v>
      </c>
      <c r="BS297" s="4">
        <v>26.65</v>
      </c>
      <c r="BT297" s="4" t="s">
        <v>3068</v>
      </c>
      <c r="BU297" s="4">
        <v>30.62</v>
      </c>
      <c r="BV297" s="4" t="s">
        <v>3069</v>
      </c>
    </row>
    <row r="298" spans="1:76" hidden="1" x14ac:dyDescent="0.3">
      <c r="A298" s="4">
        <v>17</v>
      </c>
      <c r="B298" s="4">
        <v>17.600000000000001</v>
      </c>
      <c r="C298" s="4" t="s">
        <v>3046</v>
      </c>
      <c r="D298" s="4" t="s">
        <v>1340</v>
      </c>
      <c r="E298" s="4" t="s">
        <v>3047</v>
      </c>
      <c r="F298" s="4" t="s">
        <v>3070</v>
      </c>
      <c r="G298" s="4" t="s">
        <v>1742</v>
      </c>
      <c r="H298" s="4" t="s">
        <v>3049</v>
      </c>
      <c r="I298" s="4" t="s">
        <v>1744</v>
      </c>
      <c r="J298" s="4" t="s">
        <v>1745</v>
      </c>
      <c r="K298" s="4" t="s">
        <v>1415</v>
      </c>
      <c r="O298" s="4" t="s">
        <v>1746</v>
      </c>
      <c r="P298" s="4" t="s">
        <v>1747</v>
      </c>
      <c r="Q298" s="4" t="s">
        <v>1748</v>
      </c>
      <c r="R298" s="4" t="s">
        <v>1749</v>
      </c>
      <c r="S298" s="4" t="s">
        <v>1750</v>
      </c>
      <c r="U298" s="4" t="s">
        <v>1772</v>
      </c>
      <c r="V298" s="4" t="s">
        <v>1752</v>
      </c>
      <c r="BS298" s="80">
        <v>1213000</v>
      </c>
      <c r="BT298" s="4" t="s">
        <v>3068</v>
      </c>
      <c r="BU298" s="80">
        <v>1407400</v>
      </c>
      <c r="BV298" s="4" t="s">
        <v>3069</v>
      </c>
    </row>
    <row r="299" spans="1:76" hidden="1" x14ac:dyDescent="0.3">
      <c r="A299" s="4">
        <v>17</v>
      </c>
      <c r="B299" s="4">
        <v>17.600000000000001</v>
      </c>
      <c r="C299" s="4" t="s">
        <v>3046</v>
      </c>
      <c r="D299" s="4" t="s">
        <v>1340</v>
      </c>
      <c r="E299" s="4" t="s">
        <v>3047</v>
      </c>
      <c r="F299" s="4" t="s">
        <v>3071</v>
      </c>
      <c r="G299" s="4" t="s">
        <v>1742</v>
      </c>
      <c r="H299" s="4" t="s">
        <v>3049</v>
      </c>
      <c r="I299" s="4" t="s">
        <v>1744</v>
      </c>
      <c r="J299" s="4" t="s">
        <v>1745</v>
      </c>
      <c r="K299" s="4" t="s">
        <v>1415</v>
      </c>
      <c r="O299" s="4" t="s">
        <v>1746</v>
      </c>
      <c r="P299" s="4" t="s">
        <v>1747</v>
      </c>
      <c r="Q299" s="4" t="s">
        <v>1748</v>
      </c>
      <c r="R299" s="4" t="s">
        <v>1749</v>
      </c>
      <c r="S299" s="4" t="s">
        <v>1750</v>
      </c>
      <c r="U299" s="4" t="s">
        <v>1751</v>
      </c>
      <c r="V299" s="4" t="s">
        <v>1752</v>
      </c>
      <c r="BI299" s="4">
        <v>2.5</v>
      </c>
      <c r="BJ299" s="4" t="s">
        <v>3072</v>
      </c>
      <c r="BK299" s="4">
        <v>2.66</v>
      </c>
      <c r="BL299" s="4" t="s">
        <v>3073</v>
      </c>
      <c r="BM299" s="4">
        <v>2.83</v>
      </c>
      <c r="BN299" s="4" t="s">
        <v>3074</v>
      </c>
      <c r="BS299" s="4">
        <v>0.92</v>
      </c>
      <c r="BT299" s="4" t="s">
        <v>3068</v>
      </c>
      <c r="BU299" s="4">
        <v>0.32</v>
      </c>
      <c r="BV299" s="4" t="s">
        <v>3069</v>
      </c>
    </row>
    <row r="300" spans="1:76" hidden="1" x14ac:dyDescent="0.3">
      <c r="A300" s="4">
        <v>17</v>
      </c>
      <c r="B300" s="4">
        <v>17.600000000000001</v>
      </c>
      <c r="C300" s="4" t="s">
        <v>3046</v>
      </c>
      <c r="D300" s="4" t="s">
        <v>1340</v>
      </c>
      <c r="E300" s="4" t="s">
        <v>3047</v>
      </c>
      <c r="F300" s="4" t="s">
        <v>3075</v>
      </c>
      <c r="G300" s="4" t="s">
        <v>1742</v>
      </c>
      <c r="H300" s="4" t="s">
        <v>3049</v>
      </c>
      <c r="I300" s="4" t="s">
        <v>1744</v>
      </c>
      <c r="J300" s="4" t="s">
        <v>1745</v>
      </c>
      <c r="K300" s="4" t="s">
        <v>1415</v>
      </c>
      <c r="O300" s="4" t="s">
        <v>1746</v>
      </c>
      <c r="P300" s="4" t="s">
        <v>1747</v>
      </c>
      <c r="Q300" s="4" t="s">
        <v>1748</v>
      </c>
      <c r="R300" s="4" t="s">
        <v>1749</v>
      </c>
      <c r="S300" s="4" t="s">
        <v>1750</v>
      </c>
      <c r="U300" s="4" t="s">
        <v>1772</v>
      </c>
      <c r="V300" s="4" t="s">
        <v>1752</v>
      </c>
      <c r="BI300" s="80">
        <v>108000</v>
      </c>
      <c r="BJ300" s="4" t="s">
        <v>3072</v>
      </c>
      <c r="BK300" s="80">
        <v>116000</v>
      </c>
      <c r="BL300" s="4" t="s">
        <v>3073</v>
      </c>
      <c r="BM300" s="80">
        <v>125000</v>
      </c>
      <c r="BN300" s="4" t="s">
        <v>3074</v>
      </c>
      <c r="BS300" s="80">
        <v>42000</v>
      </c>
      <c r="BT300" s="4" t="s">
        <v>3068</v>
      </c>
      <c r="BU300" s="80">
        <v>14500</v>
      </c>
      <c r="BV300" s="4" t="s">
        <v>3069</v>
      </c>
    </row>
    <row r="301" spans="1:76" hidden="1" x14ac:dyDescent="0.3">
      <c r="A301" s="4">
        <v>17</v>
      </c>
      <c r="B301" s="4">
        <v>17.600000000000001</v>
      </c>
      <c r="C301" s="4" t="s">
        <v>3046</v>
      </c>
      <c r="D301" s="4" t="s">
        <v>1340</v>
      </c>
      <c r="E301" s="4" t="s">
        <v>3047</v>
      </c>
      <c r="F301" s="4" t="s">
        <v>3076</v>
      </c>
      <c r="G301" s="4" t="s">
        <v>1742</v>
      </c>
      <c r="H301" s="4" t="s">
        <v>3049</v>
      </c>
      <c r="I301" s="4" t="s">
        <v>1744</v>
      </c>
      <c r="J301" s="4" t="s">
        <v>1745</v>
      </c>
      <c r="K301" s="4" t="s">
        <v>1415</v>
      </c>
      <c r="O301" s="4" t="s">
        <v>1746</v>
      </c>
      <c r="P301" s="4" t="s">
        <v>1747</v>
      </c>
      <c r="Q301" s="4" t="s">
        <v>1748</v>
      </c>
      <c r="R301" s="4" t="s">
        <v>1749</v>
      </c>
      <c r="S301" s="4" t="s">
        <v>1750</v>
      </c>
      <c r="U301" s="4" t="s">
        <v>1751</v>
      </c>
      <c r="V301" s="4" t="s">
        <v>1752</v>
      </c>
      <c r="BM301" s="4">
        <v>5.44</v>
      </c>
      <c r="BN301" s="4" t="s">
        <v>3074</v>
      </c>
      <c r="BS301" s="4">
        <v>3.41</v>
      </c>
      <c r="BT301" s="4" t="s">
        <v>3068</v>
      </c>
      <c r="BU301" s="4">
        <v>0.63</v>
      </c>
      <c r="BV301" s="4" t="s">
        <v>3069</v>
      </c>
    </row>
    <row r="302" spans="1:76" hidden="1" x14ac:dyDescent="0.3">
      <c r="A302" s="4">
        <v>17</v>
      </c>
      <c r="B302" s="4">
        <v>17.600000000000001</v>
      </c>
      <c r="C302" s="4" t="s">
        <v>3046</v>
      </c>
      <c r="D302" s="4" t="s">
        <v>1340</v>
      </c>
      <c r="E302" s="4" t="s">
        <v>3047</v>
      </c>
      <c r="F302" s="4" t="s">
        <v>3077</v>
      </c>
      <c r="G302" s="4" t="s">
        <v>1742</v>
      </c>
      <c r="H302" s="4" t="s">
        <v>3049</v>
      </c>
      <c r="I302" s="4" t="s">
        <v>1744</v>
      </c>
      <c r="J302" s="4" t="s">
        <v>1745</v>
      </c>
      <c r="K302" s="4" t="s">
        <v>1415</v>
      </c>
      <c r="O302" s="4" t="s">
        <v>1746</v>
      </c>
      <c r="P302" s="4" t="s">
        <v>1747</v>
      </c>
      <c r="Q302" s="4" t="s">
        <v>1748</v>
      </c>
      <c r="R302" s="4" t="s">
        <v>1749</v>
      </c>
      <c r="S302" s="4" t="s">
        <v>1750</v>
      </c>
      <c r="U302" s="4" t="s">
        <v>1772</v>
      </c>
      <c r="V302" s="4" t="s">
        <v>1752</v>
      </c>
      <c r="BM302" s="80">
        <v>240000</v>
      </c>
      <c r="BN302" s="4" t="s">
        <v>3074</v>
      </c>
      <c r="BS302" s="80">
        <v>155000</v>
      </c>
      <c r="BT302" s="4" t="s">
        <v>3068</v>
      </c>
      <c r="BU302" s="80">
        <v>29000</v>
      </c>
      <c r="BV302" s="4" t="s">
        <v>3069</v>
      </c>
    </row>
    <row r="303" spans="1:76" hidden="1" x14ac:dyDescent="0.3">
      <c r="A303" s="4">
        <v>17</v>
      </c>
      <c r="B303" s="4">
        <v>17.8</v>
      </c>
      <c r="C303" s="4" t="s">
        <v>3078</v>
      </c>
      <c r="D303" s="4" t="s">
        <v>1346</v>
      </c>
      <c r="E303" s="4" t="s">
        <v>3079</v>
      </c>
      <c r="F303" s="4" t="s">
        <v>3080</v>
      </c>
      <c r="G303" s="4" t="s">
        <v>1742</v>
      </c>
      <c r="H303" s="4" t="s">
        <v>3079</v>
      </c>
      <c r="I303" s="4" t="s">
        <v>1744</v>
      </c>
      <c r="J303" s="4" t="s">
        <v>1745</v>
      </c>
      <c r="K303" s="4" t="s">
        <v>1415</v>
      </c>
      <c r="O303" s="4" t="s">
        <v>1746</v>
      </c>
      <c r="P303" s="4" t="s">
        <v>1747</v>
      </c>
      <c r="Q303" s="4" t="s">
        <v>1748</v>
      </c>
      <c r="R303" s="4" t="s">
        <v>1749</v>
      </c>
      <c r="S303" s="4" t="s">
        <v>1750</v>
      </c>
      <c r="U303" s="4" t="s">
        <v>1751</v>
      </c>
      <c r="V303" s="4" t="s">
        <v>1752</v>
      </c>
      <c r="AQ303" s="4">
        <v>47.38</v>
      </c>
      <c r="AR303" s="4" t="s">
        <v>3081</v>
      </c>
      <c r="AS303" s="4">
        <v>53.24</v>
      </c>
      <c r="AT303" s="4" t="s">
        <v>3082</v>
      </c>
      <c r="AU303" s="4">
        <v>59.08</v>
      </c>
      <c r="AV303" s="4" t="s">
        <v>3083</v>
      </c>
      <c r="AW303" s="4">
        <v>60.96</v>
      </c>
      <c r="AX303" s="4" t="s">
        <v>3084</v>
      </c>
      <c r="AY303" s="4">
        <v>61.85</v>
      </c>
      <c r="AZ303" s="4" t="s">
        <v>3085</v>
      </c>
      <c r="BA303" s="4">
        <v>62.72</v>
      </c>
      <c r="BB303" s="4" t="s">
        <v>3086</v>
      </c>
      <c r="BC303" s="4">
        <v>69</v>
      </c>
      <c r="BD303" s="4" t="s">
        <v>3087</v>
      </c>
      <c r="BE303" s="4">
        <v>69.760000000000005</v>
      </c>
      <c r="BF303" s="4" t="s">
        <v>3088</v>
      </c>
      <c r="BG303" s="4">
        <v>72.03</v>
      </c>
      <c r="BH303" s="4" t="s">
        <v>3089</v>
      </c>
      <c r="BI303" s="4">
        <v>79.7</v>
      </c>
      <c r="BJ303" s="4" t="s">
        <v>3090</v>
      </c>
      <c r="BK303" s="4">
        <v>80.459999999999994</v>
      </c>
      <c r="BL303" s="4" t="s">
        <v>3091</v>
      </c>
      <c r="BM303" s="4">
        <v>81.23</v>
      </c>
      <c r="BN303" s="4" t="s">
        <v>3092</v>
      </c>
      <c r="BO303" s="4">
        <v>81.64</v>
      </c>
      <c r="BP303" s="4" t="s">
        <v>3093</v>
      </c>
      <c r="BQ303" s="4">
        <v>82.78</v>
      </c>
      <c r="BR303" s="4" t="s">
        <v>3094</v>
      </c>
      <c r="BS303" s="4">
        <v>85.5</v>
      </c>
      <c r="BT303" s="4" t="s">
        <v>3095</v>
      </c>
      <c r="BU303" s="4">
        <v>88.22</v>
      </c>
      <c r="BV303" s="4" t="s">
        <v>3096</v>
      </c>
    </row>
    <row r="304" spans="1:76" hidden="1" x14ac:dyDescent="0.3">
      <c r="A304" s="4">
        <v>17</v>
      </c>
      <c r="B304" s="4">
        <v>17.149999999999999</v>
      </c>
      <c r="C304" s="4" t="s">
        <v>3097</v>
      </c>
      <c r="D304" s="4" t="s">
        <v>1371</v>
      </c>
      <c r="E304" s="4" t="s">
        <v>3098</v>
      </c>
      <c r="F304" s="4" t="s">
        <v>3099</v>
      </c>
      <c r="G304" s="4" t="s">
        <v>1742</v>
      </c>
      <c r="H304" s="4" t="s">
        <v>3100</v>
      </c>
      <c r="I304" s="4" t="s">
        <v>1744</v>
      </c>
      <c r="J304" s="4" t="s">
        <v>1745</v>
      </c>
      <c r="K304" s="4" t="s">
        <v>1415</v>
      </c>
      <c r="O304" s="4" t="s">
        <v>1746</v>
      </c>
      <c r="P304" s="4" t="s">
        <v>1747</v>
      </c>
      <c r="Q304" s="4" t="s">
        <v>1748</v>
      </c>
      <c r="R304" s="4" t="s">
        <v>1749</v>
      </c>
      <c r="S304" s="4" t="s">
        <v>1750</v>
      </c>
      <c r="U304" s="4" t="s">
        <v>1751</v>
      </c>
      <c r="V304" s="4" t="s">
        <v>1752</v>
      </c>
    </row>
    <row r="305" spans="1:74" hidden="1" x14ac:dyDescent="0.3">
      <c r="A305" s="4">
        <v>17</v>
      </c>
      <c r="B305" s="4">
        <v>17.149999999999999</v>
      </c>
      <c r="C305" s="4" t="s">
        <v>3097</v>
      </c>
      <c r="D305" s="4" t="s">
        <v>1371</v>
      </c>
      <c r="E305" s="4" t="s">
        <v>3098</v>
      </c>
      <c r="F305" s="4" t="s">
        <v>3101</v>
      </c>
      <c r="G305" s="4" t="s">
        <v>1742</v>
      </c>
      <c r="H305" s="4" t="s">
        <v>3102</v>
      </c>
      <c r="I305" s="4" t="s">
        <v>1744</v>
      </c>
      <c r="J305" s="4" t="s">
        <v>1745</v>
      </c>
      <c r="K305" s="4" t="s">
        <v>1415</v>
      </c>
      <c r="O305" s="4" t="s">
        <v>1746</v>
      </c>
      <c r="P305" s="4" t="s">
        <v>1747</v>
      </c>
      <c r="Q305" s="4" t="s">
        <v>1748</v>
      </c>
      <c r="R305" s="4" t="s">
        <v>1749</v>
      </c>
      <c r="S305" s="4" t="s">
        <v>1750</v>
      </c>
      <c r="U305" s="4" t="s">
        <v>1751</v>
      </c>
      <c r="V305" s="4" t="s">
        <v>1752</v>
      </c>
    </row>
    <row r="306" spans="1:74" hidden="1" x14ac:dyDescent="0.3">
      <c r="A306" s="4">
        <v>17</v>
      </c>
      <c r="B306" s="4">
        <v>17.149999999999999</v>
      </c>
      <c r="C306" s="4" t="s">
        <v>3097</v>
      </c>
      <c r="D306" s="4" t="s">
        <v>1371</v>
      </c>
      <c r="E306" s="4" t="s">
        <v>3098</v>
      </c>
      <c r="F306" s="4" t="s">
        <v>3103</v>
      </c>
      <c r="G306" s="4" t="s">
        <v>1742</v>
      </c>
      <c r="H306" s="4" t="s">
        <v>3104</v>
      </c>
      <c r="I306" s="4" t="s">
        <v>1744</v>
      </c>
      <c r="J306" s="4" t="s">
        <v>1745</v>
      </c>
      <c r="K306" s="4" t="s">
        <v>1415</v>
      </c>
      <c r="O306" s="4" t="s">
        <v>1746</v>
      </c>
      <c r="P306" s="4" t="s">
        <v>1747</v>
      </c>
      <c r="Q306" s="4" t="s">
        <v>1748</v>
      </c>
      <c r="R306" s="4" t="s">
        <v>1749</v>
      </c>
      <c r="S306" s="4" t="s">
        <v>1750</v>
      </c>
      <c r="U306" s="4" t="s">
        <v>1751</v>
      </c>
      <c r="V306" s="4" t="s">
        <v>1752</v>
      </c>
    </row>
    <row r="307" spans="1:74" hidden="1" x14ac:dyDescent="0.3">
      <c r="A307" s="4">
        <v>17</v>
      </c>
      <c r="B307" s="4">
        <v>17.16</v>
      </c>
      <c r="C307" s="4" t="s">
        <v>3105</v>
      </c>
      <c r="D307" s="4" t="s">
        <v>1375</v>
      </c>
      <c r="E307" s="4" t="s">
        <v>3106</v>
      </c>
      <c r="F307" s="4" t="s">
        <v>3107</v>
      </c>
      <c r="G307" s="4" t="s">
        <v>1742</v>
      </c>
      <c r="H307" s="4" t="s">
        <v>3108</v>
      </c>
      <c r="I307" s="4" t="s">
        <v>1744</v>
      </c>
      <c r="J307" s="4" t="s">
        <v>1745</v>
      </c>
      <c r="K307" s="4" t="s">
        <v>1415</v>
      </c>
      <c r="O307" s="4" t="s">
        <v>1746</v>
      </c>
      <c r="P307" s="4" t="s">
        <v>1747</v>
      </c>
      <c r="Q307" s="4" t="s">
        <v>1748</v>
      </c>
      <c r="R307" s="4" t="s">
        <v>1749</v>
      </c>
      <c r="S307" s="4" t="s">
        <v>1750</v>
      </c>
      <c r="U307" s="4" t="s">
        <v>1829</v>
      </c>
      <c r="V307" s="4" t="s">
        <v>1752</v>
      </c>
    </row>
    <row r="308" spans="1:74" hidden="1" x14ac:dyDescent="0.3">
      <c r="A308" s="4">
        <v>17</v>
      </c>
      <c r="B308" s="4">
        <v>17.190000000000001</v>
      </c>
      <c r="C308" s="4" t="s">
        <v>3109</v>
      </c>
      <c r="D308" s="4" t="s">
        <v>1391</v>
      </c>
      <c r="E308" s="4" t="s">
        <v>3110</v>
      </c>
      <c r="F308" s="4" t="s">
        <v>3111</v>
      </c>
      <c r="G308" s="4" t="s">
        <v>1770</v>
      </c>
      <c r="H308" s="4" t="s">
        <v>3112</v>
      </c>
      <c r="I308" s="4" t="s">
        <v>1744</v>
      </c>
      <c r="J308" s="4" t="s">
        <v>1745</v>
      </c>
      <c r="K308" s="4" t="s">
        <v>1415</v>
      </c>
      <c r="O308" s="4" t="s">
        <v>1746</v>
      </c>
      <c r="P308" s="4" t="s">
        <v>1747</v>
      </c>
      <c r="Q308" s="4" t="s">
        <v>1748</v>
      </c>
      <c r="R308" s="4" t="s">
        <v>1749</v>
      </c>
      <c r="S308" s="4" t="s">
        <v>1750</v>
      </c>
      <c r="U308" s="4" t="s">
        <v>1772</v>
      </c>
      <c r="V308" s="4" t="s">
        <v>1752</v>
      </c>
      <c r="BU308" s="4">
        <v>1</v>
      </c>
      <c r="BV308" s="4" t="s">
        <v>3113</v>
      </c>
    </row>
    <row r="309" spans="1:74" hidden="1" x14ac:dyDescent="0.3">
      <c r="A309" s="4">
        <v>17</v>
      </c>
      <c r="B309" s="4">
        <v>17.190000000000001</v>
      </c>
      <c r="C309" s="4" t="s">
        <v>3109</v>
      </c>
      <c r="D309" s="4" t="s">
        <v>1391</v>
      </c>
      <c r="E309" s="4" t="s">
        <v>3110</v>
      </c>
      <c r="F309" s="4" t="s">
        <v>3114</v>
      </c>
      <c r="G309" s="4" t="s">
        <v>1770</v>
      </c>
      <c r="H309" s="4" t="s">
        <v>3115</v>
      </c>
      <c r="I309" s="4" t="s">
        <v>1744</v>
      </c>
      <c r="J309" s="4" t="s">
        <v>1745</v>
      </c>
      <c r="K309" s="4" t="s">
        <v>1415</v>
      </c>
      <c r="O309" s="4" t="s">
        <v>1746</v>
      </c>
      <c r="P309" s="4" t="s">
        <v>1747</v>
      </c>
      <c r="Q309" s="4" t="s">
        <v>1748</v>
      </c>
      <c r="R309" s="4" t="s">
        <v>1749</v>
      </c>
      <c r="S309" s="4" t="s">
        <v>1750</v>
      </c>
      <c r="U309" s="4" t="s">
        <v>1772</v>
      </c>
      <c r="V309" s="4" t="s">
        <v>1752</v>
      </c>
      <c r="BQ309" s="4">
        <v>1</v>
      </c>
      <c r="BR309" s="4" t="s">
        <v>3116</v>
      </c>
    </row>
    <row r="310" spans="1:74" hidden="1" x14ac:dyDescent="0.3">
      <c r="A310" s="4">
        <v>17</v>
      </c>
      <c r="B310" s="4">
        <v>17.190000000000001</v>
      </c>
      <c r="C310" s="4" t="s">
        <v>3109</v>
      </c>
      <c r="D310" s="4" t="s">
        <v>1391</v>
      </c>
      <c r="E310" s="4" t="s">
        <v>3110</v>
      </c>
      <c r="F310" s="4" t="s">
        <v>3117</v>
      </c>
      <c r="G310" s="4" t="s">
        <v>1770</v>
      </c>
      <c r="H310" s="4" t="s">
        <v>3118</v>
      </c>
      <c r="I310" s="4" t="s">
        <v>1744</v>
      </c>
      <c r="J310" s="4" t="s">
        <v>1745</v>
      </c>
      <c r="K310" s="4" t="s">
        <v>1415</v>
      </c>
      <c r="O310" s="4" t="s">
        <v>1746</v>
      </c>
      <c r="P310" s="4" t="s">
        <v>1747</v>
      </c>
      <c r="Q310" s="4" t="s">
        <v>1748</v>
      </c>
      <c r="R310" s="4" t="s">
        <v>1749</v>
      </c>
      <c r="S310" s="4" t="s">
        <v>1750</v>
      </c>
      <c r="U310" s="4" t="s">
        <v>1772</v>
      </c>
      <c r="V310" s="4" t="s">
        <v>1752</v>
      </c>
      <c r="BU310" s="4">
        <v>1</v>
      </c>
      <c r="BV310" s="4" t="s">
        <v>3119</v>
      </c>
    </row>
  </sheetData>
  <autoFilter ref="A1:BX310">
    <filterColumn colId="0">
      <filters>
        <filter val="6"/>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20"/>
  <sheetViews>
    <sheetView workbookViewId="0">
      <pane ySplit="1" topLeftCell="A2" activePane="bottomLeft" state="frozen"/>
      <selection activeCell="A19" sqref="A19"/>
      <selection pane="bottomLeft" activeCell="D18" sqref="D18:E18"/>
    </sheetView>
  </sheetViews>
  <sheetFormatPr defaultRowHeight="10.15" x14ac:dyDescent="0.3"/>
  <cols>
    <col min="1" max="1" width="3.6640625" style="4" customWidth="1"/>
    <col min="2" max="2" width="4.9296875" style="4" customWidth="1"/>
    <col min="3" max="3" width="9.1328125" style="4" bestFit="1" customWidth="1"/>
    <col min="4" max="4" width="7.6640625" style="4" customWidth="1"/>
    <col min="5" max="5" width="48.796875" style="4" bestFit="1" customWidth="1"/>
    <col min="6" max="6" width="8.73046875" style="4" customWidth="1"/>
    <col min="7" max="7" width="8.46484375" style="4" customWidth="1"/>
    <col min="8" max="8" width="12.9296875" style="4" bestFit="1" customWidth="1"/>
    <col min="9" max="9" width="20.1328125" style="4" bestFit="1" customWidth="1"/>
    <col min="10" max="10" width="15.265625" style="4" bestFit="1" customWidth="1"/>
    <col min="11" max="11" width="15.53125" style="4" bestFit="1" customWidth="1"/>
    <col min="12" max="12" width="3.46484375" style="4" customWidth="1"/>
    <col min="13" max="13" width="4.33203125" style="4" customWidth="1"/>
    <col min="14" max="14" width="3.796875" style="4" customWidth="1"/>
    <col min="15" max="15" width="7.73046875" style="4" customWidth="1"/>
    <col min="16" max="16" width="8.6640625" style="4" customWidth="1"/>
    <col min="17" max="17" width="7.6640625" style="4" customWidth="1"/>
    <col min="18" max="18" width="6.46484375" style="4" customWidth="1"/>
    <col min="19" max="19" width="3.1328125" style="4" customWidth="1"/>
    <col min="20" max="20" width="7.53125" style="4" customWidth="1"/>
    <col min="21" max="21" width="3.19921875" style="4" customWidth="1"/>
    <col min="22" max="22" width="9.73046875" style="4" bestFit="1" customWidth="1"/>
    <col min="23" max="23" width="3.796875" style="4" customWidth="1"/>
    <col min="24" max="24" width="2.3984375" style="4" customWidth="1"/>
    <col min="25" max="25" width="3.796875" style="4" customWidth="1"/>
    <col min="26" max="26" width="2.3984375" style="4" customWidth="1"/>
    <col min="27" max="27" width="3.796875" style="4" customWidth="1"/>
    <col min="28" max="28" width="2.3984375" style="4" customWidth="1"/>
    <col min="29" max="29" width="3.796875" style="4" customWidth="1"/>
    <col min="30" max="30" width="2.3984375" style="4" customWidth="1"/>
    <col min="31" max="31" width="3.796875" style="4" customWidth="1"/>
    <col min="32" max="32" width="2.3984375" style="4" customWidth="1"/>
    <col min="33" max="33" width="3.796875" style="4" customWidth="1"/>
    <col min="34" max="34" width="2.3984375" style="4" customWidth="1"/>
    <col min="35" max="35" width="3.796875" style="4" customWidth="1"/>
    <col min="36" max="36" width="2.3984375" style="4" customWidth="1"/>
    <col min="37" max="37" width="3.796875" style="4" customWidth="1"/>
    <col min="38" max="38" width="2.3984375" style="4" customWidth="1"/>
    <col min="39" max="39" width="3.796875" style="4" customWidth="1"/>
    <col min="40" max="40" width="2.3984375" style="4" customWidth="1"/>
    <col min="41" max="41" width="3.796875" style="4" customWidth="1"/>
    <col min="42" max="42" width="2.3984375" style="4" customWidth="1"/>
    <col min="43" max="43" width="3.796875" style="4" customWidth="1"/>
    <col min="44" max="44" width="2.3984375" style="4" customWidth="1"/>
    <col min="45" max="45" width="3.796875" style="4" customWidth="1"/>
    <col min="46" max="46" width="2.3984375" style="4" customWidth="1"/>
    <col min="47" max="47" width="3.796875" style="4" customWidth="1"/>
    <col min="48" max="48" width="2.3984375" style="4" customWidth="1"/>
    <col min="49" max="49" width="3.796875" style="4" customWidth="1"/>
    <col min="50" max="50" width="2.3984375" style="4" customWidth="1"/>
    <col min="51" max="51" width="3.796875" style="4" customWidth="1"/>
    <col min="52" max="52" width="2.3984375" style="4" customWidth="1"/>
    <col min="53" max="53" width="3.796875" style="4" customWidth="1"/>
    <col min="54" max="54" width="2.3984375" style="4" customWidth="1"/>
    <col min="55" max="55" width="3.796875" style="4" customWidth="1"/>
    <col min="56" max="56" width="2.3984375" style="4" customWidth="1"/>
    <col min="57" max="57" width="3.796875" style="4" customWidth="1"/>
    <col min="58" max="58" width="2.3984375" style="4" customWidth="1"/>
    <col min="59" max="59" width="3.796875" style="4" customWidth="1"/>
    <col min="60" max="60" width="2.3984375" style="4" customWidth="1"/>
    <col min="61" max="61" width="3.796875" style="4" customWidth="1"/>
    <col min="62" max="62" width="2.3984375" style="4" customWidth="1"/>
    <col min="63" max="63" width="3.796875" style="4" customWidth="1"/>
    <col min="64" max="64" width="2.3984375" style="4" customWidth="1"/>
    <col min="65" max="65" width="3.796875" style="4" customWidth="1"/>
    <col min="66" max="66" width="2.3984375" style="4" customWidth="1"/>
    <col min="67" max="67" width="3.796875" style="4" customWidth="1"/>
    <col min="68" max="68" width="2.3984375" style="4" customWidth="1"/>
    <col min="69" max="69" width="3.796875" style="4" customWidth="1"/>
    <col min="70" max="70" width="2.3984375" style="4" customWidth="1"/>
    <col min="71" max="71" width="3.796875" style="4" customWidth="1"/>
    <col min="72" max="72" width="2.3984375" style="4" customWidth="1"/>
    <col min="73" max="73" width="3.796875" style="4" customWidth="1"/>
    <col min="74" max="74" width="2.3984375" style="4" customWidth="1"/>
    <col min="75" max="75" width="3.796875" style="4" customWidth="1"/>
    <col min="76" max="76" width="2.3984375" style="4" customWidth="1"/>
    <col min="77" max="16384" width="9.06640625" style="4"/>
  </cols>
  <sheetData>
    <row r="1" spans="1:76" s="36" customFormat="1" x14ac:dyDescent="0.3">
      <c r="A1" s="36" t="s">
        <v>1717</v>
      </c>
      <c r="B1" s="36" t="s">
        <v>1718</v>
      </c>
      <c r="C1" s="36" t="s">
        <v>1719</v>
      </c>
      <c r="D1" s="36" t="s">
        <v>1720</v>
      </c>
      <c r="E1" s="36" t="s">
        <v>1721</v>
      </c>
      <c r="F1" s="36" t="s">
        <v>1722</v>
      </c>
      <c r="G1" s="36" t="s">
        <v>1723</v>
      </c>
      <c r="H1" s="36" t="s">
        <v>1724</v>
      </c>
      <c r="I1" s="36" t="s">
        <v>1725</v>
      </c>
      <c r="J1" s="36" t="s">
        <v>1726</v>
      </c>
      <c r="K1" s="36" t="s">
        <v>1727</v>
      </c>
      <c r="L1" s="36" t="s">
        <v>1728</v>
      </c>
      <c r="M1" s="36" t="s">
        <v>1729</v>
      </c>
      <c r="N1" s="36" t="s">
        <v>1730</v>
      </c>
      <c r="O1" s="36" t="s">
        <v>1731</v>
      </c>
      <c r="P1" s="36" t="s">
        <v>1732</v>
      </c>
      <c r="Q1" s="36" t="s">
        <v>1733</v>
      </c>
      <c r="R1" s="36" t="s">
        <v>1734</v>
      </c>
      <c r="S1" s="36" t="s">
        <v>559</v>
      </c>
      <c r="T1" s="36" t="s">
        <v>1735</v>
      </c>
      <c r="U1" s="36" t="s">
        <v>1736</v>
      </c>
      <c r="V1" s="36" t="s">
        <v>1737</v>
      </c>
      <c r="W1" s="36">
        <v>1990</v>
      </c>
      <c r="X1" s="36" t="s">
        <v>1738</v>
      </c>
      <c r="Y1" s="36">
        <v>1991</v>
      </c>
      <c r="Z1" s="36" t="s">
        <v>1738</v>
      </c>
      <c r="AA1" s="36">
        <v>1992</v>
      </c>
      <c r="AB1" s="36" t="s">
        <v>1738</v>
      </c>
      <c r="AC1" s="36">
        <v>1993</v>
      </c>
      <c r="AD1" s="36" t="s">
        <v>1738</v>
      </c>
      <c r="AE1" s="36">
        <v>1994</v>
      </c>
      <c r="AF1" s="36" t="s">
        <v>1738</v>
      </c>
      <c r="AG1" s="36">
        <v>1995</v>
      </c>
      <c r="AH1" s="36" t="s">
        <v>1738</v>
      </c>
      <c r="AI1" s="36">
        <v>1996</v>
      </c>
      <c r="AJ1" s="36" t="s">
        <v>1738</v>
      </c>
      <c r="AK1" s="36">
        <v>1997</v>
      </c>
      <c r="AL1" s="36" t="s">
        <v>1738</v>
      </c>
      <c r="AM1" s="36">
        <v>1998</v>
      </c>
      <c r="AN1" s="36" t="s">
        <v>1738</v>
      </c>
      <c r="AO1" s="36">
        <v>1999</v>
      </c>
      <c r="AP1" s="36" t="s">
        <v>1738</v>
      </c>
      <c r="AQ1" s="36">
        <v>2000</v>
      </c>
      <c r="AR1" s="36" t="s">
        <v>1738</v>
      </c>
      <c r="AS1" s="36">
        <v>2001</v>
      </c>
      <c r="AT1" s="36" t="s">
        <v>1738</v>
      </c>
      <c r="AU1" s="36">
        <v>2002</v>
      </c>
      <c r="AV1" s="36" t="s">
        <v>1738</v>
      </c>
      <c r="AW1" s="36">
        <v>2003</v>
      </c>
      <c r="AX1" s="36" t="s">
        <v>1738</v>
      </c>
      <c r="AY1" s="36">
        <v>2004</v>
      </c>
      <c r="AZ1" s="36" t="s">
        <v>1738</v>
      </c>
      <c r="BA1" s="36">
        <v>2005</v>
      </c>
      <c r="BB1" s="36" t="s">
        <v>1738</v>
      </c>
      <c r="BC1" s="36">
        <v>2006</v>
      </c>
      <c r="BD1" s="36" t="s">
        <v>1738</v>
      </c>
      <c r="BE1" s="36">
        <v>2007</v>
      </c>
      <c r="BF1" s="36" t="s">
        <v>1738</v>
      </c>
      <c r="BG1" s="36">
        <v>2008</v>
      </c>
      <c r="BH1" s="36" t="s">
        <v>1738</v>
      </c>
      <c r="BI1" s="36">
        <v>2009</v>
      </c>
      <c r="BJ1" s="36" t="s">
        <v>1738</v>
      </c>
      <c r="BK1" s="36">
        <v>2010</v>
      </c>
      <c r="BL1" s="36" t="s">
        <v>1738</v>
      </c>
      <c r="BM1" s="36">
        <v>2011</v>
      </c>
      <c r="BN1" s="36" t="s">
        <v>1738</v>
      </c>
      <c r="BO1" s="36">
        <v>2012</v>
      </c>
      <c r="BP1" s="36" t="s">
        <v>1738</v>
      </c>
      <c r="BQ1" s="36">
        <v>2013</v>
      </c>
      <c r="BR1" s="36" t="s">
        <v>1738</v>
      </c>
      <c r="BS1" s="36">
        <v>2014</v>
      </c>
      <c r="BT1" s="36" t="s">
        <v>1738</v>
      </c>
      <c r="BU1" s="36">
        <v>2015</v>
      </c>
      <c r="BV1" s="36" t="s">
        <v>1738</v>
      </c>
      <c r="BW1" s="36">
        <v>2016</v>
      </c>
      <c r="BX1" s="36" t="s">
        <v>1738</v>
      </c>
    </row>
    <row r="2" spans="1:76" x14ac:dyDescent="0.3">
      <c r="A2" s="4">
        <v>9</v>
      </c>
      <c r="B2" s="4">
        <v>9.1</v>
      </c>
      <c r="C2" s="4" t="s">
        <v>2472</v>
      </c>
      <c r="D2" s="4" t="s">
        <v>1036</v>
      </c>
      <c r="E2" s="4" t="s">
        <v>2473</v>
      </c>
      <c r="F2" s="4" t="s">
        <v>2474</v>
      </c>
      <c r="G2" s="4" t="s">
        <v>1742</v>
      </c>
      <c r="H2" s="4" t="s">
        <v>2475</v>
      </c>
      <c r="I2" s="4" t="s">
        <v>1744</v>
      </c>
      <c r="J2" s="4" t="s">
        <v>1745</v>
      </c>
      <c r="K2" s="4" t="s">
        <v>1415</v>
      </c>
      <c r="O2" s="4" t="s">
        <v>1746</v>
      </c>
      <c r="P2" s="4" t="s">
        <v>2214</v>
      </c>
      <c r="Q2" s="4" t="s">
        <v>1748</v>
      </c>
      <c r="R2" s="4" t="s">
        <v>1749</v>
      </c>
      <c r="S2" s="4" t="s">
        <v>1750</v>
      </c>
      <c r="U2" s="4" t="s">
        <v>2476</v>
      </c>
      <c r="V2" s="4" t="s">
        <v>1999</v>
      </c>
      <c r="BU2" s="80">
        <v>17836</v>
      </c>
      <c r="BV2" s="4" t="s">
        <v>2477</v>
      </c>
    </row>
    <row r="3" spans="1:76" x14ac:dyDescent="0.3">
      <c r="A3" s="4">
        <v>9</v>
      </c>
      <c r="B3" s="4">
        <v>9.1</v>
      </c>
      <c r="C3" s="4" t="s">
        <v>2472</v>
      </c>
      <c r="D3" s="4" t="s">
        <v>1036</v>
      </c>
      <c r="E3" s="4" t="s">
        <v>2473</v>
      </c>
      <c r="F3" s="4" t="s">
        <v>2478</v>
      </c>
      <c r="G3" s="4" t="s">
        <v>1742</v>
      </c>
      <c r="H3" s="4" t="s">
        <v>2479</v>
      </c>
      <c r="I3" s="4" t="s">
        <v>1744</v>
      </c>
      <c r="J3" s="4" t="s">
        <v>1745</v>
      </c>
      <c r="K3" s="4" t="s">
        <v>1415</v>
      </c>
      <c r="O3" s="4" t="s">
        <v>1746</v>
      </c>
      <c r="P3" s="4" t="s">
        <v>2214</v>
      </c>
      <c r="Q3" s="4" t="s">
        <v>1748</v>
      </c>
      <c r="R3" s="4" t="s">
        <v>1749</v>
      </c>
      <c r="S3" s="4" t="s">
        <v>1750</v>
      </c>
      <c r="U3" s="4" t="s">
        <v>2480</v>
      </c>
      <c r="V3" s="4" t="s">
        <v>1999</v>
      </c>
      <c r="BU3" s="80">
        <v>44728</v>
      </c>
      <c r="BV3" s="4" t="s">
        <v>2481</v>
      </c>
    </row>
    <row r="4" spans="1:76" x14ac:dyDescent="0.3">
      <c r="A4" s="4">
        <v>9</v>
      </c>
      <c r="B4" s="4">
        <v>9.1</v>
      </c>
      <c r="C4" s="4" t="s">
        <v>2472</v>
      </c>
      <c r="D4" s="4" t="s">
        <v>1036</v>
      </c>
      <c r="E4" s="4" t="s">
        <v>2473</v>
      </c>
      <c r="F4" s="4" t="s">
        <v>2482</v>
      </c>
      <c r="G4" s="4" t="s">
        <v>1742</v>
      </c>
      <c r="H4" s="4" t="s">
        <v>2483</v>
      </c>
      <c r="I4" s="4" t="s">
        <v>1744</v>
      </c>
      <c r="J4" s="4" t="s">
        <v>1745</v>
      </c>
      <c r="K4" s="4" t="s">
        <v>1415</v>
      </c>
      <c r="O4" s="4" t="s">
        <v>1746</v>
      </c>
      <c r="P4" s="4" t="s">
        <v>2214</v>
      </c>
      <c r="Q4" s="4" t="s">
        <v>1748</v>
      </c>
      <c r="R4" s="4" t="s">
        <v>1749</v>
      </c>
      <c r="S4" s="4" t="s">
        <v>1750</v>
      </c>
      <c r="U4" s="4" t="s">
        <v>2476</v>
      </c>
      <c r="V4" s="4" t="s">
        <v>1999</v>
      </c>
      <c r="BU4" s="80">
        <v>4584</v>
      </c>
      <c r="BV4" s="4" t="s">
        <v>2477</v>
      </c>
    </row>
    <row r="5" spans="1:76" x14ac:dyDescent="0.3">
      <c r="A5" s="4">
        <v>9</v>
      </c>
      <c r="B5" s="4">
        <v>9.1</v>
      </c>
      <c r="C5" s="4" t="s">
        <v>2472</v>
      </c>
      <c r="D5" s="4" t="s">
        <v>1036</v>
      </c>
      <c r="E5" s="4" t="s">
        <v>2473</v>
      </c>
      <c r="F5" s="4" t="s">
        <v>2484</v>
      </c>
      <c r="G5" s="4" t="s">
        <v>1742</v>
      </c>
      <c r="H5" s="4" t="s">
        <v>2485</v>
      </c>
      <c r="I5" s="4" t="s">
        <v>1744</v>
      </c>
      <c r="J5" s="4" t="s">
        <v>1745</v>
      </c>
      <c r="K5" s="4" t="s">
        <v>1415</v>
      </c>
      <c r="O5" s="4" t="s">
        <v>1746</v>
      </c>
      <c r="P5" s="4" t="s">
        <v>1747</v>
      </c>
      <c r="Q5" s="4" t="s">
        <v>1748</v>
      </c>
      <c r="R5" s="4" t="s">
        <v>1749</v>
      </c>
      <c r="S5" s="4" t="s">
        <v>1750</v>
      </c>
      <c r="U5" s="4" t="s">
        <v>2361</v>
      </c>
      <c r="V5" s="4" t="s">
        <v>1752</v>
      </c>
      <c r="BU5" s="80">
        <v>181885.72</v>
      </c>
      <c r="BV5" s="4" t="s">
        <v>2486</v>
      </c>
    </row>
    <row r="6" spans="1:76" x14ac:dyDescent="0.3">
      <c r="A6" s="4">
        <v>9</v>
      </c>
      <c r="B6" s="4">
        <v>9.1</v>
      </c>
      <c r="C6" s="4" t="s">
        <v>2472</v>
      </c>
      <c r="D6" s="4" t="s">
        <v>1036</v>
      </c>
      <c r="E6" s="4" t="s">
        <v>2473</v>
      </c>
      <c r="F6" s="4" t="s">
        <v>2487</v>
      </c>
      <c r="G6" s="4" t="s">
        <v>1742</v>
      </c>
      <c r="H6" s="4" t="s">
        <v>2488</v>
      </c>
      <c r="I6" s="4" t="s">
        <v>1744</v>
      </c>
      <c r="J6" s="4" t="s">
        <v>1745</v>
      </c>
      <c r="K6" s="4" t="s">
        <v>1415</v>
      </c>
      <c r="O6" s="4" t="s">
        <v>1746</v>
      </c>
      <c r="P6" s="4" t="s">
        <v>1747</v>
      </c>
      <c r="Q6" s="4" t="s">
        <v>1748</v>
      </c>
      <c r="R6" s="4" t="s">
        <v>1749</v>
      </c>
      <c r="S6" s="4" t="s">
        <v>1750</v>
      </c>
      <c r="U6" s="4" t="s">
        <v>2476</v>
      </c>
      <c r="V6" s="4" t="s">
        <v>1999</v>
      </c>
      <c r="BU6" s="80">
        <v>999384960.89999998</v>
      </c>
      <c r="BV6" s="4" t="s">
        <v>2489</v>
      </c>
    </row>
    <row r="7" spans="1:76" x14ac:dyDescent="0.3">
      <c r="A7" s="4">
        <v>9</v>
      </c>
      <c r="B7" s="4">
        <v>9.1</v>
      </c>
      <c r="C7" s="4" t="s">
        <v>2472</v>
      </c>
      <c r="D7" s="4" t="s">
        <v>1036</v>
      </c>
      <c r="E7" s="4" t="s">
        <v>2473</v>
      </c>
      <c r="F7" s="4" t="s">
        <v>2490</v>
      </c>
      <c r="G7" s="4" t="s">
        <v>1742</v>
      </c>
      <c r="H7" s="4" t="s">
        <v>2491</v>
      </c>
      <c r="I7" s="4" t="s">
        <v>1744</v>
      </c>
      <c r="J7" s="4" t="s">
        <v>1745</v>
      </c>
      <c r="K7" s="4" t="s">
        <v>1415</v>
      </c>
      <c r="O7" s="4" t="s">
        <v>1746</v>
      </c>
      <c r="P7" s="4" t="s">
        <v>1747</v>
      </c>
      <c r="Q7" s="4" t="s">
        <v>1748</v>
      </c>
      <c r="R7" s="4" t="s">
        <v>1749</v>
      </c>
      <c r="S7" s="4" t="s">
        <v>1750</v>
      </c>
      <c r="U7" s="4" t="s">
        <v>1772</v>
      </c>
      <c r="V7" s="4" t="s">
        <v>1752</v>
      </c>
      <c r="BU7" s="80">
        <v>15304409.119999999</v>
      </c>
      <c r="BV7" s="4" t="s">
        <v>2486</v>
      </c>
    </row>
    <row r="8" spans="1:76" x14ac:dyDescent="0.3">
      <c r="A8" s="4">
        <v>9</v>
      </c>
      <c r="B8" s="4">
        <v>9.1</v>
      </c>
      <c r="C8" s="4" t="s">
        <v>2472</v>
      </c>
      <c r="D8" s="4" t="s">
        <v>1036</v>
      </c>
      <c r="E8" s="4" t="s">
        <v>2473</v>
      </c>
      <c r="F8" s="4" t="s">
        <v>2492</v>
      </c>
      <c r="G8" s="4" t="s">
        <v>1742</v>
      </c>
      <c r="H8" s="4" t="s">
        <v>2493</v>
      </c>
      <c r="I8" s="4" t="s">
        <v>1744</v>
      </c>
      <c r="J8" s="4" t="s">
        <v>1745</v>
      </c>
      <c r="K8" s="4" t="s">
        <v>1415</v>
      </c>
      <c r="O8" s="4" t="s">
        <v>1746</v>
      </c>
      <c r="P8" s="4" t="s">
        <v>1747</v>
      </c>
      <c r="Q8" s="4" t="s">
        <v>1748</v>
      </c>
      <c r="R8" s="4" t="s">
        <v>1749</v>
      </c>
      <c r="S8" s="4" t="s">
        <v>1750</v>
      </c>
      <c r="U8" s="4" t="s">
        <v>2480</v>
      </c>
      <c r="V8" s="4" t="s">
        <v>1999</v>
      </c>
      <c r="BU8" s="80">
        <v>31776294127.360001</v>
      </c>
      <c r="BV8" s="4" t="s">
        <v>2489</v>
      </c>
    </row>
    <row r="9" spans="1:76" x14ac:dyDescent="0.3">
      <c r="A9" s="4">
        <v>9</v>
      </c>
      <c r="B9" s="4">
        <v>9.1999999999999993</v>
      </c>
      <c r="C9" s="4" t="s">
        <v>2494</v>
      </c>
      <c r="D9" s="4" t="s">
        <v>1039</v>
      </c>
      <c r="E9" s="4" t="s">
        <v>2495</v>
      </c>
      <c r="F9" s="4" t="s">
        <v>2496</v>
      </c>
      <c r="G9" s="4" t="s">
        <v>1742</v>
      </c>
      <c r="H9" s="4" t="s">
        <v>2497</v>
      </c>
      <c r="I9" s="4" t="s">
        <v>1744</v>
      </c>
      <c r="J9" s="4" t="s">
        <v>1745</v>
      </c>
      <c r="K9" s="4" t="s">
        <v>1415</v>
      </c>
      <c r="O9" s="4" t="s">
        <v>1746</v>
      </c>
      <c r="P9" s="4" t="s">
        <v>1747</v>
      </c>
      <c r="Q9" s="4" t="s">
        <v>1748</v>
      </c>
      <c r="R9" s="4" t="s">
        <v>1749</v>
      </c>
      <c r="S9" s="4" t="s">
        <v>1750</v>
      </c>
      <c r="U9" s="4" t="s">
        <v>1751</v>
      </c>
      <c r="V9" s="4" t="s">
        <v>1752</v>
      </c>
      <c r="AQ9" s="4">
        <v>13.71</v>
      </c>
      <c r="AR9" s="4" t="s">
        <v>2498</v>
      </c>
      <c r="AS9" s="4">
        <v>13.47</v>
      </c>
      <c r="AT9" s="4" t="s">
        <v>2499</v>
      </c>
      <c r="AU9" s="4">
        <v>13.88</v>
      </c>
      <c r="AV9" s="4" t="s">
        <v>2500</v>
      </c>
      <c r="AW9" s="4">
        <v>13.62</v>
      </c>
      <c r="AX9" s="4" t="s">
        <v>2501</v>
      </c>
      <c r="AY9" s="4">
        <v>13.48</v>
      </c>
      <c r="AZ9" s="4" t="s">
        <v>2502</v>
      </c>
      <c r="BA9" s="4">
        <v>13.12</v>
      </c>
      <c r="BB9" s="4" t="s">
        <v>2503</v>
      </c>
      <c r="BC9" s="4">
        <v>12.35</v>
      </c>
      <c r="BD9" s="4" t="s">
        <v>2504</v>
      </c>
      <c r="BE9" s="4">
        <v>12.18</v>
      </c>
      <c r="BF9" s="4" t="s">
        <v>2505</v>
      </c>
      <c r="BG9" s="4">
        <v>11.39</v>
      </c>
      <c r="BH9" s="4" t="s">
        <v>2506</v>
      </c>
      <c r="BI9" s="4">
        <v>10.029999999999999</v>
      </c>
      <c r="BJ9" s="4" t="s">
        <v>2507</v>
      </c>
      <c r="BK9" s="4">
        <v>10.81</v>
      </c>
      <c r="BL9" s="4" t="s">
        <v>2508</v>
      </c>
      <c r="BM9" s="4">
        <v>10.53</v>
      </c>
      <c r="BN9" s="4" t="s">
        <v>2509</v>
      </c>
      <c r="BO9" s="4">
        <v>10.43</v>
      </c>
      <c r="BP9" s="4" t="s">
        <v>2510</v>
      </c>
      <c r="BQ9" s="4">
        <v>10.35</v>
      </c>
      <c r="BR9" s="4" t="s">
        <v>2511</v>
      </c>
      <c r="BS9" s="4">
        <v>10.18</v>
      </c>
      <c r="BT9" s="4" t="s">
        <v>2512</v>
      </c>
      <c r="BU9" s="4">
        <v>10.02</v>
      </c>
      <c r="BV9" s="4" t="s">
        <v>2513</v>
      </c>
      <c r="BW9" s="4">
        <v>9.85</v>
      </c>
      <c r="BX9" s="4" t="s">
        <v>2514</v>
      </c>
    </row>
    <row r="10" spans="1:76" x14ac:dyDescent="0.3">
      <c r="A10" s="4">
        <v>9</v>
      </c>
      <c r="B10" s="4">
        <v>9.1999999999999993</v>
      </c>
      <c r="C10" s="4" t="s">
        <v>2494</v>
      </c>
      <c r="D10" s="4" t="s">
        <v>1039</v>
      </c>
      <c r="E10" s="4" t="s">
        <v>2495</v>
      </c>
      <c r="F10" s="4" t="s">
        <v>2515</v>
      </c>
      <c r="G10" s="4" t="s">
        <v>1742</v>
      </c>
      <c r="H10" s="4" t="s">
        <v>2516</v>
      </c>
      <c r="I10" s="4" t="s">
        <v>1744</v>
      </c>
      <c r="J10" s="4" t="s">
        <v>1745</v>
      </c>
      <c r="K10" s="4" t="s">
        <v>1415</v>
      </c>
      <c r="O10" s="4" t="s">
        <v>1746</v>
      </c>
      <c r="P10" s="4" t="s">
        <v>1747</v>
      </c>
      <c r="Q10" s="4" t="s">
        <v>1748</v>
      </c>
      <c r="R10" s="4" t="s">
        <v>1749</v>
      </c>
      <c r="S10" s="4" t="s">
        <v>1750</v>
      </c>
      <c r="U10" s="4" t="s">
        <v>2447</v>
      </c>
      <c r="V10" s="4" t="s">
        <v>1752</v>
      </c>
      <c r="AQ10" s="80">
        <v>4062.96</v>
      </c>
      <c r="AR10" s="4" t="s">
        <v>2498</v>
      </c>
      <c r="AS10" s="80">
        <v>4077.47</v>
      </c>
      <c r="AT10" s="4" t="s">
        <v>2499</v>
      </c>
      <c r="AU10" s="80">
        <v>4339.96</v>
      </c>
      <c r="AV10" s="4" t="s">
        <v>2500</v>
      </c>
      <c r="AW10" s="80">
        <v>4404.6000000000004</v>
      </c>
      <c r="AX10" s="4" t="s">
        <v>2501</v>
      </c>
      <c r="AY10" s="80">
        <v>4456.93</v>
      </c>
      <c r="AZ10" s="4" t="s">
        <v>2502</v>
      </c>
      <c r="BA10" s="80">
        <v>4434.05</v>
      </c>
      <c r="BB10" s="4" t="s">
        <v>2503</v>
      </c>
      <c r="BC10" s="80">
        <v>4227.21</v>
      </c>
      <c r="BD10" s="4" t="s">
        <v>2504</v>
      </c>
      <c r="BE10" s="80">
        <v>4224.18</v>
      </c>
      <c r="BF10" s="4" t="s">
        <v>2505</v>
      </c>
      <c r="BG10" s="80">
        <v>3843.72</v>
      </c>
      <c r="BH10" s="4" t="s">
        <v>2506</v>
      </c>
      <c r="BI10" s="80">
        <v>3351.15</v>
      </c>
      <c r="BJ10" s="4" t="s">
        <v>2507</v>
      </c>
      <c r="BK10" s="80">
        <v>3636.19</v>
      </c>
      <c r="BL10" s="4" t="s">
        <v>2508</v>
      </c>
      <c r="BM10" s="80">
        <v>3602.36</v>
      </c>
      <c r="BN10" s="4" t="s">
        <v>2509</v>
      </c>
      <c r="BO10" s="80">
        <v>3599.68</v>
      </c>
      <c r="BP10" s="4" t="s">
        <v>2510</v>
      </c>
      <c r="BQ10" s="80">
        <v>3632.04</v>
      </c>
      <c r="BR10" s="4" t="s">
        <v>2511</v>
      </c>
      <c r="BS10" s="80">
        <v>3687.68</v>
      </c>
      <c r="BT10" s="4" t="s">
        <v>2512</v>
      </c>
      <c r="BU10" s="80">
        <v>3711.15</v>
      </c>
      <c r="BV10" s="4" t="s">
        <v>2513</v>
      </c>
      <c r="BW10" s="80">
        <v>3719.09</v>
      </c>
      <c r="BX10" s="4" t="s">
        <v>2514</v>
      </c>
    </row>
    <row r="11" spans="1:76" x14ac:dyDescent="0.3">
      <c r="A11" s="4">
        <v>9</v>
      </c>
      <c r="B11" s="4">
        <v>9.1999999999999993</v>
      </c>
      <c r="C11" s="4" t="s">
        <v>2517</v>
      </c>
      <c r="D11" s="4" t="s">
        <v>1041</v>
      </c>
      <c r="E11" s="4" t="s">
        <v>2518</v>
      </c>
      <c r="F11" s="4" t="s">
        <v>2519</v>
      </c>
      <c r="G11" s="4" t="s">
        <v>1742</v>
      </c>
      <c r="H11" s="4" t="s">
        <v>2518</v>
      </c>
      <c r="I11" s="4" t="s">
        <v>1744</v>
      </c>
      <c r="J11" s="4" t="s">
        <v>1745</v>
      </c>
      <c r="K11" s="4" t="s">
        <v>1415</v>
      </c>
      <c r="O11" s="4" t="s">
        <v>1746</v>
      </c>
      <c r="P11" s="4" t="s">
        <v>1747</v>
      </c>
      <c r="Q11" s="4" t="s">
        <v>1748</v>
      </c>
      <c r="R11" s="4" t="s">
        <v>1749</v>
      </c>
      <c r="S11" s="4" t="s">
        <v>1750</v>
      </c>
      <c r="U11" s="4" t="s">
        <v>1751</v>
      </c>
      <c r="V11" s="4" t="s">
        <v>1752</v>
      </c>
      <c r="AQ11" s="4">
        <v>15.82</v>
      </c>
      <c r="AR11" s="4" t="s">
        <v>2520</v>
      </c>
      <c r="AS11" s="4">
        <v>15.85</v>
      </c>
      <c r="AT11" s="4" t="s">
        <v>2521</v>
      </c>
      <c r="AU11" s="4">
        <v>15.49</v>
      </c>
      <c r="AV11" s="4" t="s">
        <v>2522</v>
      </c>
      <c r="AW11" s="4">
        <v>14.57</v>
      </c>
      <c r="AX11" s="4" t="s">
        <v>2523</v>
      </c>
      <c r="AY11" s="4">
        <v>14.58</v>
      </c>
      <c r="AZ11" s="4" t="s">
        <v>2524</v>
      </c>
      <c r="BA11" s="4">
        <v>13.77</v>
      </c>
      <c r="BB11" s="4" t="s">
        <v>2525</v>
      </c>
      <c r="BC11" s="4">
        <v>13.14</v>
      </c>
      <c r="BD11" s="4" t="s">
        <v>2526</v>
      </c>
      <c r="BE11" s="4">
        <v>12.84</v>
      </c>
      <c r="BF11" s="4" t="s">
        <v>2527</v>
      </c>
      <c r="BG11" s="4">
        <v>12.7</v>
      </c>
      <c r="BH11" s="4" t="s">
        <v>2528</v>
      </c>
      <c r="BI11" s="4">
        <v>11.75</v>
      </c>
      <c r="BJ11" s="4" t="s">
        <v>2529</v>
      </c>
      <c r="BK11" s="4">
        <v>11.57</v>
      </c>
      <c r="BL11" s="4" t="s">
        <v>2530</v>
      </c>
      <c r="BM11" s="4">
        <v>11.48</v>
      </c>
      <c r="BN11" s="4" t="s">
        <v>2531</v>
      </c>
      <c r="BO11" s="4">
        <v>11.39</v>
      </c>
      <c r="BP11" s="4" t="s">
        <v>2532</v>
      </c>
      <c r="BQ11" s="4">
        <v>11.25</v>
      </c>
      <c r="BR11" s="4" t="s">
        <v>2533</v>
      </c>
      <c r="BS11" s="4">
        <v>10.9</v>
      </c>
      <c r="BT11" s="4" t="s">
        <v>2534</v>
      </c>
      <c r="BU11" s="4">
        <v>11.19</v>
      </c>
      <c r="BV11" s="4" t="s">
        <v>2535</v>
      </c>
      <c r="BW11" s="4">
        <v>9.86</v>
      </c>
      <c r="BX11" s="4" t="s">
        <v>2536</v>
      </c>
    </row>
    <row r="12" spans="1:76" x14ac:dyDescent="0.3">
      <c r="A12" s="4">
        <v>9</v>
      </c>
      <c r="B12" s="4">
        <v>9.4</v>
      </c>
      <c r="C12" s="4" t="s">
        <v>2537</v>
      </c>
      <c r="D12" s="4" t="s">
        <v>1048</v>
      </c>
      <c r="E12" s="4" t="s">
        <v>2538</v>
      </c>
      <c r="F12" s="4" t="s">
        <v>2539</v>
      </c>
      <c r="G12" s="4" t="s">
        <v>1770</v>
      </c>
      <c r="H12" s="4" t="s">
        <v>2540</v>
      </c>
      <c r="I12" s="4" t="s">
        <v>1744</v>
      </c>
      <c r="J12" s="4" t="s">
        <v>1745</v>
      </c>
      <c r="K12" s="4" t="s">
        <v>1415</v>
      </c>
      <c r="O12" s="4" t="s">
        <v>1746</v>
      </c>
      <c r="P12" s="4" t="s">
        <v>1747</v>
      </c>
      <c r="Q12" s="4" t="s">
        <v>1748</v>
      </c>
      <c r="R12" s="4" t="s">
        <v>1749</v>
      </c>
      <c r="S12" s="4" t="s">
        <v>1750</v>
      </c>
      <c r="U12" s="4" t="s">
        <v>2361</v>
      </c>
      <c r="V12" s="4" t="s">
        <v>2378</v>
      </c>
      <c r="AQ12" s="4">
        <v>28.97</v>
      </c>
      <c r="AR12" s="4" t="s">
        <v>2541</v>
      </c>
      <c r="AS12" s="4">
        <v>31.17</v>
      </c>
      <c r="AT12" s="4" t="s">
        <v>2542</v>
      </c>
      <c r="AU12" s="4">
        <v>31.08</v>
      </c>
      <c r="AV12" s="4" t="s">
        <v>2543</v>
      </c>
      <c r="AW12" s="4">
        <v>32.97</v>
      </c>
      <c r="AX12" s="4" t="s">
        <v>2544</v>
      </c>
      <c r="AY12" s="4">
        <v>32.43</v>
      </c>
      <c r="AZ12" s="4" t="s">
        <v>2545</v>
      </c>
      <c r="BA12" s="4">
        <v>33.700000000000003</v>
      </c>
      <c r="BB12" s="4" t="s">
        <v>2546</v>
      </c>
      <c r="BC12" s="4">
        <v>33.76</v>
      </c>
      <c r="BD12" s="4" t="s">
        <v>2547</v>
      </c>
      <c r="BE12" s="4">
        <v>32.61</v>
      </c>
      <c r="BF12" s="4" t="s">
        <v>2548</v>
      </c>
      <c r="BG12" s="4">
        <v>33.450000000000003</v>
      </c>
      <c r="BH12" s="4" t="s">
        <v>2549</v>
      </c>
      <c r="BI12" s="4">
        <v>30.46</v>
      </c>
      <c r="BJ12" s="4" t="s">
        <v>2550</v>
      </c>
      <c r="BK12" s="4">
        <v>30.35</v>
      </c>
      <c r="BL12" s="4" t="s">
        <v>2551</v>
      </c>
      <c r="BM12" s="4">
        <v>29.65</v>
      </c>
      <c r="BN12" s="4" t="s">
        <v>2552</v>
      </c>
      <c r="BO12" s="4">
        <v>31.21</v>
      </c>
      <c r="BP12" s="4" t="s">
        <v>2553</v>
      </c>
      <c r="BQ12" s="4">
        <v>30.96</v>
      </c>
      <c r="BR12" s="4" t="s">
        <v>2554</v>
      </c>
      <c r="BS12" s="4">
        <v>31.24</v>
      </c>
      <c r="BT12" s="4" t="s">
        <v>2555</v>
      </c>
    </row>
    <row r="13" spans="1:76" x14ac:dyDescent="0.3">
      <c r="A13" s="4">
        <v>9</v>
      </c>
      <c r="B13" s="4">
        <v>9.4</v>
      </c>
      <c r="C13" s="4" t="s">
        <v>2537</v>
      </c>
      <c r="D13" s="4" t="s">
        <v>1048</v>
      </c>
      <c r="E13" s="4" t="s">
        <v>2538</v>
      </c>
      <c r="F13" s="4" t="s">
        <v>2556</v>
      </c>
      <c r="G13" s="4" t="s">
        <v>1770</v>
      </c>
      <c r="H13" s="4" t="s">
        <v>2557</v>
      </c>
      <c r="I13" s="4" t="s">
        <v>1744</v>
      </c>
      <c r="J13" s="4" t="s">
        <v>1745</v>
      </c>
      <c r="K13" s="4" t="s">
        <v>1415</v>
      </c>
      <c r="O13" s="4" t="s">
        <v>1746</v>
      </c>
      <c r="P13" s="4" t="s">
        <v>1747</v>
      </c>
      <c r="Q13" s="4" t="s">
        <v>1748</v>
      </c>
      <c r="R13" s="4" t="s">
        <v>1749</v>
      </c>
      <c r="S13" s="4" t="s">
        <v>1750</v>
      </c>
      <c r="U13" s="4" t="s">
        <v>2558</v>
      </c>
      <c r="V13" s="4" t="s">
        <v>1752</v>
      </c>
      <c r="AQ13" s="4">
        <v>0.28000000000000003</v>
      </c>
      <c r="AR13" s="4" t="s">
        <v>2541</v>
      </c>
      <c r="AS13" s="4">
        <v>0.28999999999999998</v>
      </c>
      <c r="AT13" s="4" t="s">
        <v>2542</v>
      </c>
      <c r="AU13" s="4">
        <v>0.27</v>
      </c>
      <c r="AV13" s="4" t="s">
        <v>2543</v>
      </c>
      <c r="AW13" s="4">
        <v>0.28000000000000003</v>
      </c>
      <c r="AX13" s="4" t="s">
        <v>2544</v>
      </c>
      <c r="AY13" s="4">
        <v>0.27</v>
      </c>
      <c r="AZ13" s="4" t="s">
        <v>2545</v>
      </c>
      <c r="BA13" s="4">
        <v>0.27</v>
      </c>
      <c r="BB13" s="4" t="s">
        <v>2546</v>
      </c>
      <c r="BC13" s="4">
        <v>0.26</v>
      </c>
      <c r="BD13" s="4" t="s">
        <v>2547</v>
      </c>
      <c r="BE13" s="4">
        <v>0.24</v>
      </c>
      <c r="BF13" s="4" t="s">
        <v>2548</v>
      </c>
      <c r="BG13" s="4">
        <v>0.25</v>
      </c>
      <c r="BH13" s="4" t="s">
        <v>2549</v>
      </c>
      <c r="BI13" s="4">
        <v>0.23</v>
      </c>
      <c r="BJ13" s="4" t="s">
        <v>2550</v>
      </c>
      <c r="BK13" s="4">
        <v>0.22</v>
      </c>
      <c r="BL13" s="4" t="s">
        <v>2551</v>
      </c>
      <c r="BM13" s="4">
        <v>0.21</v>
      </c>
      <c r="BN13" s="4" t="s">
        <v>2552</v>
      </c>
      <c r="BO13" s="4">
        <v>0.22</v>
      </c>
      <c r="BP13" s="4" t="s">
        <v>2553</v>
      </c>
      <c r="BQ13" s="4">
        <v>0.21</v>
      </c>
      <c r="BR13" s="4" t="s">
        <v>2554</v>
      </c>
      <c r="BS13" s="4">
        <v>0.21</v>
      </c>
      <c r="BT13" s="4" t="s">
        <v>2555</v>
      </c>
    </row>
    <row r="14" spans="1:76" x14ac:dyDescent="0.3">
      <c r="A14" s="4">
        <v>9</v>
      </c>
      <c r="B14" s="4">
        <v>9.4</v>
      </c>
      <c r="C14" s="4" t="s">
        <v>2537</v>
      </c>
      <c r="D14" s="4" t="s">
        <v>1048</v>
      </c>
      <c r="E14" s="4" t="s">
        <v>2538</v>
      </c>
      <c r="F14" s="4" t="s">
        <v>2559</v>
      </c>
      <c r="G14" s="4" t="s">
        <v>1770</v>
      </c>
      <c r="H14" s="4" t="s">
        <v>2560</v>
      </c>
      <c r="I14" s="4" t="s">
        <v>1744</v>
      </c>
      <c r="J14" s="4" t="s">
        <v>1745</v>
      </c>
      <c r="K14" s="4" t="s">
        <v>1415</v>
      </c>
      <c r="O14" s="4" t="s">
        <v>1746</v>
      </c>
      <c r="P14" s="4" t="s">
        <v>1747</v>
      </c>
      <c r="Q14" s="4" t="s">
        <v>1748</v>
      </c>
      <c r="R14" s="4" t="s">
        <v>1749</v>
      </c>
      <c r="S14" s="4" t="s">
        <v>1750</v>
      </c>
      <c r="U14" s="4" t="s">
        <v>2561</v>
      </c>
      <c r="V14" s="4" t="s">
        <v>1752</v>
      </c>
      <c r="AQ14" s="4">
        <v>0.36</v>
      </c>
      <c r="AR14" s="4" t="s">
        <v>2562</v>
      </c>
      <c r="AS14" s="4">
        <v>0.37</v>
      </c>
      <c r="AT14" s="4" t="s">
        <v>2563</v>
      </c>
      <c r="AU14" s="4">
        <v>0.36</v>
      </c>
      <c r="AV14" s="4" t="s">
        <v>2564</v>
      </c>
      <c r="AW14" s="4">
        <v>0.32</v>
      </c>
      <c r="AX14" s="4" t="s">
        <v>2565</v>
      </c>
      <c r="AY14" s="4">
        <v>0.28999999999999998</v>
      </c>
      <c r="AZ14" s="4" t="s">
        <v>2566</v>
      </c>
      <c r="BA14" s="4">
        <v>0.24</v>
      </c>
      <c r="BB14" s="4" t="s">
        <v>2567</v>
      </c>
      <c r="BC14" s="4">
        <v>0.25</v>
      </c>
      <c r="BD14" s="4" t="s">
        <v>2568</v>
      </c>
      <c r="BE14" s="4">
        <v>0.28000000000000003</v>
      </c>
      <c r="BF14" s="4" t="s">
        <v>2569</v>
      </c>
      <c r="BG14" s="4">
        <v>0.3</v>
      </c>
      <c r="BH14" s="4" t="s">
        <v>2570</v>
      </c>
      <c r="BI14" s="4">
        <v>0.31</v>
      </c>
      <c r="BJ14" s="4" t="s">
        <v>2571</v>
      </c>
      <c r="BK14" s="4">
        <v>0.31</v>
      </c>
      <c r="BL14" s="4" t="s">
        <v>2572</v>
      </c>
      <c r="BM14" s="4">
        <v>0.28000000000000003</v>
      </c>
      <c r="BN14" s="4" t="s">
        <v>2573</v>
      </c>
      <c r="BO14" s="4">
        <v>0.28999999999999998</v>
      </c>
      <c r="BP14" s="4" t="s">
        <v>2574</v>
      </c>
      <c r="BQ14" s="4">
        <v>0.33</v>
      </c>
      <c r="BR14" s="4" t="s">
        <v>2575</v>
      </c>
      <c r="BS14" s="4">
        <v>0.38</v>
      </c>
      <c r="BT14" s="4" t="s">
        <v>2576</v>
      </c>
    </row>
    <row r="15" spans="1:76" x14ac:dyDescent="0.3">
      <c r="A15" s="4">
        <v>9</v>
      </c>
      <c r="B15" s="4">
        <v>9.5</v>
      </c>
      <c r="C15" s="4" t="s">
        <v>2577</v>
      </c>
      <c r="D15" s="4" t="s">
        <v>1051</v>
      </c>
      <c r="E15" s="4" t="s">
        <v>2578</v>
      </c>
      <c r="F15" s="4" t="s">
        <v>2579</v>
      </c>
      <c r="G15" s="4" t="s">
        <v>1742</v>
      </c>
      <c r="H15" s="4" t="s">
        <v>2580</v>
      </c>
      <c r="I15" s="4" t="s">
        <v>1744</v>
      </c>
      <c r="J15" s="4" t="s">
        <v>1745</v>
      </c>
      <c r="K15" s="4" t="s">
        <v>1415</v>
      </c>
      <c r="O15" s="4" t="s">
        <v>1746</v>
      </c>
      <c r="P15" s="4" t="s">
        <v>1747</v>
      </c>
      <c r="Q15" s="4" t="s">
        <v>1748</v>
      </c>
      <c r="R15" s="4" t="s">
        <v>1749</v>
      </c>
      <c r="S15" s="4" t="s">
        <v>1750</v>
      </c>
      <c r="U15" s="4" t="s">
        <v>1751</v>
      </c>
      <c r="V15" s="4" t="s">
        <v>1752</v>
      </c>
      <c r="AS15" s="4">
        <v>1.1000000000000001</v>
      </c>
      <c r="AT15" s="4" t="s">
        <v>2581</v>
      </c>
      <c r="AW15" s="4">
        <v>1.1499999999999999</v>
      </c>
      <c r="AX15" s="4" t="s">
        <v>2582</v>
      </c>
      <c r="BA15" s="4">
        <v>1.1200000000000001</v>
      </c>
      <c r="BB15" s="4" t="s">
        <v>2582</v>
      </c>
      <c r="BE15" s="4">
        <v>1.1599999999999999</v>
      </c>
      <c r="BF15" s="4" t="s">
        <v>2582</v>
      </c>
      <c r="BI15" s="4">
        <v>1.26</v>
      </c>
      <c r="BJ15" s="4" t="s">
        <v>2582</v>
      </c>
      <c r="BM15" s="4">
        <v>1.25</v>
      </c>
      <c r="BN15" s="4" t="s">
        <v>2582</v>
      </c>
      <c r="BQ15" s="4">
        <v>1.17</v>
      </c>
      <c r="BR15" s="4" t="s">
        <v>2582</v>
      </c>
    </row>
    <row r="16" spans="1:76" x14ac:dyDescent="0.3">
      <c r="A16" s="4">
        <v>9</v>
      </c>
      <c r="B16" s="4">
        <v>9.5</v>
      </c>
      <c r="C16" s="4" t="s">
        <v>2583</v>
      </c>
      <c r="D16" s="4" t="s">
        <v>1053</v>
      </c>
      <c r="E16" s="4" t="s">
        <v>2584</v>
      </c>
      <c r="F16" s="4" t="s">
        <v>2585</v>
      </c>
      <c r="G16" s="4" t="s">
        <v>1742</v>
      </c>
      <c r="H16" s="4" t="s">
        <v>2584</v>
      </c>
      <c r="I16" s="4" t="s">
        <v>1744</v>
      </c>
      <c r="J16" s="4" t="s">
        <v>1745</v>
      </c>
      <c r="K16" s="4" t="s">
        <v>1415</v>
      </c>
      <c r="O16" s="4" t="s">
        <v>1746</v>
      </c>
      <c r="P16" s="4" t="s">
        <v>1747</v>
      </c>
      <c r="Q16" s="4" t="s">
        <v>1748</v>
      </c>
      <c r="R16" s="4" t="s">
        <v>1749</v>
      </c>
      <c r="S16" s="4" t="s">
        <v>1750</v>
      </c>
      <c r="U16" s="4" t="s">
        <v>2586</v>
      </c>
      <c r="V16" s="4" t="s">
        <v>1752</v>
      </c>
      <c r="AS16" s="80">
        <v>2644</v>
      </c>
      <c r="AT16" s="4" t="s">
        <v>2581</v>
      </c>
      <c r="AW16" s="80">
        <v>3075</v>
      </c>
      <c r="AX16" s="4" t="s">
        <v>2582</v>
      </c>
      <c r="BA16" s="80">
        <v>3141</v>
      </c>
      <c r="BB16" s="4" t="s">
        <v>2582</v>
      </c>
      <c r="BE16" s="80">
        <v>3445</v>
      </c>
      <c r="BF16" s="4" t="s">
        <v>2582</v>
      </c>
      <c r="BI16" s="80">
        <v>3719</v>
      </c>
      <c r="BJ16" s="4" t="s">
        <v>2582</v>
      </c>
      <c r="BM16" s="80">
        <v>3701</v>
      </c>
      <c r="BN16" s="4" t="s">
        <v>2582</v>
      </c>
      <c r="BQ16" s="80">
        <v>4009</v>
      </c>
      <c r="BR16" s="4" t="s">
        <v>2582</v>
      </c>
    </row>
    <row r="17" spans="1:74" x14ac:dyDescent="0.3">
      <c r="A17" s="4">
        <v>9</v>
      </c>
      <c r="B17" s="4" t="s">
        <v>2587</v>
      </c>
      <c r="C17" s="4" t="s">
        <v>2588</v>
      </c>
      <c r="D17" s="4" t="s">
        <v>1059</v>
      </c>
      <c r="E17" s="4" t="s">
        <v>2589</v>
      </c>
      <c r="F17" s="4" t="s">
        <v>2590</v>
      </c>
      <c r="G17" s="4" t="s">
        <v>1742</v>
      </c>
      <c r="H17" s="4" t="s">
        <v>2589</v>
      </c>
      <c r="I17" s="4" t="s">
        <v>1744</v>
      </c>
      <c r="J17" s="4" t="s">
        <v>1745</v>
      </c>
      <c r="K17" s="4" t="s">
        <v>1415</v>
      </c>
      <c r="O17" s="4" t="s">
        <v>1746</v>
      </c>
      <c r="P17" s="4" t="s">
        <v>1747</v>
      </c>
      <c r="Q17" s="4" t="s">
        <v>1748</v>
      </c>
      <c r="R17" s="4" t="s">
        <v>1749</v>
      </c>
      <c r="S17" s="4" t="s">
        <v>1750</v>
      </c>
      <c r="U17" s="4" t="s">
        <v>1751</v>
      </c>
      <c r="V17" s="4" t="s">
        <v>1752</v>
      </c>
      <c r="AQ17" s="4">
        <v>12.45</v>
      </c>
      <c r="AR17" s="4" t="s">
        <v>2591</v>
      </c>
      <c r="AS17" s="4">
        <v>12.93</v>
      </c>
      <c r="AT17" s="4" t="s">
        <v>2592</v>
      </c>
      <c r="AU17" s="4">
        <v>15.01</v>
      </c>
      <c r="AV17" s="4" t="s">
        <v>2593</v>
      </c>
      <c r="AW17" s="4">
        <v>17.98</v>
      </c>
      <c r="AX17" s="4" t="s">
        <v>2594</v>
      </c>
      <c r="AY17" s="4">
        <v>18.12</v>
      </c>
      <c r="AZ17" s="4" t="s">
        <v>2595</v>
      </c>
      <c r="BA17" s="4">
        <v>16.86</v>
      </c>
      <c r="BB17" s="4" t="s">
        <v>2596</v>
      </c>
      <c r="BC17" s="4">
        <v>16.54</v>
      </c>
      <c r="BD17" s="4" t="s">
        <v>2597</v>
      </c>
      <c r="BE17" s="4">
        <v>16.62</v>
      </c>
      <c r="BF17" s="4" t="s">
        <v>2598</v>
      </c>
      <c r="BG17" s="4">
        <v>17.77</v>
      </c>
      <c r="BH17" s="4" t="s">
        <v>2599</v>
      </c>
      <c r="BI17" s="4">
        <v>16.5</v>
      </c>
      <c r="BJ17" s="4" t="s">
        <v>2600</v>
      </c>
      <c r="BK17" s="4">
        <v>17.61</v>
      </c>
      <c r="BL17" s="4" t="s">
        <v>2601</v>
      </c>
      <c r="BM17" s="4">
        <v>18.059999999999999</v>
      </c>
      <c r="BN17" s="4" t="s">
        <v>2602</v>
      </c>
      <c r="BO17" s="4">
        <v>17.25</v>
      </c>
      <c r="BP17" s="4" t="s">
        <v>2603</v>
      </c>
      <c r="BQ17" s="4">
        <v>17.25</v>
      </c>
      <c r="BR17" s="4" t="s">
        <v>2604</v>
      </c>
      <c r="BS17" s="4">
        <v>17.25</v>
      </c>
      <c r="BT17" s="4" t="s">
        <v>2605</v>
      </c>
    </row>
    <row r="18" spans="1:74" x14ac:dyDescent="0.3">
      <c r="A18" s="4">
        <v>9</v>
      </c>
      <c r="B18" s="4" t="s">
        <v>2606</v>
      </c>
      <c r="C18" s="4" t="s">
        <v>2607</v>
      </c>
      <c r="D18" s="4" t="s">
        <v>1062</v>
      </c>
      <c r="E18" s="81" t="s">
        <v>2608</v>
      </c>
      <c r="F18" s="4" t="s">
        <v>2609</v>
      </c>
      <c r="G18" s="4" t="s">
        <v>1742</v>
      </c>
      <c r="H18" s="4" t="s">
        <v>2610</v>
      </c>
      <c r="I18" s="4" t="s">
        <v>1744</v>
      </c>
      <c r="J18" s="4" t="s">
        <v>1745</v>
      </c>
      <c r="K18" s="4" t="s">
        <v>1415</v>
      </c>
      <c r="O18" s="4" t="s">
        <v>1746</v>
      </c>
      <c r="P18" s="4" t="s">
        <v>1747</v>
      </c>
      <c r="Q18" s="81" t="s">
        <v>1748</v>
      </c>
      <c r="R18" s="81" t="s">
        <v>1749</v>
      </c>
      <c r="S18" s="81" t="s">
        <v>1750</v>
      </c>
      <c r="T18" s="81"/>
      <c r="U18" s="81" t="s">
        <v>1751</v>
      </c>
      <c r="V18" s="4" t="s">
        <v>1752</v>
      </c>
      <c r="AQ18" s="81">
        <v>97</v>
      </c>
      <c r="AR18" s="4">
        <v>11</v>
      </c>
      <c r="AS18" s="4">
        <v>97</v>
      </c>
      <c r="AT18" s="4">
        <v>12</v>
      </c>
      <c r="AU18" s="4">
        <v>97</v>
      </c>
      <c r="AV18" s="4">
        <v>13</v>
      </c>
      <c r="AW18" s="4">
        <v>98</v>
      </c>
      <c r="AX18" s="4">
        <v>14</v>
      </c>
      <c r="AY18" s="4">
        <v>98</v>
      </c>
      <c r="AZ18" s="4">
        <v>15</v>
      </c>
      <c r="BA18" s="4">
        <v>98</v>
      </c>
      <c r="BB18" s="4">
        <v>16</v>
      </c>
      <c r="BC18" s="4">
        <v>98</v>
      </c>
      <c r="BD18" s="4">
        <v>17</v>
      </c>
      <c r="BE18" s="4">
        <v>97</v>
      </c>
      <c r="BF18" s="4" t="s">
        <v>2611</v>
      </c>
      <c r="BG18" s="4">
        <v>97</v>
      </c>
      <c r="BH18" s="4" t="s">
        <v>2612</v>
      </c>
      <c r="BI18" s="4">
        <v>97</v>
      </c>
      <c r="BJ18" s="4" t="s">
        <v>2613</v>
      </c>
      <c r="BK18" s="4">
        <v>97</v>
      </c>
      <c r="BL18" s="4" t="s">
        <v>2614</v>
      </c>
      <c r="BM18" s="4">
        <v>97</v>
      </c>
      <c r="BN18" s="4" t="s">
        <v>2615</v>
      </c>
      <c r="BO18" s="4">
        <v>97</v>
      </c>
      <c r="BP18" s="4" t="s">
        <v>2616</v>
      </c>
      <c r="BS18" s="4">
        <v>97</v>
      </c>
      <c r="BT18" s="4" t="s">
        <v>2617</v>
      </c>
      <c r="BU18" s="81">
        <v>98</v>
      </c>
      <c r="BV18" s="4" t="s">
        <v>2618</v>
      </c>
    </row>
    <row r="19" spans="1:74" x14ac:dyDescent="0.3">
      <c r="A19" s="4">
        <v>9</v>
      </c>
      <c r="B19" s="4" t="s">
        <v>2606</v>
      </c>
      <c r="C19" s="4" t="s">
        <v>2607</v>
      </c>
      <c r="D19" s="4" t="s">
        <v>1062</v>
      </c>
      <c r="E19" s="81" t="s">
        <v>2608</v>
      </c>
      <c r="F19" s="4" t="s">
        <v>2619</v>
      </c>
      <c r="G19" s="4" t="s">
        <v>1742</v>
      </c>
      <c r="H19" s="4" t="s">
        <v>2620</v>
      </c>
      <c r="I19" s="4" t="s">
        <v>1744</v>
      </c>
      <c r="J19" s="4" t="s">
        <v>1745</v>
      </c>
      <c r="K19" s="4" t="s">
        <v>1415</v>
      </c>
      <c r="O19" s="4" t="s">
        <v>1746</v>
      </c>
      <c r="P19" s="4" t="s">
        <v>1747</v>
      </c>
      <c r="Q19" s="81" t="s">
        <v>1748</v>
      </c>
      <c r="R19" s="81" t="s">
        <v>1749</v>
      </c>
      <c r="S19" s="81" t="s">
        <v>1750</v>
      </c>
      <c r="T19" s="81"/>
      <c r="U19" s="81" t="s">
        <v>1751</v>
      </c>
      <c r="V19" s="4" t="s">
        <v>1752</v>
      </c>
      <c r="AS19" s="81">
        <v>97</v>
      </c>
      <c r="AT19" s="4" t="s">
        <v>2621</v>
      </c>
      <c r="AU19" s="4">
        <v>97</v>
      </c>
      <c r="AV19" s="4" t="s">
        <v>2622</v>
      </c>
      <c r="AW19" s="4">
        <v>97</v>
      </c>
      <c r="AX19" s="4" t="s">
        <v>2623</v>
      </c>
      <c r="AY19" s="4">
        <v>97</v>
      </c>
      <c r="AZ19" s="4" t="s">
        <v>2624</v>
      </c>
      <c r="BA19" s="4">
        <v>97</v>
      </c>
      <c r="BB19" s="4" t="s">
        <v>2625</v>
      </c>
      <c r="BE19" s="4">
        <v>97</v>
      </c>
      <c r="BF19" s="4" t="s">
        <v>2626</v>
      </c>
      <c r="BG19" s="4">
        <v>98</v>
      </c>
      <c r="BH19" s="4" t="s">
        <v>2627</v>
      </c>
      <c r="BI19" s="4">
        <v>97</v>
      </c>
      <c r="BJ19" s="4" t="s">
        <v>2613</v>
      </c>
      <c r="BK19" s="4">
        <v>97</v>
      </c>
      <c r="BL19" s="4" t="s">
        <v>2614</v>
      </c>
      <c r="BM19" s="4">
        <v>97</v>
      </c>
      <c r="BN19" s="4" t="s">
        <v>2615</v>
      </c>
      <c r="BO19" s="4">
        <v>97</v>
      </c>
      <c r="BP19" s="4" t="s">
        <v>2616</v>
      </c>
      <c r="BS19" s="4">
        <v>97</v>
      </c>
      <c r="BT19" s="4" t="s">
        <v>2617</v>
      </c>
      <c r="BU19" s="81">
        <v>98</v>
      </c>
      <c r="BV19" s="4" t="s">
        <v>2628</v>
      </c>
    </row>
    <row r="20" spans="1:74" x14ac:dyDescent="0.3">
      <c r="A20" s="4">
        <v>9</v>
      </c>
      <c r="B20" s="4" t="s">
        <v>2606</v>
      </c>
      <c r="C20" s="4" t="s">
        <v>2607</v>
      </c>
      <c r="D20" s="4" t="s">
        <v>1062</v>
      </c>
      <c r="E20" s="81" t="s">
        <v>2608</v>
      </c>
      <c r="F20" s="4" t="s">
        <v>2629</v>
      </c>
      <c r="G20" s="4" t="s">
        <v>1742</v>
      </c>
      <c r="H20" s="4" t="s">
        <v>2630</v>
      </c>
      <c r="I20" s="4" t="s">
        <v>1744</v>
      </c>
      <c r="J20" s="4" t="s">
        <v>1745</v>
      </c>
      <c r="K20" s="4" t="s">
        <v>1415</v>
      </c>
      <c r="O20" s="4" t="s">
        <v>1746</v>
      </c>
      <c r="P20" s="4" t="s">
        <v>1747</v>
      </c>
      <c r="Q20" s="81" t="s">
        <v>1748</v>
      </c>
      <c r="R20" s="81" t="s">
        <v>1749</v>
      </c>
      <c r="S20" s="81" t="s">
        <v>1750</v>
      </c>
      <c r="T20" s="81"/>
      <c r="U20" s="81" t="s">
        <v>1751</v>
      </c>
      <c r="V20" s="4" t="s">
        <v>1752</v>
      </c>
      <c r="BS20" s="4">
        <v>50</v>
      </c>
      <c r="BT20" s="4" t="s">
        <v>2631</v>
      </c>
      <c r="BU20" s="81">
        <v>88</v>
      </c>
      <c r="BV20" s="4" t="s">
        <v>2618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41"/>
  <sheetViews>
    <sheetView workbookViewId="0">
      <pane ySplit="1" topLeftCell="A2" activePane="bottomLeft" state="frozen"/>
      <selection activeCell="A19" sqref="A19"/>
      <selection pane="bottomLeft" activeCell="D2" sqref="D2:E2"/>
    </sheetView>
  </sheetViews>
  <sheetFormatPr defaultRowHeight="10.15" x14ac:dyDescent="0.3"/>
  <cols>
    <col min="1" max="2" width="9.1328125" style="4" bestFit="1" customWidth="1"/>
    <col min="3" max="4" width="9.06640625" style="4"/>
    <col min="5" max="5" width="82.59765625" style="4" bestFit="1"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1717</v>
      </c>
      <c r="B1" s="36" t="s">
        <v>1718</v>
      </c>
      <c r="C1" s="36" t="s">
        <v>1719</v>
      </c>
      <c r="D1" s="36" t="s">
        <v>1720</v>
      </c>
      <c r="E1" s="36" t="s">
        <v>1721</v>
      </c>
      <c r="F1" s="36" t="s">
        <v>1722</v>
      </c>
      <c r="G1" s="36" t="s">
        <v>1723</v>
      </c>
      <c r="H1" s="36" t="s">
        <v>1724</v>
      </c>
      <c r="I1" s="36" t="s">
        <v>1725</v>
      </c>
      <c r="J1" s="36" t="s">
        <v>1726</v>
      </c>
      <c r="K1" s="36" t="s">
        <v>1727</v>
      </c>
      <c r="L1" s="36" t="s">
        <v>1728</v>
      </c>
      <c r="M1" s="36" t="s">
        <v>1729</v>
      </c>
      <c r="N1" s="36" t="s">
        <v>1730</v>
      </c>
      <c r="O1" s="36" t="s">
        <v>1731</v>
      </c>
      <c r="P1" s="36" t="s">
        <v>1732</v>
      </c>
      <c r="Q1" s="36" t="s">
        <v>1733</v>
      </c>
      <c r="R1" s="36" t="s">
        <v>1734</v>
      </c>
      <c r="S1" s="36" t="s">
        <v>559</v>
      </c>
      <c r="T1" s="36" t="s">
        <v>1735</v>
      </c>
      <c r="U1" s="36" t="s">
        <v>1736</v>
      </c>
      <c r="V1" s="36" t="s">
        <v>1737</v>
      </c>
      <c r="W1" s="36">
        <v>1990</v>
      </c>
      <c r="X1" s="36" t="s">
        <v>1738</v>
      </c>
      <c r="Y1" s="36">
        <v>1991</v>
      </c>
      <c r="Z1" s="36" t="s">
        <v>1738</v>
      </c>
      <c r="AA1" s="36">
        <v>1992</v>
      </c>
      <c r="AB1" s="36" t="s">
        <v>1738</v>
      </c>
      <c r="AC1" s="36">
        <v>1993</v>
      </c>
      <c r="AD1" s="36" t="s">
        <v>1738</v>
      </c>
      <c r="AE1" s="36">
        <v>1994</v>
      </c>
      <c r="AF1" s="36" t="s">
        <v>1738</v>
      </c>
      <c r="AG1" s="36">
        <v>1995</v>
      </c>
      <c r="AH1" s="36" t="s">
        <v>1738</v>
      </c>
      <c r="AI1" s="36">
        <v>1996</v>
      </c>
      <c r="AJ1" s="36" t="s">
        <v>1738</v>
      </c>
      <c r="AK1" s="36">
        <v>1997</v>
      </c>
      <c r="AL1" s="36" t="s">
        <v>1738</v>
      </c>
      <c r="AM1" s="36">
        <v>1998</v>
      </c>
      <c r="AN1" s="36" t="s">
        <v>1738</v>
      </c>
      <c r="AO1" s="36">
        <v>1999</v>
      </c>
      <c r="AP1" s="36" t="s">
        <v>1738</v>
      </c>
      <c r="AQ1" s="36">
        <v>2000</v>
      </c>
      <c r="AR1" s="36" t="s">
        <v>1738</v>
      </c>
      <c r="AS1" s="36">
        <v>2001</v>
      </c>
      <c r="AT1" s="36" t="s">
        <v>1738</v>
      </c>
      <c r="AU1" s="36">
        <v>2002</v>
      </c>
      <c r="AV1" s="36" t="s">
        <v>1738</v>
      </c>
      <c r="AW1" s="36">
        <v>2003</v>
      </c>
      <c r="AX1" s="36" t="s">
        <v>1738</v>
      </c>
      <c r="AY1" s="36">
        <v>2004</v>
      </c>
      <c r="AZ1" s="36" t="s">
        <v>1738</v>
      </c>
      <c r="BA1" s="36">
        <v>2005</v>
      </c>
      <c r="BB1" s="36" t="s">
        <v>1738</v>
      </c>
      <c r="BC1" s="36">
        <v>2006</v>
      </c>
      <c r="BD1" s="36" t="s">
        <v>1738</v>
      </c>
      <c r="BE1" s="36">
        <v>2007</v>
      </c>
      <c r="BF1" s="36" t="s">
        <v>1738</v>
      </c>
      <c r="BG1" s="36">
        <v>2008</v>
      </c>
      <c r="BH1" s="36" t="s">
        <v>1738</v>
      </c>
      <c r="BI1" s="36">
        <v>2009</v>
      </c>
      <c r="BJ1" s="36" t="s">
        <v>1738</v>
      </c>
      <c r="BK1" s="36">
        <v>2010</v>
      </c>
      <c r="BL1" s="36" t="s">
        <v>1738</v>
      </c>
      <c r="BM1" s="36">
        <v>2011</v>
      </c>
      <c r="BN1" s="36" t="s">
        <v>1738</v>
      </c>
      <c r="BO1" s="36">
        <v>2012</v>
      </c>
      <c r="BP1" s="36" t="s">
        <v>1738</v>
      </c>
      <c r="BQ1" s="36">
        <v>2013</v>
      </c>
      <c r="BR1" s="36" t="s">
        <v>1738</v>
      </c>
      <c r="BS1" s="36">
        <v>2014</v>
      </c>
      <c r="BT1" s="36" t="s">
        <v>1738</v>
      </c>
      <c r="BU1" s="36">
        <v>2015</v>
      </c>
      <c r="BV1" s="36" t="s">
        <v>1738</v>
      </c>
      <c r="BW1" s="36">
        <v>2016</v>
      </c>
      <c r="BX1" s="36" t="s">
        <v>1738</v>
      </c>
    </row>
    <row r="2" spans="1:76" x14ac:dyDescent="0.3">
      <c r="A2" s="4">
        <v>2</v>
      </c>
      <c r="B2" s="4">
        <v>2.1</v>
      </c>
      <c r="C2" s="4" t="s">
        <v>1775</v>
      </c>
      <c r="D2" s="4" t="s">
        <v>764</v>
      </c>
      <c r="E2" s="81" t="s">
        <v>1776</v>
      </c>
      <c r="F2" s="4" t="s">
        <v>1777</v>
      </c>
      <c r="G2" s="4" t="s">
        <v>1742</v>
      </c>
      <c r="H2" s="4" t="s">
        <v>1776</v>
      </c>
      <c r="I2" s="4" t="s">
        <v>1744</v>
      </c>
      <c r="J2" s="4" t="s">
        <v>1745</v>
      </c>
      <c r="K2" s="4" t="s">
        <v>1415</v>
      </c>
      <c r="O2" s="4" t="s">
        <v>1746</v>
      </c>
      <c r="P2" s="4" t="s">
        <v>1747</v>
      </c>
      <c r="Q2" s="81" t="s">
        <v>1748</v>
      </c>
      <c r="R2" s="81" t="s">
        <v>1749</v>
      </c>
      <c r="S2" s="81" t="s">
        <v>1750</v>
      </c>
      <c r="U2" s="81" t="s">
        <v>1751</v>
      </c>
      <c r="V2" s="4" t="s">
        <v>1752</v>
      </c>
      <c r="Y2" s="81" t="s">
        <v>1778</v>
      </c>
      <c r="Z2" s="4" t="s">
        <v>1779</v>
      </c>
      <c r="AA2" s="4" t="s">
        <v>1778</v>
      </c>
      <c r="AB2" s="4" t="s">
        <v>1780</v>
      </c>
      <c r="AC2" s="4" t="s">
        <v>1778</v>
      </c>
      <c r="AD2" s="4" t="s">
        <v>1781</v>
      </c>
      <c r="AE2" s="4" t="s">
        <v>1778</v>
      </c>
      <c r="AF2" s="4" t="s">
        <v>1782</v>
      </c>
      <c r="AG2" s="4" t="s">
        <v>1778</v>
      </c>
      <c r="AH2" s="4" t="s">
        <v>1783</v>
      </c>
      <c r="AI2" s="4" t="s">
        <v>1778</v>
      </c>
      <c r="AJ2" s="4" t="s">
        <v>1784</v>
      </c>
      <c r="AK2" s="4" t="s">
        <v>1778</v>
      </c>
      <c r="AL2" s="4" t="s">
        <v>1785</v>
      </c>
      <c r="AM2" s="4" t="s">
        <v>1778</v>
      </c>
      <c r="AN2" s="4" t="s">
        <v>1786</v>
      </c>
      <c r="AO2" s="4" t="s">
        <v>1778</v>
      </c>
      <c r="AP2" s="4" t="s">
        <v>1787</v>
      </c>
      <c r="AQ2" s="4" t="s">
        <v>1778</v>
      </c>
      <c r="AR2" s="4" t="s">
        <v>1788</v>
      </c>
      <c r="AS2" s="4" t="s">
        <v>1778</v>
      </c>
      <c r="AT2" s="4" t="s">
        <v>1789</v>
      </c>
      <c r="AU2" s="4" t="s">
        <v>1778</v>
      </c>
      <c r="AV2" s="4" t="s">
        <v>1790</v>
      </c>
      <c r="AW2" s="4" t="s">
        <v>1778</v>
      </c>
      <c r="AX2" s="4" t="s">
        <v>1791</v>
      </c>
      <c r="AY2" s="4" t="s">
        <v>1778</v>
      </c>
      <c r="AZ2" s="4" t="s">
        <v>1792</v>
      </c>
      <c r="BA2" s="4" t="s">
        <v>1778</v>
      </c>
      <c r="BB2" s="4" t="s">
        <v>1793</v>
      </c>
      <c r="BC2" s="4" t="s">
        <v>1778</v>
      </c>
      <c r="BD2" s="4" t="s">
        <v>1794</v>
      </c>
      <c r="BE2" s="4" t="s">
        <v>1778</v>
      </c>
      <c r="BF2" s="4" t="s">
        <v>1795</v>
      </c>
      <c r="BG2" s="4" t="s">
        <v>1778</v>
      </c>
      <c r="BH2" s="4" t="s">
        <v>1796</v>
      </c>
      <c r="BI2" s="4" t="s">
        <v>1778</v>
      </c>
      <c r="BJ2" s="4" t="s">
        <v>1797</v>
      </c>
      <c r="BK2" s="4" t="s">
        <v>1778</v>
      </c>
      <c r="BL2" s="4" t="s">
        <v>1798</v>
      </c>
      <c r="BM2" s="4" t="s">
        <v>1778</v>
      </c>
      <c r="BN2" s="4" t="s">
        <v>1799</v>
      </c>
      <c r="BO2" s="4" t="s">
        <v>1778</v>
      </c>
      <c r="BP2" s="4" t="s">
        <v>1800</v>
      </c>
      <c r="BQ2" s="4" t="s">
        <v>1778</v>
      </c>
      <c r="BR2" s="4" t="s">
        <v>1801</v>
      </c>
      <c r="BS2" s="4" t="s">
        <v>1778</v>
      </c>
      <c r="BT2" s="4" t="s">
        <v>1802</v>
      </c>
      <c r="BU2" s="81" t="s">
        <v>1778</v>
      </c>
      <c r="BV2" s="4" t="s">
        <v>1803</v>
      </c>
    </row>
    <row r="3" spans="1:76" x14ac:dyDescent="0.3">
      <c r="A3" s="4">
        <v>2</v>
      </c>
      <c r="B3" s="4">
        <v>2.1</v>
      </c>
      <c r="C3" s="4" t="s">
        <v>1804</v>
      </c>
      <c r="D3" s="4" t="s">
        <v>766</v>
      </c>
      <c r="E3" s="4" t="s">
        <v>1805</v>
      </c>
      <c r="F3" s="4" t="s">
        <v>1806</v>
      </c>
      <c r="G3" s="4" t="s">
        <v>1742</v>
      </c>
      <c r="H3" s="4" t="s">
        <v>1807</v>
      </c>
      <c r="I3" s="4" t="s">
        <v>1744</v>
      </c>
      <c r="J3" s="4" t="s">
        <v>1745</v>
      </c>
      <c r="K3" s="4" t="s">
        <v>1415</v>
      </c>
      <c r="O3" s="4" t="s">
        <v>1746</v>
      </c>
      <c r="P3" s="4" t="s">
        <v>1747</v>
      </c>
      <c r="Q3" s="4" t="s">
        <v>1808</v>
      </c>
      <c r="R3" s="4" t="s">
        <v>1809</v>
      </c>
      <c r="S3" s="4" t="s">
        <v>1750</v>
      </c>
      <c r="U3" s="4" t="s">
        <v>1751</v>
      </c>
      <c r="V3" s="4" t="s">
        <v>1752</v>
      </c>
      <c r="BU3" s="4">
        <v>6.54</v>
      </c>
      <c r="BV3" s="4" t="s">
        <v>1810</v>
      </c>
    </row>
    <row r="4" spans="1:76" x14ac:dyDescent="0.3">
      <c r="A4" s="4">
        <v>2</v>
      </c>
      <c r="B4" s="4">
        <v>2.1</v>
      </c>
      <c r="C4" s="4" t="s">
        <v>1804</v>
      </c>
      <c r="D4" s="4" t="s">
        <v>766</v>
      </c>
      <c r="E4" s="81" t="s">
        <v>1805</v>
      </c>
      <c r="F4" s="4" t="s">
        <v>1806</v>
      </c>
      <c r="G4" s="4" t="s">
        <v>1742</v>
      </c>
      <c r="H4" s="4" t="s">
        <v>1807</v>
      </c>
      <c r="I4" s="4" t="s">
        <v>1744</v>
      </c>
      <c r="J4" s="4" t="s">
        <v>1745</v>
      </c>
      <c r="K4" s="4" t="s">
        <v>1415</v>
      </c>
      <c r="O4" s="4" t="s">
        <v>1746</v>
      </c>
      <c r="P4" s="4" t="s">
        <v>1747</v>
      </c>
      <c r="Q4" s="81" t="s">
        <v>1808</v>
      </c>
      <c r="R4" s="81" t="s">
        <v>1749</v>
      </c>
      <c r="S4" s="81" t="s">
        <v>1750</v>
      </c>
      <c r="U4" s="81" t="s">
        <v>1751</v>
      </c>
      <c r="V4" s="4" t="s">
        <v>1752</v>
      </c>
      <c r="BU4" s="81">
        <v>6.69</v>
      </c>
      <c r="BV4" s="4" t="s">
        <v>1810</v>
      </c>
    </row>
    <row r="5" spans="1:76" x14ac:dyDescent="0.3">
      <c r="A5" s="4">
        <v>2</v>
      </c>
      <c r="B5" s="4">
        <v>2.1</v>
      </c>
      <c r="C5" s="4" t="s">
        <v>1804</v>
      </c>
      <c r="D5" s="4" t="s">
        <v>766</v>
      </c>
      <c r="E5" s="4" t="s">
        <v>1805</v>
      </c>
      <c r="F5" s="4" t="s">
        <v>1806</v>
      </c>
      <c r="G5" s="4" t="s">
        <v>1742</v>
      </c>
      <c r="H5" s="4" t="s">
        <v>1807</v>
      </c>
      <c r="I5" s="4" t="s">
        <v>1744</v>
      </c>
      <c r="J5" s="4" t="s">
        <v>1745</v>
      </c>
      <c r="K5" s="4" t="s">
        <v>1415</v>
      </c>
      <c r="O5" s="4" t="s">
        <v>1746</v>
      </c>
      <c r="P5" s="4" t="s">
        <v>1747</v>
      </c>
      <c r="Q5" s="4" t="s">
        <v>1808</v>
      </c>
      <c r="R5" s="4" t="s">
        <v>1749</v>
      </c>
      <c r="S5" s="4" t="s">
        <v>1750</v>
      </c>
      <c r="T5" s="4" t="s">
        <v>1811</v>
      </c>
      <c r="U5" s="4" t="s">
        <v>1751</v>
      </c>
      <c r="V5" s="4" t="s">
        <v>1752</v>
      </c>
      <c r="BU5" s="4">
        <v>5.39</v>
      </c>
      <c r="BV5" s="4" t="s">
        <v>1810</v>
      </c>
    </row>
    <row r="6" spans="1:76" x14ac:dyDescent="0.3">
      <c r="A6" s="4">
        <v>2</v>
      </c>
      <c r="B6" s="4">
        <v>2.1</v>
      </c>
      <c r="C6" s="4" t="s">
        <v>1804</v>
      </c>
      <c r="D6" s="4" t="s">
        <v>766</v>
      </c>
      <c r="E6" s="4" t="s">
        <v>1805</v>
      </c>
      <c r="F6" s="4" t="s">
        <v>1806</v>
      </c>
      <c r="G6" s="4" t="s">
        <v>1742</v>
      </c>
      <c r="H6" s="4" t="s">
        <v>1807</v>
      </c>
      <c r="I6" s="4" t="s">
        <v>1744</v>
      </c>
      <c r="J6" s="4" t="s">
        <v>1745</v>
      </c>
      <c r="K6" s="4" t="s">
        <v>1415</v>
      </c>
      <c r="O6" s="4" t="s">
        <v>1746</v>
      </c>
      <c r="P6" s="4" t="s">
        <v>1747</v>
      </c>
      <c r="Q6" s="4" t="s">
        <v>1808</v>
      </c>
      <c r="R6" s="4" t="s">
        <v>1812</v>
      </c>
      <c r="S6" s="4" t="s">
        <v>1750</v>
      </c>
      <c r="U6" s="4" t="s">
        <v>1751</v>
      </c>
      <c r="V6" s="4" t="s">
        <v>1752</v>
      </c>
      <c r="BU6" s="4">
        <v>6.89</v>
      </c>
      <c r="BV6" s="4" t="s">
        <v>1810</v>
      </c>
    </row>
    <row r="7" spans="1:76" x14ac:dyDescent="0.3">
      <c r="A7" s="4">
        <v>2</v>
      </c>
      <c r="B7" s="4">
        <v>2.1</v>
      </c>
      <c r="C7" s="4" t="s">
        <v>1804</v>
      </c>
      <c r="D7" s="4" t="s">
        <v>766</v>
      </c>
      <c r="E7" s="4" t="s">
        <v>1805</v>
      </c>
      <c r="F7" s="4" t="s">
        <v>1806</v>
      </c>
      <c r="G7" s="4" t="s">
        <v>1742</v>
      </c>
      <c r="H7" s="4" t="s">
        <v>1807</v>
      </c>
      <c r="I7" s="4" t="s">
        <v>1744</v>
      </c>
      <c r="J7" s="4" t="s">
        <v>1745</v>
      </c>
      <c r="K7" s="4" t="s">
        <v>1415</v>
      </c>
      <c r="O7" s="4" t="s">
        <v>1746</v>
      </c>
      <c r="P7" s="4" t="s">
        <v>1747</v>
      </c>
      <c r="Q7" s="4" t="s">
        <v>1808</v>
      </c>
      <c r="R7" s="4" t="s">
        <v>1749</v>
      </c>
      <c r="S7" s="4" t="s">
        <v>1750</v>
      </c>
      <c r="T7" s="4" t="s">
        <v>1813</v>
      </c>
      <c r="U7" s="4" t="s">
        <v>1751</v>
      </c>
      <c r="V7" s="4" t="s">
        <v>1752</v>
      </c>
      <c r="BU7" s="4">
        <v>8</v>
      </c>
      <c r="BV7" s="4" t="s">
        <v>1810</v>
      </c>
    </row>
    <row r="8" spans="1:76" x14ac:dyDescent="0.3">
      <c r="A8" s="4">
        <v>2</v>
      </c>
      <c r="B8" s="4">
        <v>2.1</v>
      </c>
      <c r="C8" s="4" t="s">
        <v>1804</v>
      </c>
      <c r="D8" s="4" t="s">
        <v>766</v>
      </c>
      <c r="E8" s="4" t="s">
        <v>1805</v>
      </c>
      <c r="F8" s="4" t="s">
        <v>1806</v>
      </c>
      <c r="G8" s="4" t="s">
        <v>1742</v>
      </c>
      <c r="H8" s="4" t="s">
        <v>1807</v>
      </c>
      <c r="I8" s="4" t="s">
        <v>1744</v>
      </c>
      <c r="J8" s="4" t="s">
        <v>1745</v>
      </c>
      <c r="K8" s="4" t="s">
        <v>1415</v>
      </c>
      <c r="O8" s="4" t="s">
        <v>1746</v>
      </c>
      <c r="P8" s="4" t="s">
        <v>1747</v>
      </c>
      <c r="Q8" s="4" t="s">
        <v>1808</v>
      </c>
      <c r="R8" s="4" t="s">
        <v>1749</v>
      </c>
      <c r="S8" s="4" t="s">
        <v>1814</v>
      </c>
      <c r="U8" s="4" t="s">
        <v>1751</v>
      </c>
      <c r="V8" s="4" t="s">
        <v>1752</v>
      </c>
      <c r="BU8" s="4">
        <v>5.67</v>
      </c>
      <c r="BV8" s="4" t="s">
        <v>1810</v>
      </c>
    </row>
    <row r="9" spans="1:76" x14ac:dyDescent="0.3">
      <c r="A9" s="4">
        <v>2</v>
      </c>
      <c r="B9" s="4">
        <v>2.1</v>
      </c>
      <c r="C9" s="4" t="s">
        <v>1804</v>
      </c>
      <c r="D9" s="4" t="s">
        <v>766</v>
      </c>
      <c r="E9" s="4" t="s">
        <v>1805</v>
      </c>
      <c r="F9" s="4" t="s">
        <v>1806</v>
      </c>
      <c r="G9" s="4" t="s">
        <v>1742</v>
      </c>
      <c r="H9" s="4" t="s">
        <v>1807</v>
      </c>
      <c r="I9" s="4" t="s">
        <v>1744</v>
      </c>
      <c r="J9" s="4" t="s">
        <v>1745</v>
      </c>
      <c r="K9" s="4" t="s">
        <v>1415</v>
      </c>
      <c r="O9" s="4" t="s">
        <v>1746</v>
      </c>
      <c r="P9" s="4" t="s">
        <v>1747</v>
      </c>
      <c r="Q9" s="4" t="s">
        <v>1808</v>
      </c>
      <c r="R9" s="4" t="s">
        <v>1749</v>
      </c>
      <c r="S9" s="4" t="s">
        <v>1563</v>
      </c>
      <c r="U9" s="4" t="s">
        <v>1751</v>
      </c>
      <c r="V9" s="4" t="s">
        <v>1752</v>
      </c>
      <c r="BU9" s="4">
        <v>8.1</v>
      </c>
      <c r="BV9" s="4" t="s">
        <v>1810</v>
      </c>
    </row>
    <row r="10" spans="1:76" x14ac:dyDescent="0.3">
      <c r="A10" s="4">
        <v>2</v>
      </c>
      <c r="B10" s="4">
        <v>2.1</v>
      </c>
      <c r="C10" s="4" t="s">
        <v>1804</v>
      </c>
      <c r="D10" s="4" t="s">
        <v>766</v>
      </c>
      <c r="E10" s="4" t="s">
        <v>1805</v>
      </c>
      <c r="F10" s="4" t="s">
        <v>1815</v>
      </c>
      <c r="G10" s="4" t="s">
        <v>1770</v>
      </c>
      <c r="H10" s="4" t="s">
        <v>1816</v>
      </c>
      <c r="I10" s="4" t="s">
        <v>1744</v>
      </c>
      <c r="J10" s="4" t="s">
        <v>1745</v>
      </c>
      <c r="K10" s="4" t="s">
        <v>1415</v>
      </c>
      <c r="O10" s="4" t="s">
        <v>1746</v>
      </c>
      <c r="P10" s="4" t="s">
        <v>1747</v>
      </c>
      <c r="Q10" s="4" t="s">
        <v>1808</v>
      </c>
      <c r="R10" s="4" t="s">
        <v>1749</v>
      </c>
      <c r="S10" s="4" t="s">
        <v>1750</v>
      </c>
      <c r="T10" s="4" t="s">
        <v>1813</v>
      </c>
      <c r="U10" s="4" t="s">
        <v>1772</v>
      </c>
      <c r="V10" s="4" t="s">
        <v>1752</v>
      </c>
      <c r="BU10" s="4">
        <v>289.11</v>
      </c>
      <c r="BV10" s="4" t="s">
        <v>1810</v>
      </c>
    </row>
    <row r="11" spans="1:76" x14ac:dyDescent="0.3">
      <c r="A11" s="4">
        <v>2</v>
      </c>
      <c r="B11" s="4">
        <v>2.1</v>
      </c>
      <c r="C11" s="4" t="s">
        <v>1804</v>
      </c>
      <c r="D11" s="4" t="s">
        <v>766</v>
      </c>
      <c r="E11" s="4" t="s">
        <v>1805</v>
      </c>
      <c r="F11" s="4" t="s">
        <v>1815</v>
      </c>
      <c r="G11" s="4" t="s">
        <v>1770</v>
      </c>
      <c r="H11" s="4" t="s">
        <v>1816</v>
      </c>
      <c r="I11" s="4" t="s">
        <v>1744</v>
      </c>
      <c r="J11" s="4" t="s">
        <v>1745</v>
      </c>
      <c r="K11" s="4" t="s">
        <v>1415</v>
      </c>
      <c r="O11" s="4" t="s">
        <v>1746</v>
      </c>
      <c r="P11" s="4" t="s">
        <v>1747</v>
      </c>
      <c r="Q11" s="4" t="s">
        <v>1808</v>
      </c>
      <c r="R11" s="4" t="s">
        <v>1749</v>
      </c>
      <c r="S11" s="4" t="s">
        <v>1750</v>
      </c>
      <c r="T11" s="4" t="s">
        <v>1811</v>
      </c>
      <c r="U11" s="4" t="s">
        <v>1772</v>
      </c>
      <c r="V11" s="4" t="s">
        <v>1752</v>
      </c>
      <c r="BU11" s="4">
        <v>194.59</v>
      </c>
      <c r="BV11" s="4" t="s">
        <v>1810</v>
      </c>
    </row>
    <row r="12" spans="1:76" x14ac:dyDescent="0.3">
      <c r="A12" s="4">
        <v>2</v>
      </c>
      <c r="B12" s="4">
        <v>2.1</v>
      </c>
      <c r="C12" s="4" t="s">
        <v>1804</v>
      </c>
      <c r="D12" s="4" t="s">
        <v>766</v>
      </c>
      <c r="E12" s="4" t="s">
        <v>1805</v>
      </c>
      <c r="F12" s="4" t="s">
        <v>1815</v>
      </c>
      <c r="G12" s="4" t="s">
        <v>1770</v>
      </c>
      <c r="H12" s="4" t="s">
        <v>1816</v>
      </c>
      <c r="I12" s="4" t="s">
        <v>1744</v>
      </c>
      <c r="J12" s="4" t="s">
        <v>1745</v>
      </c>
      <c r="K12" s="4" t="s">
        <v>1415</v>
      </c>
      <c r="O12" s="4" t="s">
        <v>1746</v>
      </c>
      <c r="P12" s="4" t="s">
        <v>1747</v>
      </c>
      <c r="Q12" s="4" t="s">
        <v>1808</v>
      </c>
      <c r="R12" s="4" t="s">
        <v>1749</v>
      </c>
      <c r="S12" s="4" t="s">
        <v>1750</v>
      </c>
      <c r="U12" s="4" t="s">
        <v>1772</v>
      </c>
      <c r="V12" s="4" t="s">
        <v>1752</v>
      </c>
      <c r="BU12" s="4">
        <v>241.85</v>
      </c>
      <c r="BV12" s="4" t="s">
        <v>1810</v>
      </c>
    </row>
    <row r="13" spans="1:76" x14ac:dyDescent="0.3">
      <c r="A13" s="4">
        <v>2</v>
      </c>
      <c r="B13" s="4">
        <v>2.1</v>
      </c>
      <c r="C13" s="4" t="s">
        <v>1804</v>
      </c>
      <c r="D13" s="4" t="s">
        <v>766</v>
      </c>
      <c r="E13" s="4" t="s">
        <v>1805</v>
      </c>
      <c r="F13" s="4" t="s">
        <v>1817</v>
      </c>
      <c r="G13" s="4" t="s">
        <v>1770</v>
      </c>
      <c r="H13" s="4" t="s">
        <v>1818</v>
      </c>
      <c r="I13" s="4" t="s">
        <v>1744</v>
      </c>
      <c r="J13" s="4" t="s">
        <v>1745</v>
      </c>
      <c r="K13" s="4" t="s">
        <v>1415</v>
      </c>
      <c r="O13" s="4" t="s">
        <v>1746</v>
      </c>
      <c r="P13" s="4" t="s">
        <v>1747</v>
      </c>
      <c r="Q13" s="4" t="s">
        <v>1808</v>
      </c>
      <c r="R13" s="4" t="s">
        <v>1749</v>
      </c>
      <c r="S13" s="4" t="s">
        <v>1750</v>
      </c>
      <c r="U13" s="4" t="s">
        <v>1772</v>
      </c>
      <c r="V13" s="4" t="s">
        <v>1752</v>
      </c>
      <c r="BU13" s="4">
        <v>280.37</v>
      </c>
      <c r="BV13" s="4" t="s">
        <v>1810</v>
      </c>
    </row>
    <row r="14" spans="1:76" x14ac:dyDescent="0.3">
      <c r="A14" s="4">
        <v>2</v>
      </c>
      <c r="B14" s="4">
        <v>2.1</v>
      </c>
      <c r="C14" s="4" t="s">
        <v>1804</v>
      </c>
      <c r="D14" s="4" t="s">
        <v>766</v>
      </c>
      <c r="E14" s="4" t="s">
        <v>1805</v>
      </c>
      <c r="F14" s="4" t="s">
        <v>1817</v>
      </c>
      <c r="G14" s="4" t="s">
        <v>1770</v>
      </c>
      <c r="H14" s="4" t="s">
        <v>1818</v>
      </c>
      <c r="I14" s="4" t="s">
        <v>1744</v>
      </c>
      <c r="J14" s="4" t="s">
        <v>1745</v>
      </c>
      <c r="K14" s="4" t="s">
        <v>1415</v>
      </c>
      <c r="O14" s="4" t="s">
        <v>1746</v>
      </c>
      <c r="P14" s="4" t="s">
        <v>1747</v>
      </c>
      <c r="Q14" s="4" t="s">
        <v>1808</v>
      </c>
      <c r="R14" s="4" t="s">
        <v>1749</v>
      </c>
      <c r="S14" s="4" t="s">
        <v>1750</v>
      </c>
      <c r="T14" s="4" t="s">
        <v>1811</v>
      </c>
      <c r="U14" s="4" t="s">
        <v>1772</v>
      </c>
      <c r="V14" s="4" t="s">
        <v>1752</v>
      </c>
      <c r="BU14" s="4">
        <v>221.14</v>
      </c>
      <c r="BV14" s="4" t="s">
        <v>1810</v>
      </c>
    </row>
    <row r="15" spans="1:76" x14ac:dyDescent="0.3">
      <c r="A15" s="4">
        <v>2</v>
      </c>
      <c r="B15" s="4">
        <v>2.1</v>
      </c>
      <c r="C15" s="4" t="s">
        <v>1804</v>
      </c>
      <c r="D15" s="4" t="s">
        <v>766</v>
      </c>
      <c r="E15" s="4" t="s">
        <v>1805</v>
      </c>
      <c r="F15" s="4" t="s">
        <v>1817</v>
      </c>
      <c r="G15" s="4" t="s">
        <v>1770</v>
      </c>
      <c r="H15" s="4" t="s">
        <v>1818</v>
      </c>
      <c r="I15" s="4" t="s">
        <v>1744</v>
      </c>
      <c r="J15" s="4" t="s">
        <v>1745</v>
      </c>
      <c r="K15" s="4" t="s">
        <v>1415</v>
      </c>
      <c r="O15" s="4" t="s">
        <v>1746</v>
      </c>
      <c r="P15" s="4" t="s">
        <v>1747</v>
      </c>
      <c r="Q15" s="4" t="s">
        <v>1808</v>
      </c>
      <c r="R15" s="4" t="s">
        <v>1749</v>
      </c>
      <c r="S15" s="4" t="s">
        <v>1750</v>
      </c>
      <c r="T15" s="4" t="s">
        <v>1813</v>
      </c>
      <c r="U15" s="4" t="s">
        <v>1772</v>
      </c>
      <c r="V15" s="4" t="s">
        <v>1752</v>
      </c>
      <c r="BU15" s="4">
        <v>339.6</v>
      </c>
      <c r="BV15" s="4" t="s">
        <v>1810</v>
      </c>
    </row>
    <row r="16" spans="1:76" x14ac:dyDescent="0.3">
      <c r="A16" s="4">
        <v>2</v>
      </c>
      <c r="B16" s="4">
        <v>2.1</v>
      </c>
      <c r="C16" s="4" t="s">
        <v>1804</v>
      </c>
      <c r="D16" s="4" t="s">
        <v>766</v>
      </c>
      <c r="E16" s="4" t="s">
        <v>1805</v>
      </c>
      <c r="F16" s="4" t="s">
        <v>1819</v>
      </c>
      <c r="G16" s="4" t="s">
        <v>1770</v>
      </c>
      <c r="H16" s="4" t="s">
        <v>1820</v>
      </c>
      <c r="I16" s="4" t="s">
        <v>1744</v>
      </c>
      <c r="J16" s="4" t="s">
        <v>1745</v>
      </c>
      <c r="K16" s="4" t="s">
        <v>1415</v>
      </c>
      <c r="O16" s="4" t="s">
        <v>1746</v>
      </c>
      <c r="P16" s="4" t="s">
        <v>1747</v>
      </c>
      <c r="Q16" s="4" t="s">
        <v>1808</v>
      </c>
      <c r="R16" s="4" t="s">
        <v>1749</v>
      </c>
      <c r="S16" s="4" t="s">
        <v>1750</v>
      </c>
      <c r="T16" s="4" t="s">
        <v>1813</v>
      </c>
      <c r="U16" s="4" t="s">
        <v>1751</v>
      </c>
      <c r="V16" s="4" t="s">
        <v>1752</v>
      </c>
      <c r="BU16" s="4">
        <v>3.08</v>
      </c>
      <c r="BV16" s="4" t="s">
        <v>1810</v>
      </c>
    </row>
    <row r="17" spans="1:74" x14ac:dyDescent="0.3">
      <c r="A17" s="4">
        <v>2</v>
      </c>
      <c r="B17" s="4">
        <v>2.1</v>
      </c>
      <c r="C17" s="4" t="s">
        <v>1804</v>
      </c>
      <c r="D17" s="4" t="s">
        <v>766</v>
      </c>
      <c r="E17" s="4" t="s">
        <v>1805</v>
      </c>
      <c r="F17" s="4" t="s">
        <v>1819</v>
      </c>
      <c r="G17" s="4" t="s">
        <v>1770</v>
      </c>
      <c r="H17" s="4" t="s">
        <v>1820</v>
      </c>
      <c r="I17" s="4" t="s">
        <v>1744</v>
      </c>
      <c r="J17" s="4" t="s">
        <v>1745</v>
      </c>
      <c r="K17" s="4" t="s">
        <v>1415</v>
      </c>
      <c r="O17" s="4" t="s">
        <v>1746</v>
      </c>
      <c r="P17" s="4" t="s">
        <v>1747</v>
      </c>
      <c r="Q17" s="4" t="s">
        <v>1808</v>
      </c>
      <c r="R17" s="4" t="s">
        <v>1749</v>
      </c>
      <c r="S17" s="4" t="s">
        <v>1563</v>
      </c>
      <c r="U17" s="4" t="s">
        <v>1751</v>
      </c>
      <c r="V17" s="4" t="s">
        <v>1752</v>
      </c>
      <c r="BU17" s="4">
        <v>2.79</v>
      </c>
      <c r="BV17" s="4" t="s">
        <v>1810</v>
      </c>
    </row>
    <row r="18" spans="1:74" x14ac:dyDescent="0.3">
      <c r="A18" s="4">
        <v>2</v>
      </c>
      <c r="B18" s="4">
        <v>2.1</v>
      </c>
      <c r="C18" s="4" t="s">
        <v>1804</v>
      </c>
      <c r="D18" s="4" t="s">
        <v>766</v>
      </c>
      <c r="E18" s="4" t="s">
        <v>1805</v>
      </c>
      <c r="F18" s="4" t="s">
        <v>1819</v>
      </c>
      <c r="G18" s="4" t="s">
        <v>1770</v>
      </c>
      <c r="H18" s="4" t="s">
        <v>1820</v>
      </c>
      <c r="I18" s="4" t="s">
        <v>1744</v>
      </c>
      <c r="J18" s="4" t="s">
        <v>1745</v>
      </c>
      <c r="K18" s="4" t="s">
        <v>1415</v>
      </c>
      <c r="O18" s="4" t="s">
        <v>1746</v>
      </c>
      <c r="P18" s="4" t="s">
        <v>1747</v>
      </c>
      <c r="Q18" s="4" t="s">
        <v>1808</v>
      </c>
      <c r="R18" s="4" t="s">
        <v>1749</v>
      </c>
      <c r="S18" s="4" t="s">
        <v>1814</v>
      </c>
      <c r="U18" s="4" t="s">
        <v>1751</v>
      </c>
      <c r="V18" s="4" t="s">
        <v>1752</v>
      </c>
      <c r="BU18" s="4">
        <v>1.91</v>
      </c>
      <c r="BV18" s="4" t="s">
        <v>1810</v>
      </c>
    </row>
    <row r="19" spans="1:74" x14ac:dyDescent="0.3">
      <c r="A19" s="4">
        <v>2</v>
      </c>
      <c r="B19" s="4">
        <v>2.1</v>
      </c>
      <c r="C19" s="4" t="s">
        <v>1804</v>
      </c>
      <c r="D19" s="4" t="s">
        <v>766</v>
      </c>
      <c r="E19" s="4" t="s">
        <v>1805</v>
      </c>
      <c r="F19" s="4" t="s">
        <v>1819</v>
      </c>
      <c r="G19" s="4" t="s">
        <v>1770</v>
      </c>
      <c r="H19" s="4" t="s">
        <v>1820</v>
      </c>
      <c r="I19" s="4" t="s">
        <v>1744</v>
      </c>
      <c r="J19" s="4" t="s">
        <v>1745</v>
      </c>
      <c r="K19" s="4" t="s">
        <v>1415</v>
      </c>
      <c r="O19" s="4" t="s">
        <v>1746</v>
      </c>
      <c r="P19" s="4" t="s">
        <v>1747</v>
      </c>
      <c r="Q19" s="4" t="s">
        <v>1808</v>
      </c>
      <c r="R19" s="4" t="s">
        <v>1749</v>
      </c>
      <c r="S19" s="4" t="s">
        <v>1750</v>
      </c>
      <c r="T19" s="4" t="s">
        <v>1811</v>
      </c>
      <c r="U19" s="4" t="s">
        <v>1751</v>
      </c>
      <c r="V19" s="4" t="s">
        <v>1752</v>
      </c>
      <c r="BU19" s="4">
        <v>1.48</v>
      </c>
      <c r="BV19" s="4" t="s">
        <v>1810</v>
      </c>
    </row>
    <row r="20" spans="1:74" x14ac:dyDescent="0.3">
      <c r="A20" s="4">
        <v>2</v>
      </c>
      <c r="B20" s="4">
        <v>2.1</v>
      </c>
      <c r="C20" s="4" t="s">
        <v>1804</v>
      </c>
      <c r="D20" s="4" t="s">
        <v>766</v>
      </c>
      <c r="E20" s="4" t="s">
        <v>1805</v>
      </c>
      <c r="F20" s="4" t="s">
        <v>1819</v>
      </c>
      <c r="G20" s="4" t="s">
        <v>1770</v>
      </c>
      <c r="H20" s="4" t="s">
        <v>1820</v>
      </c>
      <c r="I20" s="4" t="s">
        <v>1744</v>
      </c>
      <c r="J20" s="4" t="s">
        <v>1745</v>
      </c>
      <c r="K20" s="4" t="s">
        <v>1415</v>
      </c>
      <c r="O20" s="4" t="s">
        <v>1746</v>
      </c>
      <c r="P20" s="4" t="s">
        <v>1747</v>
      </c>
      <c r="Q20" s="4" t="s">
        <v>1808</v>
      </c>
      <c r="R20" s="4" t="s">
        <v>1749</v>
      </c>
      <c r="S20" s="4" t="s">
        <v>1750</v>
      </c>
      <c r="U20" s="4" t="s">
        <v>1751</v>
      </c>
      <c r="V20" s="4" t="s">
        <v>1752</v>
      </c>
      <c r="BU20" s="4">
        <v>2.2799999999999998</v>
      </c>
      <c r="BV20" s="4" t="s">
        <v>1810</v>
      </c>
    </row>
    <row r="21" spans="1:74" x14ac:dyDescent="0.3">
      <c r="A21" s="4">
        <v>2</v>
      </c>
      <c r="B21" s="4">
        <v>2.1</v>
      </c>
      <c r="C21" s="4" t="s">
        <v>1804</v>
      </c>
      <c r="D21" s="4" t="s">
        <v>766</v>
      </c>
      <c r="E21" s="4" t="s">
        <v>1805</v>
      </c>
      <c r="F21" s="4" t="s">
        <v>1819</v>
      </c>
      <c r="G21" s="4" t="s">
        <v>1770</v>
      </c>
      <c r="H21" s="4" t="s">
        <v>1820</v>
      </c>
      <c r="I21" s="4" t="s">
        <v>1744</v>
      </c>
      <c r="J21" s="4" t="s">
        <v>1745</v>
      </c>
      <c r="K21" s="4" t="s">
        <v>1415</v>
      </c>
      <c r="O21" s="4" t="s">
        <v>1746</v>
      </c>
      <c r="P21" s="4" t="s">
        <v>1747</v>
      </c>
      <c r="Q21" s="4" t="s">
        <v>1808</v>
      </c>
      <c r="R21" s="4" t="s">
        <v>1809</v>
      </c>
      <c r="S21" s="4" t="s">
        <v>1750</v>
      </c>
      <c r="U21" s="4" t="s">
        <v>1751</v>
      </c>
      <c r="V21" s="4" t="s">
        <v>1752</v>
      </c>
      <c r="BU21" s="4">
        <v>2.62</v>
      </c>
      <c r="BV21" s="4" t="s">
        <v>1810</v>
      </c>
    </row>
    <row r="22" spans="1:74" x14ac:dyDescent="0.3">
      <c r="A22" s="4">
        <v>2</v>
      </c>
      <c r="B22" s="4">
        <v>2.1</v>
      </c>
      <c r="C22" s="4" t="s">
        <v>1804</v>
      </c>
      <c r="D22" s="4" t="s">
        <v>766</v>
      </c>
      <c r="E22" s="4" t="s">
        <v>1805</v>
      </c>
      <c r="F22" s="4" t="s">
        <v>1819</v>
      </c>
      <c r="G22" s="4" t="s">
        <v>1770</v>
      </c>
      <c r="H22" s="4" t="s">
        <v>1820</v>
      </c>
      <c r="I22" s="4" t="s">
        <v>1744</v>
      </c>
      <c r="J22" s="4" t="s">
        <v>1745</v>
      </c>
      <c r="K22" s="4" t="s">
        <v>1415</v>
      </c>
      <c r="O22" s="4" t="s">
        <v>1746</v>
      </c>
      <c r="P22" s="4" t="s">
        <v>1747</v>
      </c>
      <c r="Q22" s="4" t="s">
        <v>1808</v>
      </c>
      <c r="R22" s="4" t="s">
        <v>1812</v>
      </c>
      <c r="S22" s="4" t="s">
        <v>1750</v>
      </c>
      <c r="U22" s="4" t="s">
        <v>1751</v>
      </c>
      <c r="V22" s="4" t="s">
        <v>1752</v>
      </c>
      <c r="BU22" s="4">
        <v>2.11</v>
      </c>
      <c r="BV22" s="4" t="s">
        <v>1810</v>
      </c>
    </row>
    <row r="23" spans="1:74" x14ac:dyDescent="0.3">
      <c r="A23" s="4">
        <v>2</v>
      </c>
      <c r="B23" s="4">
        <v>2.1</v>
      </c>
      <c r="C23" s="4" t="s">
        <v>1804</v>
      </c>
      <c r="D23" s="4" t="s">
        <v>766</v>
      </c>
      <c r="E23" s="4" t="s">
        <v>1805</v>
      </c>
      <c r="F23" s="4" t="s">
        <v>1821</v>
      </c>
      <c r="G23" s="4" t="s">
        <v>1770</v>
      </c>
      <c r="H23" s="4" t="s">
        <v>1822</v>
      </c>
      <c r="I23" s="4" t="s">
        <v>1744</v>
      </c>
      <c r="J23" s="4" t="s">
        <v>1745</v>
      </c>
      <c r="K23" s="4" t="s">
        <v>1415</v>
      </c>
      <c r="O23" s="4" t="s">
        <v>1746</v>
      </c>
      <c r="P23" s="4" t="s">
        <v>1747</v>
      </c>
      <c r="Q23" s="4" t="s">
        <v>1808</v>
      </c>
      <c r="R23" s="4" t="s">
        <v>1812</v>
      </c>
      <c r="S23" s="4" t="s">
        <v>1750</v>
      </c>
      <c r="U23" s="4" t="s">
        <v>1772</v>
      </c>
      <c r="V23" s="4" t="s">
        <v>1752</v>
      </c>
      <c r="BU23" s="4">
        <v>83.7</v>
      </c>
      <c r="BV23" s="4" t="s">
        <v>1810</v>
      </c>
    </row>
    <row r="24" spans="1:74" x14ac:dyDescent="0.3">
      <c r="A24" s="4">
        <v>2</v>
      </c>
      <c r="B24" s="4">
        <v>2.1</v>
      </c>
      <c r="C24" s="4" t="s">
        <v>1804</v>
      </c>
      <c r="D24" s="4" t="s">
        <v>766</v>
      </c>
      <c r="E24" s="4" t="s">
        <v>1805</v>
      </c>
      <c r="F24" s="4" t="s">
        <v>1821</v>
      </c>
      <c r="G24" s="4" t="s">
        <v>1770</v>
      </c>
      <c r="H24" s="4" t="s">
        <v>1822</v>
      </c>
      <c r="I24" s="4" t="s">
        <v>1744</v>
      </c>
      <c r="J24" s="4" t="s">
        <v>1745</v>
      </c>
      <c r="K24" s="4" t="s">
        <v>1415</v>
      </c>
      <c r="O24" s="4" t="s">
        <v>1746</v>
      </c>
      <c r="P24" s="4" t="s">
        <v>1747</v>
      </c>
      <c r="Q24" s="4" t="s">
        <v>1808</v>
      </c>
      <c r="R24" s="4" t="s">
        <v>1809</v>
      </c>
      <c r="S24" s="4" t="s">
        <v>1750</v>
      </c>
      <c r="U24" s="4" t="s">
        <v>1772</v>
      </c>
      <c r="V24" s="4" t="s">
        <v>1752</v>
      </c>
      <c r="BU24" s="4">
        <v>16.54</v>
      </c>
      <c r="BV24" s="4" t="s">
        <v>1810</v>
      </c>
    </row>
    <row r="25" spans="1:74" x14ac:dyDescent="0.3">
      <c r="A25" s="4">
        <v>2</v>
      </c>
      <c r="B25" s="4">
        <v>2.1</v>
      </c>
      <c r="C25" s="4" t="s">
        <v>1804</v>
      </c>
      <c r="D25" s="4" t="s">
        <v>766</v>
      </c>
      <c r="E25" s="4" t="s">
        <v>1805</v>
      </c>
      <c r="F25" s="4" t="s">
        <v>1821</v>
      </c>
      <c r="G25" s="4" t="s">
        <v>1770</v>
      </c>
      <c r="H25" s="4" t="s">
        <v>1822</v>
      </c>
      <c r="I25" s="4" t="s">
        <v>1744</v>
      </c>
      <c r="J25" s="4" t="s">
        <v>1745</v>
      </c>
      <c r="K25" s="4" t="s">
        <v>1415</v>
      </c>
      <c r="O25" s="4" t="s">
        <v>1746</v>
      </c>
      <c r="P25" s="4" t="s">
        <v>1747</v>
      </c>
      <c r="Q25" s="4" t="s">
        <v>1808</v>
      </c>
      <c r="R25" s="4" t="s">
        <v>1749</v>
      </c>
      <c r="S25" s="4" t="s">
        <v>1750</v>
      </c>
      <c r="U25" s="4" t="s">
        <v>1772</v>
      </c>
      <c r="V25" s="4" t="s">
        <v>1752</v>
      </c>
      <c r="BU25" s="4">
        <v>82.44</v>
      </c>
      <c r="BV25" s="4" t="s">
        <v>1810</v>
      </c>
    </row>
    <row r="26" spans="1:74" x14ac:dyDescent="0.3">
      <c r="A26" s="4">
        <v>2</v>
      </c>
      <c r="B26" s="4">
        <v>2.1</v>
      </c>
      <c r="C26" s="4" t="s">
        <v>1804</v>
      </c>
      <c r="D26" s="4" t="s">
        <v>766</v>
      </c>
      <c r="E26" s="4" t="s">
        <v>1805</v>
      </c>
      <c r="F26" s="4" t="s">
        <v>1821</v>
      </c>
      <c r="G26" s="4" t="s">
        <v>1770</v>
      </c>
      <c r="H26" s="4" t="s">
        <v>1822</v>
      </c>
      <c r="I26" s="4" t="s">
        <v>1744</v>
      </c>
      <c r="J26" s="4" t="s">
        <v>1745</v>
      </c>
      <c r="K26" s="4" t="s">
        <v>1415</v>
      </c>
      <c r="O26" s="4" t="s">
        <v>1746</v>
      </c>
      <c r="P26" s="4" t="s">
        <v>1747</v>
      </c>
      <c r="Q26" s="4" t="s">
        <v>1808</v>
      </c>
      <c r="R26" s="4" t="s">
        <v>1749</v>
      </c>
      <c r="S26" s="4" t="s">
        <v>1750</v>
      </c>
      <c r="T26" s="4" t="s">
        <v>1811</v>
      </c>
      <c r="U26" s="4" t="s">
        <v>1772</v>
      </c>
      <c r="V26" s="4" t="s">
        <v>1752</v>
      </c>
      <c r="BU26" s="4">
        <v>53.41</v>
      </c>
      <c r="BV26" s="4" t="s">
        <v>1810</v>
      </c>
    </row>
    <row r="27" spans="1:74" x14ac:dyDescent="0.3">
      <c r="A27" s="4">
        <v>2</v>
      </c>
      <c r="B27" s="4">
        <v>2.1</v>
      </c>
      <c r="C27" s="4" t="s">
        <v>1804</v>
      </c>
      <c r="D27" s="4" t="s">
        <v>766</v>
      </c>
      <c r="E27" s="4" t="s">
        <v>1805</v>
      </c>
      <c r="F27" s="4" t="s">
        <v>1821</v>
      </c>
      <c r="G27" s="4" t="s">
        <v>1770</v>
      </c>
      <c r="H27" s="4" t="s">
        <v>1822</v>
      </c>
      <c r="I27" s="4" t="s">
        <v>1744</v>
      </c>
      <c r="J27" s="4" t="s">
        <v>1745</v>
      </c>
      <c r="K27" s="4" t="s">
        <v>1415</v>
      </c>
      <c r="O27" s="4" t="s">
        <v>1746</v>
      </c>
      <c r="P27" s="4" t="s">
        <v>1747</v>
      </c>
      <c r="Q27" s="4" t="s">
        <v>1808</v>
      </c>
      <c r="R27" s="4" t="s">
        <v>1749</v>
      </c>
      <c r="S27" s="4" t="s">
        <v>1814</v>
      </c>
      <c r="U27" s="4" t="s">
        <v>1772</v>
      </c>
      <c r="V27" s="4" t="s">
        <v>1752</v>
      </c>
      <c r="BU27" s="4">
        <v>35.72</v>
      </c>
      <c r="BV27" s="4" t="s">
        <v>1810</v>
      </c>
    </row>
    <row r="28" spans="1:74" x14ac:dyDescent="0.3">
      <c r="A28" s="4">
        <v>2</v>
      </c>
      <c r="B28" s="4">
        <v>2.1</v>
      </c>
      <c r="C28" s="4" t="s">
        <v>1804</v>
      </c>
      <c r="D28" s="4" t="s">
        <v>766</v>
      </c>
      <c r="E28" s="4" t="s">
        <v>1805</v>
      </c>
      <c r="F28" s="4" t="s">
        <v>1821</v>
      </c>
      <c r="G28" s="4" t="s">
        <v>1770</v>
      </c>
      <c r="H28" s="4" t="s">
        <v>1822</v>
      </c>
      <c r="I28" s="4" t="s">
        <v>1744</v>
      </c>
      <c r="J28" s="4" t="s">
        <v>1745</v>
      </c>
      <c r="K28" s="4" t="s">
        <v>1415</v>
      </c>
      <c r="O28" s="4" t="s">
        <v>1746</v>
      </c>
      <c r="P28" s="4" t="s">
        <v>1747</v>
      </c>
      <c r="Q28" s="4" t="s">
        <v>1808</v>
      </c>
      <c r="R28" s="4" t="s">
        <v>1749</v>
      </c>
      <c r="S28" s="4" t="s">
        <v>1563</v>
      </c>
      <c r="U28" s="4" t="s">
        <v>1772</v>
      </c>
      <c r="V28" s="4" t="s">
        <v>1752</v>
      </c>
      <c r="BU28" s="4">
        <v>48.66</v>
      </c>
      <c r="BV28" s="4" t="s">
        <v>1810</v>
      </c>
    </row>
    <row r="29" spans="1:74" x14ac:dyDescent="0.3">
      <c r="A29" s="4">
        <v>2</v>
      </c>
      <c r="B29" s="4">
        <v>2.1</v>
      </c>
      <c r="C29" s="4" t="s">
        <v>1804</v>
      </c>
      <c r="D29" s="4" t="s">
        <v>766</v>
      </c>
      <c r="E29" s="4" t="s">
        <v>1805</v>
      </c>
      <c r="F29" s="4" t="s">
        <v>1821</v>
      </c>
      <c r="G29" s="4" t="s">
        <v>1770</v>
      </c>
      <c r="H29" s="4" t="s">
        <v>1822</v>
      </c>
      <c r="I29" s="4" t="s">
        <v>1744</v>
      </c>
      <c r="J29" s="4" t="s">
        <v>1745</v>
      </c>
      <c r="K29" s="4" t="s">
        <v>1415</v>
      </c>
      <c r="O29" s="4" t="s">
        <v>1746</v>
      </c>
      <c r="P29" s="4" t="s">
        <v>1747</v>
      </c>
      <c r="Q29" s="4" t="s">
        <v>1808</v>
      </c>
      <c r="R29" s="4" t="s">
        <v>1749</v>
      </c>
      <c r="S29" s="4" t="s">
        <v>1750</v>
      </c>
      <c r="T29" s="4" t="s">
        <v>1813</v>
      </c>
      <c r="U29" s="4" t="s">
        <v>1772</v>
      </c>
      <c r="V29" s="4" t="s">
        <v>1752</v>
      </c>
      <c r="BU29" s="4">
        <v>111.47</v>
      </c>
      <c r="BV29" s="4" t="s">
        <v>1810</v>
      </c>
    </row>
    <row r="30" spans="1:74" x14ac:dyDescent="0.3">
      <c r="A30" s="4">
        <v>2</v>
      </c>
      <c r="B30" s="4">
        <v>2.1</v>
      </c>
      <c r="C30" s="4" t="s">
        <v>1804</v>
      </c>
      <c r="D30" s="4" t="s">
        <v>766</v>
      </c>
      <c r="E30" s="4" t="s">
        <v>1805</v>
      </c>
      <c r="F30" s="4" t="s">
        <v>1823</v>
      </c>
      <c r="G30" s="4" t="s">
        <v>1770</v>
      </c>
      <c r="H30" s="4" t="s">
        <v>1824</v>
      </c>
      <c r="I30" s="4" t="s">
        <v>1744</v>
      </c>
      <c r="J30" s="4" t="s">
        <v>1745</v>
      </c>
      <c r="K30" s="4" t="s">
        <v>1415</v>
      </c>
      <c r="O30" s="4" t="s">
        <v>1746</v>
      </c>
      <c r="P30" s="4" t="s">
        <v>1747</v>
      </c>
      <c r="Q30" s="4" t="s">
        <v>1808</v>
      </c>
      <c r="R30" s="4" t="s">
        <v>1749</v>
      </c>
      <c r="S30" s="4" t="s">
        <v>1750</v>
      </c>
      <c r="T30" s="4" t="s">
        <v>1813</v>
      </c>
      <c r="U30" s="4" t="s">
        <v>1772</v>
      </c>
      <c r="V30" s="4" t="s">
        <v>1752</v>
      </c>
      <c r="BU30" s="4">
        <v>124.57</v>
      </c>
      <c r="BV30" s="4" t="s">
        <v>1810</v>
      </c>
    </row>
    <row r="31" spans="1:74" x14ac:dyDescent="0.3">
      <c r="A31" s="4">
        <v>2</v>
      </c>
      <c r="B31" s="4">
        <v>2.1</v>
      </c>
      <c r="C31" s="4" t="s">
        <v>1804</v>
      </c>
      <c r="D31" s="4" t="s">
        <v>766</v>
      </c>
      <c r="E31" s="4" t="s">
        <v>1805</v>
      </c>
      <c r="F31" s="4" t="s">
        <v>1823</v>
      </c>
      <c r="G31" s="4" t="s">
        <v>1770</v>
      </c>
      <c r="H31" s="4" t="s">
        <v>1824</v>
      </c>
      <c r="I31" s="4" t="s">
        <v>1744</v>
      </c>
      <c r="J31" s="4" t="s">
        <v>1745</v>
      </c>
      <c r="K31" s="4" t="s">
        <v>1415</v>
      </c>
      <c r="O31" s="4" t="s">
        <v>1746</v>
      </c>
      <c r="P31" s="4" t="s">
        <v>1747</v>
      </c>
      <c r="Q31" s="4" t="s">
        <v>1808</v>
      </c>
      <c r="R31" s="4" t="s">
        <v>1749</v>
      </c>
      <c r="S31" s="4" t="s">
        <v>1750</v>
      </c>
      <c r="T31" s="4" t="s">
        <v>1811</v>
      </c>
      <c r="U31" s="4" t="s">
        <v>1772</v>
      </c>
      <c r="V31" s="4" t="s">
        <v>1752</v>
      </c>
      <c r="BU31" s="4">
        <v>51.8</v>
      </c>
      <c r="BV31" s="4" t="s">
        <v>1810</v>
      </c>
    </row>
    <row r="32" spans="1:74" x14ac:dyDescent="0.3">
      <c r="A32" s="4">
        <v>2</v>
      </c>
      <c r="B32" s="4">
        <v>2.1</v>
      </c>
      <c r="C32" s="4" t="s">
        <v>1804</v>
      </c>
      <c r="D32" s="4" t="s">
        <v>766</v>
      </c>
      <c r="E32" s="4" t="s">
        <v>1805</v>
      </c>
      <c r="F32" s="4" t="s">
        <v>1823</v>
      </c>
      <c r="G32" s="4" t="s">
        <v>1770</v>
      </c>
      <c r="H32" s="4" t="s">
        <v>1824</v>
      </c>
      <c r="I32" s="4" t="s">
        <v>1744</v>
      </c>
      <c r="J32" s="4" t="s">
        <v>1745</v>
      </c>
      <c r="K32" s="4" t="s">
        <v>1415</v>
      </c>
      <c r="O32" s="4" t="s">
        <v>1746</v>
      </c>
      <c r="P32" s="4" t="s">
        <v>1747</v>
      </c>
      <c r="Q32" s="4" t="s">
        <v>1808</v>
      </c>
      <c r="R32" s="4" t="s">
        <v>1749</v>
      </c>
      <c r="S32" s="4" t="s">
        <v>1750</v>
      </c>
      <c r="U32" s="4" t="s">
        <v>1772</v>
      </c>
      <c r="V32" s="4" t="s">
        <v>1752</v>
      </c>
      <c r="BU32" s="4">
        <v>88.18</v>
      </c>
      <c r="BV32" s="4" t="s">
        <v>1810</v>
      </c>
    </row>
    <row r="33" spans="1:76" x14ac:dyDescent="0.3">
      <c r="A33" s="4">
        <v>2</v>
      </c>
      <c r="B33" s="4">
        <v>2.5</v>
      </c>
      <c r="C33" s="4" t="s">
        <v>1825</v>
      </c>
      <c r="D33" s="4" t="s">
        <v>782</v>
      </c>
      <c r="E33" s="4" t="s">
        <v>1826</v>
      </c>
      <c r="F33" s="4" t="s">
        <v>1827</v>
      </c>
      <c r="G33" s="4" t="s">
        <v>1770</v>
      </c>
      <c r="H33" s="4" t="s">
        <v>1828</v>
      </c>
      <c r="I33" s="4" t="s">
        <v>1744</v>
      </c>
      <c r="J33" s="4" t="s">
        <v>1745</v>
      </c>
      <c r="K33" s="4" t="s">
        <v>1415</v>
      </c>
      <c r="O33" s="4" t="s">
        <v>1746</v>
      </c>
      <c r="P33" s="4" t="s">
        <v>1747</v>
      </c>
      <c r="Q33" s="4" t="s">
        <v>1748</v>
      </c>
      <c r="R33" s="4" t="s">
        <v>1749</v>
      </c>
      <c r="S33" s="4" t="s">
        <v>1750</v>
      </c>
      <c r="U33" s="4" t="s">
        <v>1829</v>
      </c>
      <c r="V33" s="4" t="s">
        <v>1752</v>
      </c>
      <c r="BQ33" s="4">
        <v>1</v>
      </c>
      <c r="BR33" s="4" t="s">
        <v>1830</v>
      </c>
    </row>
    <row r="34" spans="1:76" x14ac:dyDescent="0.3">
      <c r="A34" s="4">
        <v>2</v>
      </c>
      <c r="B34" s="4">
        <v>2.5</v>
      </c>
      <c r="C34" s="4" t="s">
        <v>1825</v>
      </c>
      <c r="D34" s="4" t="s">
        <v>782</v>
      </c>
      <c r="E34" s="4" t="s">
        <v>1826</v>
      </c>
      <c r="F34" s="4" t="s">
        <v>1831</v>
      </c>
      <c r="G34" s="4" t="s">
        <v>1742</v>
      </c>
      <c r="H34" s="4" t="s">
        <v>1832</v>
      </c>
      <c r="I34" s="4" t="s">
        <v>1744</v>
      </c>
      <c r="J34" s="4" t="s">
        <v>1745</v>
      </c>
      <c r="K34" s="4" t="s">
        <v>1415</v>
      </c>
      <c r="O34" s="4" t="s">
        <v>1746</v>
      </c>
      <c r="P34" s="4" t="s">
        <v>1747</v>
      </c>
      <c r="Q34" s="4" t="s">
        <v>1748</v>
      </c>
      <c r="R34" s="4" t="s">
        <v>1749</v>
      </c>
      <c r="S34" s="4" t="s">
        <v>1750</v>
      </c>
      <c r="U34" s="4" t="s">
        <v>1772</v>
      </c>
      <c r="V34" s="4" t="s">
        <v>1752</v>
      </c>
      <c r="AG34" s="80">
        <v>19395</v>
      </c>
      <c r="AH34" s="4" t="s">
        <v>1833</v>
      </c>
      <c r="AQ34" s="80">
        <v>25604</v>
      </c>
      <c r="AR34" s="4" t="s">
        <v>1834</v>
      </c>
      <c r="BA34" s="80">
        <v>27197</v>
      </c>
      <c r="BB34" s="4" t="s">
        <v>1835</v>
      </c>
      <c r="BK34" s="80">
        <v>30265</v>
      </c>
      <c r="BL34" s="4" t="s">
        <v>1836</v>
      </c>
      <c r="BO34" s="80">
        <v>31977</v>
      </c>
      <c r="BP34" s="4" t="s">
        <v>1837</v>
      </c>
      <c r="BS34" s="80">
        <v>34240</v>
      </c>
      <c r="BT34" s="4" t="s">
        <v>1838</v>
      </c>
      <c r="BW34" s="80">
        <v>36144</v>
      </c>
      <c r="BX34" s="4" t="s">
        <v>1839</v>
      </c>
    </row>
    <row r="35" spans="1:76" x14ac:dyDescent="0.3">
      <c r="A35" s="4">
        <v>2</v>
      </c>
      <c r="B35" s="4">
        <v>2.5</v>
      </c>
      <c r="C35" s="4" t="s">
        <v>1840</v>
      </c>
      <c r="D35" s="4" t="s">
        <v>784</v>
      </c>
      <c r="E35" s="4" t="s">
        <v>1841</v>
      </c>
      <c r="F35" s="4" t="s">
        <v>1842</v>
      </c>
      <c r="G35" s="4" t="s">
        <v>1742</v>
      </c>
      <c r="H35" s="4" t="s">
        <v>1843</v>
      </c>
      <c r="I35" s="4" t="s">
        <v>1744</v>
      </c>
      <c r="J35" s="4" t="s">
        <v>1745</v>
      </c>
      <c r="K35" s="4" t="s">
        <v>1415</v>
      </c>
      <c r="O35" s="4" t="s">
        <v>1746</v>
      </c>
      <c r="P35" s="4" t="s">
        <v>1747</v>
      </c>
      <c r="Q35" s="4" t="s">
        <v>1748</v>
      </c>
      <c r="R35" s="4" t="s">
        <v>1749</v>
      </c>
      <c r="S35" s="4" t="s">
        <v>1750</v>
      </c>
      <c r="U35" s="4" t="s">
        <v>1751</v>
      </c>
      <c r="V35" s="4" t="s">
        <v>1752</v>
      </c>
    </row>
    <row r="36" spans="1:76" x14ac:dyDescent="0.3">
      <c r="A36" s="4">
        <v>2</v>
      </c>
      <c r="B36" s="4">
        <v>2.5</v>
      </c>
      <c r="C36" s="4" t="s">
        <v>1840</v>
      </c>
      <c r="D36" s="4" t="s">
        <v>784</v>
      </c>
      <c r="E36" s="4" t="s">
        <v>1841</v>
      </c>
      <c r="F36" s="4" t="s">
        <v>1844</v>
      </c>
      <c r="G36" s="4" t="s">
        <v>1770</v>
      </c>
      <c r="H36" s="4" t="s">
        <v>1845</v>
      </c>
      <c r="I36" s="4" t="s">
        <v>1744</v>
      </c>
      <c r="J36" s="4" t="s">
        <v>1745</v>
      </c>
      <c r="K36" s="4" t="s">
        <v>1415</v>
      </c>
      <c r="O36" s="4" t="s">
        <v>1746</v>
      </c>
      <c r="P36" s="4" t="s">
        <v>1747</v>
      </c>
      <c r="Q36" s="4" t="s">
        <v>1748</v>
      </c>
      <c r="R36" s="4" t="s">
        <v>1749</v>
      </c>
      <c r="S36" s="4" t="s">
        <v>1750</v>
      </c>
      <c r="U36" s="4" t="s">
        <v>1772</v>
      </c>
      <c r="V36" s="4" t="s">
        <v>1752</v>
      </c>
    </row>
    <row r="37" spans="1:76" x14ac:dyDescent="0.3">
      <c r="A37" s="4">
        <v>2</v>
      </c>
      <c r="B37" s="4">
        <v>2.5</v>
      </c>
      <c r="C37" s="4" t="s">
        <v>1840</v>
      </c>
      <c r="D37" s="4" t="s">
        <v>784</v>
      </c>
      <c r="E37" s="4" t="s">
        <v>1841</v>
      </c>
      <c r="F37" s="4" t="s">
        <v>1846</v>
      </c>
      <c r="G37" s="4" t="s">
        <v>1742</v>
      </c>
      <c r="H37" s="4" t="s">
        <v>1847</v>
      </c>
      <c r="I37" s="4" t="s">
        <v>1744</v>
      </c>
      <c r="J37" s="4" t="s">
        <v>1745</v>
      </c>
      <c r="K37" s="4" t="s">
        <v>1415</v>
      </c>
      <c r="O37" s="4" t="s">
        <v>1746</v>
      </c>
      <c r="P37" s="4" t="s">
        <v>1747</v>
      </c>
      <c r="Q37" s="4" t="s">
        <v>1748</v>
      </c>
      <c r="R37" s="4" t="s">
        <v>1749</v>
      </c>
      <c r="S37" s="4" t="s">
        <v>1750</v>
      </c>
      <c r="U37" s="4" t="s">
        <v>1751</v>
      </c>
      <c r="V37" s="4" t="s">
        <v>1752</v>
      </c>
    </row>
    <row r="38" spans="1:76" x14ac:dyDescent="0.3">
      <c r="A38" s="4">
        <v>2</v>
      </c>
      <c r="B38" s="4">
        <v>2.5</v>
      </c>
      <c r="C38" s="4" t="s">
        <v>1840</v>
      </c>
      <c r="D38" s="4" t="s">
        <v>784</v>
      </c>
      <c r="E38" s="4" t="s">
        <v>1841</v>
      </c>
      <c r="F38" s="4" t="s">
        <v>1848</v>
      </c>
      <c r="G38" s="4" t="s">
        <v>1770</v>
      </c>
      <c r="H38" s="4" t="s">
        <v>1849</v>
      </c>
      <c r="I38" s="4" t="s">
        <v>1744</v>
      </c>
      <c r="J38" s="4" t="s">
        <v>1745</v>
      </c>
      <c r="K38" s="4" t="s">
        <v>1415</v>
      </c>
      <c r="O38" s="4" t="s">
        <v>1746</v>
      </c>
      <c r="P38" s="4" t="s">
        <v>1747</v>
      </c>
      <c r="Q38" s="4" t="s">
        <v>1748</v>
      </c>
      <c r="R38" s="4" t="s">
        <v>1749</v>
      </c>
      <c r="S38" s="4" t="s">
        <v>1750</v>
      </c>
      <c r="U38" s="4" t="s">
        <v>1772</v>
      </c>
      <c r="V38" s="4" t="s">
        <v>1752</v>
      </c>
    </row>
    <row r="39" spans="1:76" x14ac:dyDescent="0.3">
      <c r="A39" s="4">
        <v>2</v>
      </c>
      <c r="B39" s="4">
        <v>2.5</v>
      </c>
      <c r="C39" s="4" t="s">
        <v>1840</v>
      </c>
      <c r="D39" s="4" t="s">
        <v>784</v>
      </c>
      <c r="E39" s="4" t="s">
        <v>1841</v>
      </c>
      <c r="F39" s="4" t="s">
        <v>1850</v>
      </c>
      <c r="G39" s="4" t="s">
        <v>1742</v>
      </c>
      <c r="H39" s="4" t="s">
        <v>1851</v>
      </c>
      <c r="I39" s="4" t="s">
        <v>1744</v>
      </c>
      <c r="J39" s="4" t="s">
        <v>1745</v>
      </c>
      <c r="K39" s="4" t="s">
        <v>1415</v>
      </c>
      <c r="O39" s="4" t="s">
        <v>1746</v>
      </c>
      <c r="P39" s="4" t="s">
        <v>1747</v>
      </c>
      <c r="Q39" s="4" t="s">
        <v>1748</v>
      </c>
      <c r="R39" s="4" t="s">
        <v>1749</v>
      </c>
      <c r="S39" s="4" t="s">
        <v>1750</v>
      </c>
      <c r="U39" s="4" t="s">
        <v>1751</v>
      </c>
      <c r="V39" s="4" t="s">
        <v>1752</v>
      </c>
    </row>
    <row r="40" spans="1:76" x14ac:dyDescent="0.3">
      <c r="A40" s="4">
        <v>2</v>
      </c>
      <c r="B40" s="4">
        <v>2.5</v>
      </c>
      <c r="C40" s="4" t="s">
        <v>1840</v>
      </c>
      <c r="D40" s="4" t="s">
        <v>784</v>
      </c>
      <c r="E40" s="4" t="s">
        <v>1841</v>
      </c>
      <c r="F40" s="4" t="s">
        <v>1852</v>
      </c>
      <c r="G40" s="4" t="s">
        <v>1770</v>
      </c>
      <c r="H40" s="4" t="s">
        <v>1853</v>
      </c>
      <c r="I40" s="4" t="s">
        <v>1744</v>
      </c>
      <c r="J40" s="4" t="s">
        <v>1745</v>
      </c>
      <c r="K40" s="4" t="s">
        <v>1415</v>
      </c>
      <c r="O40" s="4" t="s">
        <v>1746</v>
      </c>
      <c r="P40" s="4" t="s">
        <v>1747</v>
      </c>
      <c r="Q40" s="4" t="s">
        <v>1748</v>
      </c>
      <c r="R40" s="4" t="s">
        <v>1749</v>
      </c>
      <c r="S40" s="4" t="s">
        <v>1750</v>
      </c>
      <c r="U40" s="4" t="s">
        <v>1772</v>
      </c>
      <c r="V40" s="4" t="s">
        <v>1752</v>
      </c>
    </row>
    <row r="41" spans="1:76" x14ac:dyDescent="0.3">
      <c r="A41" s="4">
        <v>2</v>
      </c>
      <c r="B41" s="4" t="s">
        <v>1854</v>
      </c>
      <c r="C41" s="4" t="s">
        <v>1855</v>
      </c>
      <c r="D41" s="4" t="s">
        <v>787</v>
      </c>
      <c r="E41" s="4" t="s">
        <v>1856</v>
      </c>
      <c r="F41" s="4" t="s">
        <v>1857</v>
      </c>
      <c r="G41" s="4" t="s">
        <v>1742</v>
      </c>
      <c r="H41" s="4" t="s">
        <v>1856</v>
      </c>
      <c r="I41" s="4" t="s">
        <v>1744</v>
      </c>
      <c r="J41" s="4" t="s">
        <v>1745</v>
      </c>
      <c r="K41" s="4" t="s">
        <v>1415</v>
      </c>
      <c r="O41" s="4" t="s">
        <v>1746</v>
      </c>
      <c r="P41" s="4" t="s">
        <v>1747</v>
      </c>
      <c r="Q41" s="4" t="s">
        <v>1748</v>
      </c>
      <c r="R41" s="4" t="s">
        <v>1749</v>
      </c>
      <c r="S41" s="4" t="s">
        <v>1750</v>
      </c>
      <c r="U41" s="4" t="s">
        <v>1829</v>
      </c>
      <c r="V41" s="4" t="s">
        <v>1752</v>
      </c>
      <c r="AY41" s="4">
        <v>0.26</v>
      </c>
      <c r="AZ41" s="4" t="s">
        <v>1858</v>
      </c>
      <c r="BA41" s="4">
        <v>0.31</v>
      </c>
      <c r="BB41" s="4" t="s">
        <v>1859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M41" sqref="M41"/>
    </sheetView>
  </sheetViews>
  <sheetFormatPr defaultRowHeight="10.15" x14ac:dyDescent="0.3"/>
  <cols>
    <col min="1" max="1" width="3.86328125" style="4" bestFit="1" customWidth="1"/>
    <col min="2" max="2" width="7.06640625" style="4" bestFit="1" customWidth="1"/>
    <col min="3" max="3" width="3.59765625" style="4" bestFit="1" customWidth="1"/>
    <col min="4" max="4" width="11" style="71" bestFit="1" customWidth="1"/>
    <col min="5" max="5" width="69.86328125" style="4" bestFit="1" customWidth="1"/>
    <col min="6" max="6" width="4.265625" style="4" bestFit="1" customWidth="1"/>
    <col min="7" max="7" width="7.33203125" style="4" bestFit="1" customWidth="1"/>
    <col min="8" max="8" width="7.33203125" style="4" customWidth="1"/>
    <col min="9" max="9" width="11" style="4" bestFit="1" customWidth="1"/>
    <col min="10" max="10" width="7.06640625" style="4" bestFit="1" customWidth="1"/>
    <col min="11" max="11" width="4.86328125" style="4" bestFit="1" customWidth="1"/>
    <col min="12" max="12" width="5.19921875" style="4" bestFit="1" customWidth="1"/>
    <col min="13" max="13" width="5.46484375" style="4" bestFit="1" customWidth="1"/>
    <col min="14" max="14" width="6.1328125" style="4" bestFit="1" customWidth="1"/>
    <col min="15" max="16384" width="9.06640625" style="4"/>
  </cols>
  <sheetData>
    <row r="1" spans="1:9" s="69" customFormat="1" x14ac:dyDescent="0.3">
      <c r="A1" s="69" t="s">
        <v>43</v>
      </c>
      <c r="B1" s="69" t="s">
        <v>1602</v>
      </c>
      <c r="C1" s="69" t="s">
        <v>1603</v>
      </c>
      <c r="D1" s="70" t="s">
        <v>1605</v>
      </c>
      <c r="E1" s="69" t="s">
        <v>1610</v>
      </c>
      <c r="F1" s="69" t="s">
        <v>1616</v>
      </c>
      <c r="G1" s="69" t="s">
        <v>1617</v>
      </c>
      <c r="I1" s="69" t="s">
        <v>1618</v>
      </c>
    </row>
    <row r="2" spans="1:9" x14ac:dyDescent="0.3">
      <c r="A2" s="4">
        <v>23</v>
      </c>
      <c r="B2" s="4" t="s">
        <v>1601</v>
      </c>
      <c r="C2" s="4" t="s">
        <v>1608</v>
      </c>
      <c r="D2" s="71">
        <v>15</v>
      </c>
      <c r="F2" s="4">
        <f>LEN(B2)</f>
        <v>7</v>
      </c>
      <c r="G2" s="4">
        <f>SUM(F2,F7,F12,F17,F22)+4</f>
        <v>37</v>
      </c>
    </row>
    <row r="3" spans="1:9" x14ac:dyDescent="0.3">
      <c r="A3" s="4">
        <v>11</v>
      </c>
      <c r="B3" s="4" t="s">
        <v>1595</v>
      </c>
      <c r="C3" s="4" t="s">
        <v>1608</v>
      </c>
      <c r="D3" s="71">
        <v>9</v>
      </c>
      <c r="F3" s="4">
        <f t="shared" ref="F3:F26" si="0">LEN(B3)</f>
        <v>9</v>
      </c>
      <c r="G3" s="4">
        <f t="shared" ref="G3:G6" si="1">SUM(F3,F8,F13,F18,F23)+4</f>
        <v>34</v>
      </c>
    </row>
    <row r="4" spans="1:9" x14ac:dyDescent="0.3">
      <c r="A4" s="4">
        <v>14</v>
      </c>
      <c r="B4" s="4" t="s">
        <v>1586</v>
      </c>
      <c r="C4" s="4" t="s">
        <v>1608</v>
      </c>
      <c r="D4" s="71">
        <v>11</v>
      </c>
      <c r="F4" s="4">
        <f t="shared" si="0"/>
        <v>6</v>
      </c>
      <c r="G4" s="4">
        <f t="shared" si="1"/>
        <v>31</v>
      </c>
    </row>
    <row r="5" spans="1:9" x14ac:dyDescent="0.3">
      <c r="A5" s="4">
        <v>13</v>
      </c>
      <c r="B5" s="4" t="s">
        <v>1625</v>
      </c>
      <c r="C5" s="4" t="s">
        <v>1608</v>
      </c>
      <c r="D5" s="71">
        <v>9</v>
      </c>
      <c r="E5" s="4" t="s">
        <v>1624</v>
      </c>
      <c r="F5" s="4">
        <f t="shared" si="0"/>
        <v>9</v>
      </c>
      <c r="G5" s="4">
        <f t="shared" si="1"/>
        <v>38</v>
      </c>
    </row>
    <row r="6" spans="1:9" x14ac:dyDescent="0.3">
      <c r="A6" s="4">
        <v>9</v>
      </c>
      <c r="B6" s="4" t="s">
        <v>1607</v>
      </c>
      <c r="C6" s="4" t="s">
        <v>1608</v>
      </c>
      <c r="D6" s="71">
        <v>7</v>
      </c>
      <c r="F6" s="4">
        <f t="shared" si="0"/>
        <v>11</v>
      </c>
      <c r="G6" s="4">
        <f t="shared" si="1"/>
        <v>38</v>
      </c>
    </row>
    <row r="7" spans="1:9" x14ac:dyDescent="0.3">
      <c r="A7" s="4">
        <v>8</v>
      </c>
      <c r="B7" s="4" t="s">
        <v>1585</v>
      </c>
      <c r="C7" s="4" t="s">
        <v>1608</v>
      </c>
      <c r="D7" s="71">
        <v>7</v>
      </c>
      <c r="F7" s="4">
        <f t="shared" si="0"/>
        <v>6</v>
      </c>
    </row>
    <row r="8" spans="1:9" x14ac:dyDescent="0.3">
      <c r="A8" s="4">
        <v>20</v>
      </c>
      <c r="B8" s="4" t="s">
        <v>1599</v>
      </c>
      <c r="C8" s="4" t="s">
        <v>1608</v>
      </c>
      <c r="D8" s="71">
        <v>14</v>
      </c>
      <c r="F8" s="4">
        <f t="shared" si="0"/>
        <v>4</v>
      </c>
    </row>
    <row r="9" spans="1:9" x14ac:dyDescent="0.3">
      <c r="A9" s="4">
        <v>2</v>
      </c>
      <c r="B9" s="4" t="s">
        <v>1581</v>
      </c>
      <c r="C9" s="4" t="s">
        <v>1608</v>
      </c>
      <c r="D9" s="71">
        <v>2</v>
      </c>
      <c r="F9" s="4">
        <f t="shared" si="0"/>
        <v>4</v>
      </c>
    </row>
    <row r="10" spans="1:9" x14ac:dyDescent="0.3">
      <c r="A10" s="4">
        <v>5</v>
      </c>
      <c r="B10" s="4" t="s">
        <v>1609</v>
      </c>
      <c r="C10" s="4" t="s">
        <v>1608</v>
      </c>
      <c r="D10" s="71">
        <v>5</v>
      </c>
      <c r="E10" s="4" t="s">
        <v>1611</v>
      </c>
      <c r="F10" s="4">
        <f t="shared" si="0"/>
        <v>5</v>
      </c>
    </row>
    <row r="11" spans="1:9" x14ac:dyDescent="0.3">
      <c r="A11" s="4">
        <v>3</v>
      </c>
      <c r="B11" s="4" t="s">
        <v>1582</v>
      </c>
      <c r="C11" s="4" t="s">
        <v>1608</v>
      </c>
      <c r="D11" s="71">
        <v>3</v>
      </c>
      <c r="F11" s="4">
        <f t="shared" si="0"/>
        <v>6</v>
      </c>
    </row>
    <row r="12" spans="1:9" x14ac:dyDescent="0.3">
      <c r="A12" s="4">
        <v>25</v>
      </c>
      <c r="B12" s="4" t="s">
        <v>1592</v>
      </c>
      <c r="C12" s="50" t="s">
        <v>1604</v>
      </c>
      <c r="D12" s="71">
        <v>17</v>
      </c>
      <c r="F12" s="4">
        <f t="shared" si="0"/>
        <v>7</v>
      </c>
    </row>
    <row r="13" spans="1:9" x14ac:dyDescent="0.3">
      <c r="A13" s="4">
        <v>15</v>
      </c>
      <c r="B13" s="4" t="s">
        <v>1686</v>
      </c>
      <c r="C13" s="4" t="s">
        <v>1608</v>
      </c>
      <c r="D13" s="71">
        <v>11</v>
      </c>
      <c r="E13" s="4" t="s">
        <v>1687</v>
      </c>
      <c r="F13" s="4">
        <f t="shared" si="0"/>
        <v>5</v>
      </c>
    </row>
    <row r="14" spans="1:9" x14ac:dyDescent="0.3">
      <c r="A14" s="4">
        <v>21</v>
      </c>
      <c r="B14" s="4" t="s">
        <v>1591</v>
      </c>
      <c r="C14" s="4" t="s">
        <v>1608</v>
      </c>
      <c r="D14" s="71">
        <v>15</v>
      </c>
      <c r="F14" s="4">
        <f t="shared" si="0"/>
        <v>6</v>
      </c>
    </row>
    <row r="15" spans="1:9" x14ac:dyDescent="0.3">
      <c r="A15" s="4">
        <v>19</v>
      </c>
      <c r="B15" s="4" t="s">
        <v>1598</v>
      </c>
      <c r="C15" s="4" t="s">
        <v>1608</v>
      </c>
      <c r="D15" s="71">
        <v>14</v>
      </c>
      <c r="F15" s="4">
        <f t="shared" si="0"/>
        <v>6</v>
      </c>
    </row>
    <row r="16" spans="1:9" x14ac:dyDescent="0.3">
      <c r="A16" s="4">
        <v>24</v>
      </c>
      <c r="B16" s="4" t="s">
        <v>1589</v>
      </c>
      <c r="C16" s="4" t="s">
        <v>1608</v>
      </c>
      <c r="D16" s="71">
        <v>16</v>
      </c>
      <c r="F16" s="4">
        <f t="shared" si="0"/>
        <v>6</v>
      </c>
    </row>
    <row r="17" spans="1:14" x14ac:dyDescent="0.3">
      <c r="A17" s="4">
        <v>22</v>
      </c>
      <c r="B17" s="4" t="s">
        <v>1600</v>
      </c>
      <c r="C17" s="4" t="s">
        <v>1608</v>
      </c>
      <c r="D17" s="71">
        <v>15</v>
      </c>
      <c r="F17" s="4">
        <f t="shared" si="0"/>
        <v>6</v>
      </c>
    </row>
    <row r="18" spans="1:14" x14ac:dyDescent="0.3">
      <c r="A18" s="4">
        <v>7</v>
      </c>
      <c r="B18" s="4" t="s">
        <v>1615</v>
      </c>
      <c r="C18" s="4" t="s">
        <v>1608</v>
      </c>
      <c r="D18" s="71">
        <v>6</v>
      </c>
      <c r="E18" s="4" t="s">
        <v>1623</v>
      </c>
      <c r="F18" s="4">
        <f t="shared" si="0"/>
        <v>4</v>
      </c>
    </row>
    <row r="19" spans="1:14" x14ac:dyDescent="0.3">
      <c r="A19" s="4">
        <v>4</v>
      </c>
      <c r="B19" s="4" t="s">
        <v>1583</v>
      </c>
      <c r="C19" s="4" t="s">
        <v>1608</v>
      </c>
      <c r="D19" s="71">
        <v>4</v>
      </c>
      <c r="F19" s="4">
        <f t="shared" si="0"/>
        <v>6</v>
      </c>
    </row>
    <row r="20" spans="1:14" x14ac:dyDescent="0.3">
      <c r="A20" s="4">
        <v>12</v>
      </c>
      <c r="B20" s="4" t="s">
        <v>1596</v>
      </c>
      <c r="C20" s="4" t="s">
        <v>1608</v>
      </c>
      <c r="D20" s="71">
        <v>9</v>
      </c>
      <c r="F20" s="4">
        <f t="shared" si="0"/>
        <v>7</v>
      </c>
    </row>
    <row r="21" spans="1:14" x14ac:dyDescent="0.3">
      <c r="A21" s="4">
        <v>18</v>
      </c>
      <c r="B21" s="4" t="s">
        <v>1597</v>
      </c>
      <c r="C21" s="4" t="s">
        <v>1608</v>
      </c>
      <c r="D21" s="71">
        <v>14</v>
      </c>
      <c r="F21" s="4">
        <f t="shared" si="0"/>
        <v>4</v>
      </c>
    </row>
    <row r="22" spans="1:14" x14ac:dyDescent="0.3">
      <c r="A22" s="4">
        <v>1</v>
      </c>
      <c r="B22" s="4" t="s">
        <v>1580</v>
      </c>
      <c r="C22" s="50" t="s">
        <v>1604</v>
      </c>
      <c r="D22" s="71" t="s">
        <v>1612</v>
      </c>
      <c r="F22" s="4">
        <f t="shared" si="0"/>
        <v>7</v>
      </c>
    </row>
    <row r="23" spans="1:14" x14ac:dyDescent="0.3">
      <c r="A23" s="4">
        <v>16</v>
      </c>
      <c r="B23" s="4" t="s">
        <v>1590</v>
      </c>
      <c r="C23" s="50" t="s">
        <v>1604</v>
      </c>
      <c r="D23" s="71">
        <v>12</v>
      </c>
      <c r="F23" s="4">
        <f t="shared" si="0"/>
        <v>8</v>
      </c>
    </row>
    <row r="24" spans="1:14" x14ac:dyDescent="0.3">
      <c r="A24" s="4">
        <v>6</v>
      </c>
      <c r="B24" s="4" t="s">
        <v>1584</v>
      </c>
      <c r="C24" s="4" t="s">
        <v>1608</v>
      </c>
      <c r="D24" s="71">
        <v>6</v>
      </c>
      <c r="F24" s="4">
        <f t="shared" si="0"/>
        <v>5</v>
      </c>
    </row>
    <row r="25" spans="1:14" x14ac:dyDescent="0.3">
      <c r="A25" s="4">
        <v>17</v>
      </c>
      <c r="B25" s="4" t="s">
        <v>1588</v>
      </c>
      <c r="C25" s="4" t="s">
        <v>1608</v>
      </c>
      <c r="D25" s="71">
        <v>13</v>
      </c>
      <c r="F25" s="4">
        <f t="shared" si="0"/>
        <v>7</v>
      </c>
    </row>
    <row r="26" spans="1:14" x14ac:dyDescent="0.3">
      <c r="A26" s="4">
        <v>10</v>
      </c>
      <c r="B26" s="4" t="s">
        <v>1613</v>
      </c>
      <c r="C26" s="50" t="s">
        <v>1604</v>
      </c>
      <c r="D26" s="71">
        <v>8</v>
      </c>
      <c r="F26" s="4">
        <f t="shared" si="0"/>
        <v>7</v>
      </c>
    </row>
    <row r="28" spans="1:14" x14ac:dyDescent="0.3">
      <c r="I28" s="69" t="s">
        <v>1626</v>
      </c>
      <c r="J28" s="15">
        <v>2</v>
      </c>
      <c r="K28" s="15">
        <f>J28+5</f>
        <v>7</v>
      </c>
      <c r="L28" s="15">
        <f t="shared" ref="L28:N28" si="2">K28+5</f>
        <v>12</v>
      </c>
      <c r="M28" s="15">
        <f t="shared" si="2"/>
        <v>17</v>
      </c>
      <c r="N28" s="15">
        <f t="shared" si="2"/>
        <v>22</v>
      </c>
    </row>
    <row r="29" spans="1:14" x14ac:dyDescent="0.3">
      <c r="J29" s="15">
        <v>3</v>
      </c>
      <c r="K29" s="15">
        <f t="shared" ref="K29:N29" si="3">J29+5</f>
        <v>8</v>
      </c>
      <c r="L29" s="15">
        <f t="shared" si="3"/>
        <v>13</v>
      </c>
      <c r="M29" s="15">
        <f t="shared" si="3"/>
        <v>18</v>
      </c>
      <c r="N29" s="15">
        <f t="shared" si="3"/>
        <v>23</v>
      </c>
    </row>
    <row r="30" spans="1:14" x14ac:dyDescent="0.3">
      <c r="J30" s="15">
        <v>4</v>
      </c>
      <c r="K30" s="15">
        <f t="shared" ref="K30:N30" si="4">J30+5</f>
        <v>9</v>
      </c>
      <c r="L30" s="15">
        <f t="shared" si="4"/>
        <v>14</v>
      </c>
      <c r="M30" s="15">
        <f t="shared" si="4"/>
        <v>19</v>
      </c>
      <c r="N30" s="15">
        <f t="shared" si="4"/>
        <v>24</v>
      </c>
    </row>
    <row r="31" spans="1:14" x14ac:dyDescent="0.3">
      <c r="J31" s="15">
        <v>5</v>
      </c>
      <c r="K31" s="15">
        <f t="shared" ref="K31:N31" si="5">J31+5</f>
        <v>10</v>
      </c>
      <c r="L31" s="15">
        <f t="shared" si="5"/>
        <v>15</v>
      </c>
      <c r="M31" s="15">
        <f t="shared" si="5"/>
        <v>20</v>
      </c>
      <c r="N31" s="15">
        <f t="shared" si="5"/>
        <v>25</v>
      </c>
    </row>
    <row r="32" spans="1:14" x14ac:dyDescent="0.3">
      <c r="J32" s="15">
        <v>6</v>
      </c>
      <c r="K32" s="15">
        <f t="shared" ref="K32:N32" si="6">J32+5</f>
        <v>11</v>
      </c>
      <c r="L32" s="15">
        <f t="shared" si="6"/>
        <v>16</v>
      </c>
      <c r="M32" s="15">
        <f t="shared" si="6"/>
        <v>21</v>
      </c>
      <c r="N32" s="15">
        <f t="shared" si="6"/>
        <v>26</v>
      </c>
    </row>
    <row r="34" spans="9:14" x14ac:dyDescent="0.3">
      <c r="I34" s="69" t="s">
        <v>1627</v>
      </c>
      <c r="J34" s="15" t="str">
        <f>INDEX($B:$B,J28,1)</f>
        <v>animals</v>
      </c>
      <c r="K34" s="15" t="str">
        <f t="shared" ref="K34:N34" si="7">INDEX($B:$B,K28,1)</f>
        <v>energy</v>
      </c>
      <c r="L34" s="15" t="str">
        <f t="shared" si="7"/>
        <v>helping</v>
      </c>
      <c r="M34" s="15" t="str">
        <f t="shared" si="7"/>
        <v>plants</v>
      </c>
      <c r="N34" s="15" t="str">
        <f t="shared" si="7"/>
        <v>sharing</v>
      </c>
    </row>
    <row r="35" spans="9:14" x14ac:dyDescent="0.3">
      <c r="J35" s="15" t="str">
        <f t="shared" ref="J35:N35" si="8">INDEX($B:$B,J29,1)</f>
        <v>buildings</v>
      </c>
      <c r="K35" s="15" t="str">
        <f t="shared" si="8"/>
        <v>fish</v>
      </c>
      <c r="L35" s="15" t="str">
        <f t="shared" si="8"/>
        <v>homes</v>
      </c>
      <c r="M35" s="15" t="str">
        <f t="shared" si="8"/>
        <v>poos</v>
      </c>
      <c r="N35" s="15" t="str">
        <f t="shared" si="8"/>
        <v>shopping</v>
      </c>
    </row>
    <row r="36" spans="9:14" x14ac:dyDescent="0.3">
      <c r="J36" s="15" t="str">
        <f t="shared" ref="J36:N36" si="9">INDEX($B:$B,J30,1)</f>
        <v>cities</v>
      </c>
      <c r="K36" s="15" t="str">
        <f t="shared" si="9"/>
        <v>food</v>
      </c>
      <c r="L36" s="15" t="str">
        <f t="shared" si="9"/>
        <v>nature</v>
      </c>
      <c r="M36" s="15" t="str">
        <f t="shared" si="9"/>
        <v>school</v>
      </c>
      <c r="N36" s="15" t="str">
        <f t="shared" si="9"/>
        <v>water</v>
      </c>
    </row>
    <row r="37" spans="9:14" x14ac:dyDescent="0.3">
      <c r="J37" s="15" t="str">
        <f t="shared" ref="J37:N37" si="10">INDEX($B:$B,J31,1)</f>
        <v>computers</v>
      </c>
      <c r="K37" s="15" t="str">
        <f t="shared" si="10"/>
        <v>girls</v>
      </c>
      <c r="L37" s="15" t="str">
        <f t="shared" si="10"/>
        <v>oceans</v>
      </c>
      <c r="M37" s="15" t="str">
        <f t="shared" si="10"/>
        <v>science</v>
      </c>
      <c r="N37" s="15" t="str">
        <f t="shared" si="10"/>
        <v>weather</v>
      </c>
    </row>
    <row r="38" spans="9:14" x14ac:dyDescent="0.3">
      <c r="J38" s="15" t="str">
        <f t="shared" ref="J38:N38" si="11">INDEX($B:$B,J32,1)</f>
        <v>electricity</v>
      </c>
      <c r="K38" s="15" t="str">
        <f t="shared" si="11"/>
        <v>health</v>
      </c>
      <c r="L38" s="15" t="str">
        <f t="shared" si="11"/>
        <v>people</v>
      </c>
      <c r="M38" s="15" t="str">
        <f t="shared" si="11"/>
        <v>seas</v>
      </c>
      <c r="N38" s="15" t="str">
        <f t="shared" si="11"/>
        <v>working</v>
      </c>
    </row>
    <row r="40" spans="9:14" x14ac:dyDescent="0.3">
      <c r="I40" s="70" t="s">
        <v>1605</v>
      </c>
      <c r="J40" s="15">
        <f>VLOOKUP(J34,$B:$D,3,FALSE)</f>
        <v>15</v>
      </c>
      <c r="K40" s="15">
        <f t="shared" ref="K40:N40" si="12">VLOOKUP(K34,$B:$D,3,FALSE)</f>
        <v>7</v>
      </c>
      <c r="L40" s="15">
        <f t="shared" si="12"/>
        <v>17</v>
      </c>
      <c r="M40" s="15">
        <f t="shared" si="12"/>
        <v>15</v>
      </c>
      <c r="N40" s="15" t="str">
        <f t="shared" si="12"/>
        <v>1,5,10</v>
      </c>
    </row>
    <row r="41" spans="9:14" x14ac:dyDescent="0.3">
      <c r="J41" s="15">
        <f t="shared" ref="J41:N41" si="13">VLOOKUP(J35,$B:$D,3,FALSE)</f>
        <v>9</v>
      </c>
      <c r="K41" s="15">
        <f t="shared" si="13"/>
        <v>14</v>
      </c>
      <c r="L41" s="15">
        <f t="shared" si="13"/>
        <v>11</v>
      </c>
      <c r="M41" s="15">
        <f t="shared" si="13"/>
        <v>6</v>
      </c>
      <c r="N41" s="15">
        <f t="shared" si="13"/>
        <v>12</v>
      </c>
    </row>
    <row r="42" spans="9:14" x14ac:dyDescent="0.3">
      <c r="J42" s="15">
        <f t="shared" ref="J42:N42" si="14">VLOOKUP(J36,$B:$D,3,FALSE)</f>
        <v>11</v>
      </c>
      <c r="K42" s="15">
        <f t="shared" si="14"/>
        <v>2</v>
      </c>
      <c r="L42" s="15">
        <f t="shared" si="14"/>
        <v>15</v>
      </c>
      <c r="M42" s="15">
        <f t="shared" si="14"/>
        <v>4</v>
      </c>
      <c r="N42" s="15">
        <f t="shared" si="14"/>
        <v>6</v>
      </c>
    </row>
    <row r="43" spans="9:14" x14ac:dyDescent="0.3">
      <c r="J43" s="15">
        <f t="shared" ref="J43:N43" si="15">VLOOKUP(J37,$B:$D,3,FALSE)</f>
        <v>9</v>
      </c>
      <c r="K43" s="15">
        <f t="shared" si="15"/>
        <v>5</v>
      </c>
      <c r="L43" s="15">
        <f t="shared" si="15"/>
        <v>14</v>
      </c>
      <c r="M43" s="15">
        <f t="shared" si="15"/>
        <v>9</v>
      </c>
      <c r="N43" s="15">
        <f t="shared" si="15"/>
        <v>13</v>
      </c>
    </row>
    <row r="44" spans="9:14" x14ac:dyDescent="0.3">
      <c r="J44" s="15">
        <f t="shared" ref="J44:N44" si="16">VLOOKUP(J38,$B:$D,3,FALSE)</f>
        <v>7</v>
      </c>
      <c r="K44" s="15">
        <f t="shared" si="16"/>
        <v>3</v>
      </c>
      <c r="L44" s="15">
        <f t="shared" si="16"/>
        <v>16</v>
      </c>
      <c r="M44" s="15">
        <f t="shared" si="16"/>
        <v>14</v>
      </c>
      <c r="N44" s="15">
        <f t="shared" si="16"/>
        <v>8</v>
      </c>
    </row>
  </sheetData>
  <sortState ref="A2:E28">
    <sortCondition ref="B2:B2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250"/>
  <sheetViews>
    <sheetView zoomScale="115" zoomScaleNormal="115" workbookViewId="0">
      <pane ySplit="1" topLeftCell="A2" activePane="bottomLeft" state="frozen"/>
      <selection pane="bottomLeft" activeCell="C139" sqref="C139"/>
    </sheetView>
  </sheetViews>
  <sheetFormatPr defaultColWidth="11.73046875" defaultRowHeight="10.15" outlineLevelCol="1" x14ac:dyDescent="0.45"/>
  <cols>
    <col min="1" max="1" width="13.06640625" style="39" customWidth="1"/>
    <col min="2" max="2" width="4.3984375" style="39" bestFit="1" customWidth="1"/>
    <col min="3" max="3" width="37.46484375" style="38" customWidth="1"/>
    <col min="4" max="4" width="12.73046875" style="45" hidden="1" customWidth="1" outlineLevel="1"/>
    <col min="5" max="5" width="24.265625" style="45" hidden="1" customWidth="1" outlineLevel="1"/>
    <col min="6" max="6" width="37.46484375" style="38" customWidth="1" collapsed="1"/>
    <col min="7" max="7" width="37.46484375" style="38" customWidth="1"/>
    <col min="8" max="8" width="17.796875" style="39" bestFit="1" customWidth="1"/>
    <col min="9" max="10" width="4.73046875" style="39" bestFit="1" customWidth="1"/>
    <col min="11" max="16384" width="11.73046875" style="39"/>
  </cols>
  <sheetData>
    <row r="1" spans="1:10" s="37" customFormat="1" x14ac:dyDescent="0.45">
      <c r="A1" s="37" t="s">
        <v>1401</v>
      </c>
      <c r="B1" s="37" t="s">
        <v>564</v>
      </c>
      <c r="C1" s="46" t="s">
        <v>1395</v>
      </c>
      <c r="D1" s="47" t="s">
        <v>1396</v>
      </c>
      <c r="E1" s="47" t="s">
        <v>1397</v>
      </c>
      <c r="F1" s="46" t="s">
        <v>1398</v>
      </c>
      <c r="G1" s="46" t="s">
        <v>1399</v>
      </c>
      <c r="H1" s="37" t="s">
        <v>1400</v>
      </c>
      <c r="I1" s="37" t="s">
        <v>1402</v>
      </c>
      <c r="J1" s="37" t="s">
        <v>1403</v>
      </c>
    </row>
    <row r="2" spans="1:10" ht="30.4" hidden="1" x14ac:dyDescent="0.45">
      <c r="B2" s="39">
        <v>1</v>
      </c>
      <c r="C2" s="40" t="s">
        <v>725</v>
      </c>
      <c r="D2" s="45" t="e">
        <v>#N/A</v>
      </c>
      <c r="E2" s="45" t="e">
        <v>#N/A</v>
      </c>
      <c r="F2" s="38" t="s">
        <v>726</v>
      </c>
      <c r="G2" s="38" t="s">
        <v>727</v>
      </c>
      <c r="H2" s="39" t="s">
        <v>728</v>
      </c>
      <c r="I2" s="39">
        <v>1</v>
      </c>
      <c r="J2" s="49">
        <v>1</v>
      </c>
    </row>
    <row r="3" spans="1:10" ht="30.4" hidden="1" x14ac:dyDescent="0.45">
      <c r="B3" s="39">
        <v>2</v>
      </c>
      <c r="C3" s="40" t="s">
        <v>725</v>
      </c>
      <c r="D3" s="45" t="e">
        <v>#N/A</v>
      </c>
      <c r="E3" s="45" t="e">
        <v>#N/A</v>
      </c>
      <c r="F3" s="38" t="s">
        <v>729</v>
      </c>
      <c r="G3" s="38" t="s">
        <v>730</v>
      </c>
      <c r="H3" s="39" t="s">
        <v>731</v>
      </c>
      <c r="I3" s="39">
        <v>1</v>
      </c>
      <c r="J3" s="49">
        <v>1</v>
      </c>
    </row>
    <row r="4" spans="1:10" ht="30.4" hidden="1" x14ac:dyDescent="0.45">
      <c r="B4" s="39">
        <v>3</v>
      </c>
      <c r="C4" s="40" t="s">
        <v>725</v>
      </c>
      <c r="D4" s="45" t="e">
        <v>#N/A</v>
      </c>
      <c r="E4" s="45" t="e">
        <v>#N/A</v>
      </c>
      <c r="F4" s="40" t="s">
        <v>729</v>
      </c>
      <c r="G4" s="38" t="s">
        <v>732</v>
      </c>
      <c r="H4" s="39" t="s">
        <v>733</v>
      </c>
      <c r="I4" s="39">
        <v>1</v>
      </c>
      <c r="J4" s="49">
        <v>1</v>
      </c>
    </row>
    <row r="5" spans="1:10" ht="50.65" hidden="1" x14ac:dyDescent="0.45">
      <c r="B5" s="39">
        <v>4</v>
      </c>
      <c r="C5" s="40" t="s">
        <v>725</v>
      </c>
      <c r="D5" s="45" t="e">
        <v>#N/A</v>
      </c>
      <c r="E5" s="45" t="e">
        <v>#N/A</v>
      </c>
      <c r="F5" s="38" t="s">
        <v>734</v>
      </c>
      <c r="G5" s="38" t="s">
        <v>735</v>
      </c>
      <c r="H5" s="39" t="s">
        <v>736</v>
      </c>
      <c r="I5" s="39">
        <v>1</v>
      </c>
      <c r="J5" s="49">
        <v>1</v>
      </c>
    </row>
    <row r="6" spans="1:10" ht="60.75" hidden="1" x14ac:dyDescent="0.45">
      <c r="B6" s="39">
        <v>5</v>
      </c>
      <c r="C6" s="40" t="s">
        <v>725</v>
      </c>
      <c r="D6" s="45" t="e">
        <v>#N/A</v>
      </c>
      <c r="E6" s="45" t="e">
        <v>#N/A</v>
      </c>
      <c r="F6" s="38" t="s">
        <v>737</v>
      </c>
      <c r="G6" s="38" t="s">
        <v>738</v>
      </c>
      <c r="H6" s="39" t="s">
        <v>739</v>
      </c>
      <c r="I6" s="39">
        <v>1</v>
      </c>
      <c r="J6" s="49">
        <v>1</v>
      </c>
    </row>
    <row r="7" spans="1:10" ht="60.75" hidden="1" x14ac:dyDescent="0.45">
      <c r="B7" s="39">
        <v>6</v>
      </c>
      <c r="C7" s="40" t="s">
        <v>725</v>
      </c>
      <c r="D7" s="45" t="e">
        <v>#N/A</v>
      </c>
      <c r="E7" s="45" t="e">
        <v>#N/A</v>
      </c>
      <c r="F7" s="40" t="s">
        <v>737</v>
      </c>
      <c r="G7" s="38" t="s">
        <v>740</v>
      </c>
      <c r="H7" s="39" t="s">
        <v>741</v>
      </c>
      <c r="I7" s="39">
        <v>1</v>
      </c>
      <c r="J7" s="49">
        <v>1</v>
      </c>
    </row>
    <row r="8" spans="1:10" ht="40.5" hidden="1" x14ac:dyDescent="0.45">
      <c r="B8" s="39">
        <v>7</v>
      </c>
      <c r="C8" s="40" t="s">
        <v>725</v>
      </c>
      <c r="D8" s="45" t="e">
        <v>#N/A</v>
      </c>
      <c r="E8" s="45" t="e">
        <v>#N/A</v>
      </c>
      <c r="F8" s="38" t="s">
        <v>742</v>
      </c>
      <c r="G8" s="38" t="s">
        <v>743</v>
      </c>
      <c r="H8" s="39" t="s">
        <v>744</v>
      </c>
      <c r="I8" s="39">
        <v>3</v>
      </c>
      <c r="J8" s="49">
        <v>0.33333333333333331</v>
      </c>
    </row>
    <row r="9" spans="1:10" ht="40.5" hidden="1" x14ac:dyDescent="0.45">
      <c r="B9" s="39">
        <v>8</v>
      </c>
      <c r="C9" s="40" t="s">
        <v>725</v>
      </c>
      <c r="D9" s="45" t="e">
        <v>#N/A</v>
      </c>
      <c r="E9" s="45" t="e">
        <v>#N/A</v>
      </c>
      <c r="F9" s="40" t="s">
        <v>742</v>
      </c>
      <c r="G9" s="38" t="s">
        <v>745</v>
      </c>
      <c r="H9" s="39" t="s">
        <v>746</v>
      </c>
      <c r="I9" s="39">
        <v>1</v>
      </c>
      <c r="J9" s="49">
        <v>1</v>
      </c>
    </row>
    <row r="10" spans="1:10" ht="40.5" hidden="1" x14ac:dyDescent="0.45">
      <c r="B10" s="39">
        <v>9</v>
      </c>
      <c r="C10" s="40" t="s">
        <v>725</v>
      </c>
      <c r="D10" s="45" t="e">
        <v>#N/A</v>
      </c>
      <c r="E10" s="45" t="e">
        <v>#N/A</v>
      </c>
      <c r="F10" s="40" t="s">
        <v>742</v>
      </c>
      <c r="G10" s="38" t="s">
        <v>747</v>
      </c>
      <c r="H10" s="39" t="s">
        <v>748</v>
      </c>
      <c r="I10" s="39">
        <v>3</v>
      </c>
      <c r="J10" s="49">
        <v>0.33333333333333331</v>
      </c>
    </row>
    <row r="11" spans="1:10" ht="40.5" hidden="1" x14ac:dyDescent="0.45">
      <c r="B11" s="39">
        <v>10</v>
      </c>
      <c r="C11" s="40" t="s">
        <v>725</v>
      </c>
      <c r="D11" s="45" t="e">
        <v>#N/A</v>
      </c>
      <c r="E11" s="45" t="e">
        <v>#N/A</v>
      </c>
      <c r="F11" s="40" t="s">
        <v>742</v>
      </c>
      <c r="G11" s="38" t="s">
        <v>749</v>
      </c>
      <c r="H11" s="39" t="s">
        <v>750</v>
      </c>
      <c r="I11" s="39">
        <v>3</v>
      </c>
      <c r="J11" s="49">
        <v>0.33333333333333331</v>
      </c>
    </row>
    <row r="12" spans="1:10" ht="70.900000000000006" hidden="1" x14ac:dyDescent="0.45">
      <c r="B12" s="39">
        <v>11</v>
      </c>
      <c r="C12" s="40" t="s">
        <v>725</v>
      </c>
      <c r="D12" s="45" t="e">
        <v>#N/A</v>
      </c>
      <c r="E12" s="45" t="e">
        <v>#N/A</v>
      </c>
      <c r="F12" s="38" t="s">
        <v>751</v>
      </c>
      <c r="G12" s="38" t="s">
        <v>752</v>
      </c>
      <c r="H12" s="39" t="s">
        <v>753</v>
      </c>
      <c r="I12" s="39">
        <v>1</v>
      </c>
      <c r="J12" s="49">
        <v>1</v>
      </c>
    </row>
    <row r="13" spans="1:10" ht="70.900000000000006" hidden="1" x14ac:dyDescent="0.45">
      <c r="B13" s="39">
        <v>12</v>
      </c>
      <c r="C13" s="40" t="s">
        <v>725</v>
      </c>
      <c r="D13" s="45" t="e">
        <v>#N/A</v>
      </c>
      <c r="E13" s="45" t="e">
        <v>#N/A</v>
      </c>
      <c r="F13" s="40" t="s">
        <v>751</v>
      </c>
      <c r="G13" s="38" t="s">
        <v>754</v>
      </c>
      <c r="H13" s="39" t="s">
        <v>755</v>
      </c>
      <c r="I13" s="39">
        <v>1</v>
      </c>
      <c r="J13" s="49">
        <v>1</v>
      </c>
    </row>
    <row r="14" spans="1:10" ht="70.900000000000006" hidden="1" x14ac:dyDescent="0.45">
      <c r="B14" s="39">
        <v>13</v>
      </c>
      <c r="C14" s="40" t="s">
        <v>725</v>
      </c>
      <c r="D14" s="45" t="e">
        <v>#N/A</v>
      </c>
      <c r="E14" s="45" t="e">
        <v>#N/A</v>
      </c>
      <c r="F14" s="40" t="s">
        <v>751</v>
      </c>
      <c r="G14" s="38" t="s">
        <v>756</v>
      </c>
      <c r="H14" s="39" t="s">
        <v>757</v>
      </c>
      <c r="I14" s="39">
        <v>1</v>
      </c>
      <c r="J14" s="49">
        <v>1</v>
      </c>
    </row>
    <row r="15" spans="1:10" ht="40.5" hidden="1" x14ac:dyDescent="0.45">
      <c r="B15" s="39">
        <v>14</v>
      </c>
      <c r="C15" s="40" t="s">
        <v>725</v>
      </c>
      <c r="D15" s="45" t="e">
        <v>#N/A</v>
      </c>
      <c r="E15" s="45" t="e">
        <v>#N/A</v>
      </c>
      <c r="F15" s="38" t="s">
        <v>758</v>
      </c>
      <c r="G15" s="38" t="s">
        <v>759</v>
      </c>
      <c r="H15" s="39" t="s">
        <v>760</v>
      </c>
      <c r="I15" s="39">
        <v>1</v>
      </c>
      <c r="J15" s="49">
        <v>1</v>
      </c>
    </row>
    <row r="16" spans="1:10" ht="40.5" hidden="1" x14ac:dyDescent="0.45">
      <c r="B16" s="39">
        <v>15</v>
      </c>
      <c r="C16" s="40" t="s">
        <v>761</v>
      </c>
      <c r="D16" s="45" t="e">
        <v>#N/A</v>
      </c>
      <c r="E16" s="45" t="e">
        <v>#N/A</v>
      </c>
      <c r="F16" s="38" t="s">
        <v>762</v>
      </c>
      <c r="G16" s="38" t="s">
        <v>763</v>
      </c>
      <c r="H16" s="39" t="s">
        <v>764</v>
      </c>
      <c r="I16" s="39">
        <v>1</v>
      </c>
      <c r="J16" s="49">
        <v>1</v>
      </c>
    </row>
    <row r="17" spans="2:10" ht="40.5" hidden="1" x14ac:dyDescent="0.45">
      <c r="B17" s="39">
        <v>16</v>
      </c>
      <c r="C17" s="40" t="s">
        <v>761</v>
      </c>
      <c r="D17" s="45" t="e">
        <v>#N/A</v>
      </c>
      <c r="E17" s="45" t="e">
        <v>#N/A</v>
      </c>
      <c r="F17" s="40" t="s">
        <v>762</v>
      </c>
      <c r="G17" s="38" t="s">
        <v>765</v>
      </c>
      <c r="H17" s="39" t="s">
        <v>766</v>
      </c>
      <c r="I17" s="39">
        <v>1</v>
      </c>
      <c r="J17" s="49">
        <v>1</v>
      </c>
    </row>
    <row r="18" spans="2:10" ht="50.65" hidden="1" x14ac:dyDescent="0.45">
      <c r="B18" s="39">
        <v>17</v>
      </c>
      <c r="C18" s="40" t="s">
        <v>761</v>
      </c>
      <c r="D18" s="45" t="e">
        <v>#N/A</v>
      </c>
      <c r="E18" s="45" t="e">
        <v>#N/A</v>
      </c>
      <c r="F18" s="38" t="s">
        <v>767</v>
      </c>
      <c r="G18" s="38" t="s">
        <v>768</v>
      </c>
      <c r="H18" s="39" t="s">
        <v>769</v>
      </c>
      <c r="I18" s="39">
        <v>1</v>
      </c>
      <c r="J18" s="49">
        <v>1</v>
      </c>
    </row>
    <row r="19" spans="2:10" ht="50.65" hidden="1" x14ac:dyDescent="0.45">
      <c r="B19" s="39">
        <v>18</v>
      </c>
      <c r="C19" s="40" t="s">
        <v>761</v>
      </c>
      <c r="D19" s="45" t="e">
        <v>#N/A</v>
      </c>
      <c r="E19" s="45" t="e">
        <v>#N/A</v>
      </c>
      <c r="F19" s="40" t="s">
        <v>767</v>
      </c>
      <c r="G19" s="38" t="s">
        <v>770</v>
      </c>
      <c r="H19" s="39" t="s">
        <v>771</v>
      </c>
      <c r="I19" s="39">
        <v>1</v>
      </c>
      <c r="J19" s="49">
        <v>1</v>
      </c>
    </row>
    <row r="20" spans="2:10" ht="70.900000000000006" hidden="1" x14ac:dyDescent="0.45">
      <c r="B20" s="39">
        <v>19</v>
      </c>
      <c r="C20" s="40" t="s">
        <v>761</v>
      </c>
      <c r="D20" s="45" t="e">
        <v>#N/A</v>
      </c>
      <c r="E20" s="45" t="e">
        <v>#N/A</v>
      </c>
      <c r="F20" s="38" t="s">
        <v>772</v>
      </c>
      <c r="G20" s="38" t="s">
        <v>773</v>
      </c>
      <c r="H20" s="39" t="s">
        <v>774</v>
      </c>
      <c r="I20" s="39">
        <v>1</v>
      </c>
      <c r="J20" s="49">
        <v>1</v>
      </c>
    </row>
    <row r="21" spans="2:10" ht="70.900000000000006" hidden="1" x14ac:dyDescent="0.45">
      <c r="B21" s="39">
        <v>20</v>
      </c>
      <c r="C21" s="40" t="s">
        <v>761</v>
      </c>
      <c r="D21" s="45" t="e">
        <v>#N/A</v>
      </c>
      <c r="E21" s="45" t="e">
        <v>#N/A</v>
      </c>
      <c r="F21" s="40" t="s">
        <v>772</v>
      </c>
      <c r="G21" s="38" t="s">
        <v>775</v>
      </c>
      <c r="H21" s="39" t="s">
        <v>776</v>
      </c>
      <c r="I21" s="39">
        <v>1</v>
      </c>
      <c r="J21" s="49">
        <v>1</v>
      </c>
    </row>
    <row r="22" spans="2:10" ht="70.900000000000006" hidden="1" x14ac:dyDescent="0.45">
      <c r="B22" s="39">
        <v>21</v>
      </c>
      <c r="C22" s="40" t="s">
        <v>761</v>
      </c>
      <c r="D22" s="45" t="e">
        <v>#N/A</v>
      </c>
      <c r="E22" s="45" t="e">
        <v>#N/A</v>
      </c>
      <c r="F22" s="38" t="s">
        <v>777</v>
      </c>
      <c r="G22" s="38" t="s">
        <v>778</v>
      </c>
      <c r="H22" s="39" t="s">
        <v>779</v>
      </c>
      <c r="I22" s="39">
        <v>1</v>
      </c>
      <c r="J22" s="49">
        <v>1</v>
      </c>
    </row>
    <row r="23" spans="2:10" ht="81" hidden="1" x14ac:dyDescent="0.45">
      <c r="B23" s="39">
        <v>22</v>
      </c>
      <c r="C23" s="40" t="s">
        <v>761</v>
      </c>
      <c r="D23" s="45" t="e">
        <v>#N/A</v>
      </c>
      <c r="E23" s="45" t="e">
        <v>#N/A</v>
      </c>
      <c r="F23" s="38" t="s">
        <v>780</v>
      </c>
      <c r="G23" s="38" t="s">
        <v>781</v>
      </c>
      <c r="H23" s="39" t="s">
        <v>782</v>
      </c>
      <c r="I23" s="39">
        <v>1</v>
      </c>
      <c r="J23" s="49">
        <v>1</v>
      </c>
    </row>
    <row r="24" spans="2:10" ht="81" hidden="1" x14ac:dyDescent="0.45">
      <c r="B24" s="39">
        <v>23</v>
      </c>
      <c r="C24" s="40" t="s">
        <v>761</v>
      </c>
      <c r="D24" s="45" t="e">
        <v>#N/A</v>
      </c>
      <c r="E24" s="45" t="e">
        <v>#N/A</v>
      </c>
      <c r="F24" s="40" t="s">
        <v>780</v>
      </c>
      <c r="G24" s="38" t="s">
        <v>783</v>
      </c>
      <c r="H24" s="39" t="s">
        <v>784</v>
      </c>
      <c r="I24" s="39">
        <v>1</v>
      </c>
      <c r="J24" s="49">
        <v>1</v>
      </c>
    </row>
    <row r="25" spans="2:10" ht="60.75" hidden="1" x14ac:dyDescent="0.45">
      <c r="B25" s="39">
        <v>24</v>
      </c>
      <c r="C25" s="40" t="s">
        <v>761</v>
      </c>
      <c r="D25" s="45" t="e">
        <v>#N/A</v>
      </c>
      <c r="E25" s="45" t="e">
        <v>#N/A</v>
      </c>
      <c r="F25" s="38" t="s">
        <v>785</v>
      </c>
      <c r="G25" s="38" t="s">
        <v>786</v>
      </c>
      <c r="H25" s="39" t="s">
        <v>787</v>
      </c>
      <c r="I25" s="39">
        <v>1</v>
      </c>
      <c r="J25" s="49">
        <v>1</v>
      </c>
    </row>
    <row r="26" spans="2:10" ht="60.75" hidden="1" x14ac:dyDescent="0.45">
      <c r="B26" s="39">
        <v>25</v>
      </c>
      <c r="C26" s="40" t="s">
        <v>761</v>
      </c>
      <c r="D26" s="45" t="e">
        <v>#N/A</v>
      </c>
      <c r="E26" s="45" t="e">
        <v>#N/A</v>
      </c>
      <c r="F26" s="40" t="s">
        <v>785</v>
      </c>
      <c r="G26" s="38" t="s">
        <v>788</v>
      </c>
      <c r="H26" s="39" t="s">
        <v>789</v>
      </c>
      <c r="I26" s="39">
        <v>1</v>
      </c>
      <c r="J26" s="49">
        <v>1</v>
      </c>
    </row>
    <row r="27" spans="2:10" ht="50.65" hidden="1" x14ac:dyDescent="0.45">
      <c r="B27" s="39">
        <v>26</v>
      </c>
      <c r="C27" s="40" t="s">
        <v>761</v>
      </c>
      <c r="D27" s="45" t="e">
        <v>#N/A</v>
      </c>
      <c r="E27" s="45" t="e">
        <v>#N/A</v>
      </c>
      <c r="F27" s="38" t="s">
        <v>790</v>
      </c>
      <c r="G27" s="38" t="s">
        <v>791</v>
      </c>
      <c r="H27" s="39" t="s">
        <v>792</v>
      </c>
      <c r="I27" s="39">
        <v>1</v>
      </c>
      <c r="J27" s="49">
        <v>1</v>
      </c>
    </row>
    <row r="28" spans="2:10" ht="50.65" hidden="1" x14ac:dyDescent="0.45">
      <c r="B28" s="39">
        <v>27</v>
      </c>
      <c r="C28" s="40" t="s">
        <v>761</v>
      </c>
      <c r="D28" s="45" t="e">
        <v>#N/A</v>
      </c>
      <c r="E28" s="45" t="e">
        <v>#N/A</v>
      </c>
      <c r="F28" s="38" t="s">
        <v>793</v>
      </c>
      <c r="G28" s="38" t="s">
        <v>794</v>
      </c>
      <c r="H28" s="39" t="s">
        <v>795</v>
      </c>
      <c r="I28" s="39">
        <v>1</v>
      </c>
      <c r="J28" s="49">
        <v>1</v>
      </c>
    </row>
    <row r="29" spans="2:10" ht="20.25" hidden="1" x14ac:dyDescent="0.45">
      <c r="B29" s="39">
        <v>28</v>
      </c>
      <c r="C29" s="40" t="s">
        <v>796</v>
      </c>
      <c r="D29" s="45" t="e">
        <v>#N/A</v>
      </c>
      <c r="E29" s="45" t="e">
        <v>#N/A</v>
      </c>
      <c r="F29" s="38" t="s">
        <v>797</v>
      </c>
      <c r="G29" s="38" t="s">
        <v>798</v>
      </c>
      <c r="H29" s="39" t="s">
        <v>799</v>
      </c>
      <c r="I29" s="39">
        <v>1</v>
      </c>
      <c r="J29" s="49">
        <v>1</v>
      </c>
    </row>
    <row r="30" spans="2:10" ht="20.25" hidden="1" x14ac:dyDescent="0.45">
      <c r="B30" s="39">
        <v>29</v>
      </c>
      <c r="C30" s="40" t="s">
        <v>796</v>
      </c>
      <c r="D30" s="45" t="e">
        <v>#N/A</v>
      </c>
      <c r="E30" s="45" t="e">
        <v>#N/A</v>
      </c>
      <c r="F30" s="40" t="s">
        <v>797</v>
      </c>
      <c r="G30" s="38" t="s">
        <v>800</v>
      </c>
      <c r="H30" s="39" t="s">
        <v>801</v>
      </c>
      <c r="I30" s="39">
        <v>1</v>
      </c>
      <c r="J30" s="49">
        <v>1</v>
      </c>
    </row>
    <row r="31" spans="2:10" ht="50.65" hidden="1" x14ac:dyDescent="0.45">
      <c r="B31" s="39">
        <v>30</v>
      </c>
      <c r="C31" s="40" t="s">
        <v>796</v>
      </c>
      <c r="D31" s="45" t="e">
        <v>#N/A</v>
      </c>
      <c r="E31" s="45" t="e">
        <v>#N/A</v>
      </c>
      <c r="F31" s="38" t="s">
        <v>802</v>
      </c>
      <c r="G31" s="38" t="s">
        <v>803</v>
      </c>
      <c r="H31" s="39" t="s">
        <v>804</v>
      </c>
      <c r="I31" s="39">
        <v>1</v>
      </c>
      <c r="J31" s="49">
        <v>1</v>
      </c>
    </row>
    <row r="32" spans="2:10" ht="50.65" hidden="1" x14ac:dyDescent="0.45">
      <c r="B32" s="39">
        <v>31</v>
      </c>
      <c r="C32" s="40" t="s">
        <v>796</v>
      </c>
      <c r="D32" s="45" t="e">
        <v>#N/A</v>
      </c>
      <c r="E32" s="45" t="e">
        <v>#N/A</v>
      </c>
      <c r="F32" s="40" t="s">
        <v>802</v>
      </c>
      <c r="G32" s="38" t="s">
        <v>805</v>
      </c>
      <c r="H32" s="39" t="s">
        <v>806</v>
      </c>
      <c r="I32" s="39">
        <v>1</v>
      </c>
      <c r="J32" s="49">
        <v>1</v>
      </c>
    </row>
    <row r="33" spans="2:10" ht="40.5" hidden="1" x14ac:dyDescent="0.45">
      <c r="B33" s="39">
        <v>32</v>
      </c>
      <c r="C33" s="40" t="s">
        <v>796</v>
      </c>
      <c r="D33" s="45" t="e">
        <v>#N/A</v>
      </c>
      <c r="E33" s="45" t="e">
        <v>#N/A</v>
      </c>
      <c r="F33" s="38" t="s">
        <v>807</v>
      </c>
      <c r="G33" s="38" t="s">
        <v>808</v>
      </c>
      <c r="H33" s="39" t="s">
        <v>809</v>
      </c>
      <c r="I33" s="39">
        <v>1</v>
      </c>
      <c r="J33" s="49">
        <v>1</v>
      </c>
    </row>
    <row r="34" spans="2:10" ht="40.5" hidden="1" x14ac:dyDescent="0.45">
      <c r="B34" s="39">
        <v>33</v>
      </c>
      <c r="C34" s="40" t="s">
        <v>796</v>
      </c>
      <c r="D34" s="45" t="e">
        <v>#N/A</v>
      </c>
      <c r="E34" s="45" t="e">
        <v>#N/A</v>
      </c>
      <c r="F34" s="40" t="s">
        <v>807</v>
      </c>
      <c r="G34" s="38" t="s">
        <v>810</v>
      </c>
      <c r="H34" s="39" t="s">
        <v>811</v>
      </c>
      <c r="I34" s="39">
        <v>1</v>
      </c>
      <c r="J34" s="49">
        <v>1</v>
      </c>
    </row>
    <row r="35" spans="2:10" ht="40.5" hidden="1" x14ac:dyDescent="0.45">
      <c r="B35" s="39">
        <v>34</v>
      </c>
      <c r="C35" s="40" t="s">
        <v>796</v>
      </c>
      <c r="D35" s="45" t="e">
        <v>#N/A</v>
      </c>
      <c r="E35" s="45" t="e">
        <v>#N/A</v>
      </c>
      <c r="F35" s="40" t="s">
        <v>807</v>
      </c>
      <c r="G35" s="38" t="s">
        <v>812</v>
      </c>
      <c r="H35" s="39" t="s">
        <v>813</v>
      </c>
      <c r="I35" s="39">
        <v>1</v>
      </c>
      <c r="J35" s="49">
        <v>1</v>
      </c>
    </row>
    <row r="36" spans="2:10" ht="40.5" hidden="1" x14ac:dyDescent="0.45">
      <c r="B36" s="39">
        <v>35</v>
      </c>
      <c r="C36" s="40" t="s">
        <v>796</v>
      </c>
      <c r="D36" s="45" t="e">
        <v>#N/A</v>
      </c>
      <c r="E36" s="45" t="e">
        <v>#N/A</v>
      </c>
      <c r="F36" s="40" t="s">
        <v>807</v>
      </c>
      <c r="G36" s="38" t="s">
        <v>814</v>
      </c>
      <c r="H36" s="39" t="s">
        <v>815</v>
      </c>
      <c r="I36" s="39">
        <v>1</v>
      </c>
      <c r="J36" s="49">
        <v>1</v>
      </c>
    </row>
    <row r="37" spans="2:10" ht="40.5" hidden="1" x14ac:dyDescent="0.45">
      <c r="B37" s="39">
        <v>36</v>
      </c>
      <c r="C37" s="40" t="s">
        <v>796</v>
      </c>
      <c r="D37" s="45" t="e">
        <v>#N/A</v>
      </c>
      <c r="E37" s="45" t="e">
        <v>#N/A</v>
      </c>
      <c r="F37" s="40" t="s">
        <v>807</v>
      </c>
      <c r="G37" s="38" t="s">
        <v>816</v>
      </c>
      <c r="H37" s="39" t="s">
        <v>817</v>
      </c>
      <c r="I37" s="39">
        <v>1</v>
      </c>
      <c r="J37" s="49">
        <v>1</v>
      </c>
    </row>
    <row r="38" spans="2:10" ht="30.4" hidden="1" x14ac:dyDescent="0.45">
      <c r="B38" s="39">
        <v>37</v>
      </c>
      <c r="C38" s="40" t="s">
        <v>796</v>
      </c>
      <c r="D38" s="45" t="e">
        <v>#N/A</v>
      </c>
      <c r="E38" s="45" t="e">
        <v>#N/A</v>
      </c>
      <c r="F38" s="38" t="s">
        <v>818</v>
      </c>
      <c r="G38" s="38" t="s">
        <v>819</v>
      </c>
      <c r="H38" s="39" t="s">
        <v>820</v>
      </c>
      <c r="I38" s="39">
        <v>1</v>
      </c>
      <c r="J38" s="49">
        <v>1</v>
      </c>
    </row>
    <row r="39" spans="2:10" ht="30.4" hidden="1" x14ac:dyDescent="0.45">
      <c r="B39" s="39">
        <v>38</v>
      </c>
      <c r="C39" s="40" t="s">
        <v>796</v>
      </c>
      <c r="D39" s="45" t="e">
        <v>#N/A</v>
      </c>
      <c r="E39" s="45" t="e">
        <v>#N/A</v>
      </c>
      <c r="F39" s="40" t="s">
        <v>818</v>
      </c>
      <c r="G39" s="38" t="s">
        <v>821</v>
      </c>
      <c r="H39" s="39" t="s">
        <v>822</v>
      </c>
      <c r="I39" s="39">
        <v>1</v>
      </c>
      <c r="J39" s="49">
        <v>1</v>
      </c>
    </row>
    <row r="40" spans="2:10" ht="30.4" hidden="1" x14ac:dyDescent="0.45">
      <c r="B40" s="39">
        <v>39</v>
      </c>
      <c r="C40" s="40" t="s">
        <v>796</v>
      </c>
      <c r="D40" s="45" t="e">
        <v>#N/A</v>
      </c>
      <c r="E40" s="45" t="e">
        <v>#N/A</v>
      </c>
      <c r="F40" s="38" t="s">
        <v>823</v>
      </c>
      <c r="G40" s="38" t="s">
        <v>824</v>
      </c>
      <c r="H40" s="39" t="s">
        <v>825</v>
      </c>
      <c r="I40" s="39">
        <v>1</v>
      </c>
      <c r="J40" s="49">
        <v>1</v>
      </c>
    </row>
    <row r="41" spans="2:10" ht="40.5" hidden="1" x14ac:dyDescent="0.45">
      <c r="B41" s="39">
        <v>40</v>
      </c>
      <c r="C41" s="40" t="s">
        <v>796</v>
      </c>
      <c r="D41" s="45" t="e">
        <v>#N/A</v>
      </c>
      <c r="E41" s="45" t="e">
        <v>#N/A</v>
      </c>
      <c r="F41" s="40" t="s">
        <v>823</v>
      </c>
      <c r="G41" s="38" t="s">
        <v>826</v>
      </c>
      <c r="H41" s="39" t="s">
        <v>827</v>
      </c>
      <c r="I41" s="39">
        <v>1</v>
      </c>
      <c r="J41" s="49">
        <v>1</v>
      </c>
    </row>
    <row r="42" spans="2:10" ht="20.25" hidden="1" x14ac:dyDescent="0.45">
      <c r="B42" s="39">
        <v>41</v>
      </c>
      <c r="C42" s="40" t="s">
        <v>796</v>
      </c>
      <c r="D42" s="45" t="e">
        <v>#N/A</v>
      </c>
      <c r="E42" s="45" t="e">
        <v>#N/A</v>
      </c>
      <c r="F42" s="38" t="s">
        <v>828</v>
      </c>
      <c r="G42" s="38" t="s">
        <v>829</v>
      </c>
      <c r="H42" s="39" t="s">
        <v>830</v>
      </c>
      <c r="I42" s="39">
        <v>1</v>
      </c>
      <c r="J42" s="49">
        <v>1</v>
      </c>
    </row>
    <row r="43" spans="2:10" ht="50.65" hidden="1" x14ac:dyDescent="0.45">
      <c r="B43" s="39">
        <v>42</v>
      </c>
      <c r="C43" s="40" t="s">
        <v>796</v>
      </c>
      <c r="D43" s="45" t="e">
        <v>#N/A</v>
      </c>
      <c r="E43" s="45" t="e">
        <v>#N/A</v>
      </c>
      <c r="F43" s="38" t="s">
        <v>831</v>
      </c>
      <c r="G43" s="38" t="s">
        <v>832</v>
      </c>
      <c r="H43" s="39" t="s">
        <v>833</v>
      </c>
      <c r="I43" s="39">
        <v>1</v>
      </c>
      <c r="J43" s="49">
        <v>1</v>
      </c>
    </row>
    <row r="44" spans="2:10" ht="50.65" hidden="1" x14ac:dyDescent="0.45">
      <c r="B44" s="39">
        <v>43</v>
      </c>
      <c r="C44" s="40" t="s">
        <v>796</v>
      </c>
      <c r="D44" s="45" t="e">
        <v>#N/A</v>
      </c>
      <c r="E44" s="45" t="e">
        <v>#N/A</v>
      </c>
      <c r="F44" s="40" t="s">
        <v>831</v>
      </c>
      <c r="G44" s="38" t="s">
        <v>834</v>
      </c>
      <c r="H44" s="39" t="s">
        <v>835</v>
      </c>
      <c r="I44" s="39">
        <v>1</v>
      </c>
      <c r="J44" s="49">
        <v>1</v>
      </c>
    </row>
    <row r="45" spans="2:10" ht="70.900000000000006" hidden="1" x14ac:dyDescent="0.45">
      <c r="B45" s="39">
        <v>44</v>
      </c>
      <c r="C45" s="40" t="s">
        <v>796</v>
      </c>
      <c r="D45" s="45" t="e">
        <v>#N/A</v>
      </c>
      <c r="E45" s="45" t="e">
        <v>#N/A</v>
      </c>
      <c r="F45" s="38" t="s">
        <v>836</v>
      </c>
      <c r="G45" s="38" t="s">
        <v>837</v>
      </c>
      <c r="H45" s="39" t="s">
        <v>838</v>
      </c>
      <c r="I45" s="39">
        <v>1</v>
      </c>
      <c r="J45" s="49">
        <v>1</v>
      </c>
    </row>
    <row r="46" spans="2:10" ht="40.5" hidden="1" x14ac:dyDescent="0.45">
      <c r="B46" s="39">
        <v>45</v>
      </c>
      <c r="C46" s="40" t="s">
        <v>796</v>
      </c>
      <c r="D46" s="45" t="e">
        <v>#N/A</v>
      </c>
      <c r="E46" s="45" t="e">
        <v>#N/A</v>
      </c>
      <c r="F46" s="40" t="s">
        <v>836</v>
      </c>
      <c r="G46" s="38" t="s">
        <v>839</v>
      </c>
      <c r="H46" s="39" t="s">
        <v>840</v>
      </c>
      <c r="I46" s="39">
        <v>1</v>
      </c>
      <c r="J46" s="49">
        <v>1</v>
      </c>
    </row>
    <row r="47" spans="2:10" ht="30.4" hidden="1" x14ac:dyDescent="0.45">
      <c r="B47" s="39">
        <v>46</v>
      </c>
      <c r="C47" s="40" t="s">
        <v>796</v>
      </c>
      <c r="D47" s="45" t="e">
        <v>#N/A</v>
      </c>
      <c r="E47" s="45" t="e">
        <v>#N/A</v>
      </c>
      <c r="F47" s="38" t="s">
        <v>841</v>
      </c>
      <c r="G47" s="38" t="s">
        <v>842</v>
      </c>
      <c r="H47" s="39" t="s">
        <v>843</v>
      </c>
      <c r="I47" s="39">
        <v>1</v>
      </c>
      <c r="J47" s="49">
        <v>1</v>
      </c>
    </row>
    <row r="48" spans="2:10" ht="30.4" hidden="1" x14ac:dyDescent="0.45">
      <c r="B48" s="39">
        <v>47</v>
      </c>
      <c r="C48" s="40" t="s">
        <v>796</v>
      </c>
      <c r="D48" s="45" t="e">
        <v>#N/A</v>
      </c>
      <c r="E48" s="45" t="e">
        <v>#N/A</v>
      </c>
      <c r="F48" s="40" t="s">
        <v>841</v>
      </c>
      <c r="G48" s="38" t="s">
        <v>844</v>
      </c>
      <c r="H48" s="39" t="s">
        <v>845</v>
      </c>
      <c r="I48" s="39">
        <v>1</v>
      </c>
      <c r="J48" s="49">
        <v>1</v>
      </c>
    </row>
    <row r="49" spans="2:10" ht="30.4" hidden="1" x14ac:dyDescent="0.45">
      <c r="B49" s="39">
        <v>48</v>
      </c>
      <c r="C49" s="40" t="s">
        <v>796</v>
      </c>
      <c r="D49" s="45" t="e">
        <v>#N/A</v>
      </c>
      <c r="E49" s="45" t="e">
        <v>#N/A</v>
      </c>
      <c r="F49" s="40" t="s">
        <v>841</v>
      </c>
      <c r="G49" s="38" t="s">
        <v>846</v>
      </c>
      <c r="H49" s="39" t="s">
        <v>847</v>
      </c>
      <c r="I49" s="39">
        <v>1</v>
      </c>
      <c r="J49" s="49">
        <v>1</v>
      </c>
    </row>
    <row r="50" spans="2:10" ht="30.4" hidden="1" x14ac:dyDescent="0.45">
      <c r="B50" s="39">
        <v>49</v>
      </c>
      <c r="C50" s="40" t="s">
        <v>796</v>
      </c>
      <c r="D50" s="45" t="e">
        <v>#N/A</v>
      </c>
      <c r="E50" s="45" t="e">
        <v>#N/A</v>
      </c>
      <c r="F50" s="38" t="s">
        <v>848</v>
      </c>
      <c r="G50" s="38" t="s">
        <v>849</v>
      </c>
      <c r="H50" s="39" t="s">
        <v>850</v>
      </c>
      <c r="I50" s="39">
        <v>1</v>
      </c>
      <c r="J50" s="49">
        <v>1</v>
      </c>
    </row>
    <row r="51" spans="2:10" ht="111.4" hidden="1" x14ac:dyDescent="0.45">
      <c r="B51" s="39">
        <v>50</v>
      </c>
      <c r="C51" s="40" t="s">
        <v>796</v>
      </c>
      <c r="D51" s="45" t="e">
        <v>#N/A</v>
      </c>
      <c r="E51" s="45" t="e">
        <v>#N/A</v>
      </c>
      <c r="F51" s="38" t="s">
        <v>851</v>
      </c>
      <c r="G51" s="38" t="s">
        <v>852</v>
      </c>
      <c r="H51" s="39" t="s">
        <v>853</v>
      </c>
      <c r="I51" s="39">
        <v>1</v>
      </c>
      <c r="J51" s="49">
        <v>1</v>
      </c>
    </row>
    <row r="52" spans="2:10" ht="111.4" hidden="1" x14ac:dyDescent="0.45">
      <c r="B52" s="39">
        <v>51</v>
      </c>
      <c r="C52" s="40" t="s">
        <v>796</v>
      </c>
      <c r="D52" s="45" t="e">
        <v>#N/A</v>
      </c>
      <c r="E52" s="45" t="e">
        <v>#N/A</v>
      </c>
      <c r="F52" s="40" t="s">
        <v>851</v>
      </c>
      <c r="G52" s="38" t="s">
        <v>854</v>
      </c>
      <c r="H52" s="39" t="s">
        <v>855</v>
      </c>
      <c r="I52" s="39">
        <v>1</v>
      </c>
      <c r="J52" s="49">
        <v>1</v>
      </c>
    </row>
    <row r="53" spans="2:10" ht="111.4" hidden="1" x14ac:dyDescent="0.45">
      <c r="B53" s="39">
        <v>52</v>
      </c>
      <c r="C53" s="40" t="s">
        <v>796</v>
      </c>
      <c r="D53" s="45" t="e">
        <v>#N/A</v>
      </c>
      <c r="E53" s="45" t="e">
        <v>#N/A</v>
      </c>
      <c r="F53" s="40" t="s">
        <v>851</v>
      </c>
      <c r="G53" s="38" t="s">
        <v>856</v>
      </c>
      <c r="H53" s="39" t="s">
        <v>857</v>
      </c>
      <c r="I53" s="39">
        <v>1</v>
      </c>
      <c r="J53" s="49">
        <v>1</v>
      </c>
    </row>
    <row r="54" spans="2:10" ht="50.65" hidden="1" x14ac:dyDescent="0.45">
      <c r="B54" s="39">
        <v>53</v>
      </c>
      <c r="C54" s="40" t="s">
        <v>796</v>
      </c>
      <c r="D54" s="45" t="e">
        <v>#N/A</v>
      </c>
      <c r="E54" s="45" t="e">
        <v>#N/A</v>
      </c>
      <c r="F54" s="38" t="s">
        <v>858</v>
      </c>
      <c r="G54" s="38" t="s">
        <v>859</v>
      </c>
      <c r="H54" s="39" t="s">
        <v>860</v>
      </c>
      <c r="I54" s="39">
        <v>1</v>
      </c>
      <c r="J54" s="49">
        <v>1</v>
      </c>
    </row>
    <row r="55" spans="2:10" ht="30.4" hidden="1" x14ac:dyDescent="0.45">
      <c r="B55" s="39">
        <v>54</v>
      </c>
      <c r="C55" s="40" t="s">
        <v>796</v>
      </c>
      <c r="D55" s="45" t="e">
        <v>#N/A</v>
      </c>
      <c r="E55" s="45" t="e">
        <v>#N/A</v>
      </c>
      <c r="F55" s="38" t="s">
        <v>861</v>
      </c>
      <c r="G55" s="38" t="s">
        <v>862</v>
      </c>
      <c r="H55" s="39" t="s">
        <v>863</v>
      </c>
      <c r="I55" s="39">
        <v>1</v>
      </c>
      <c r="J55" s="49">
        <v>1</v>
      </c>
    </row>
    <row r="56" spans="2:10" ht="40.5" hidden="1" x14ac:dyDescent="0.45">
      <c r="B56" s="39">
        <v>55</v>
      </c>
      <c r="C56" s="40" t="s">
        <v>864</v>
      </c>
      <c r="D56" s="45" t="e">
        <v>#N/A</v>
      </c>
      <c r="E56" s="45" t="e">
        <v>#N/A</v>
      </c>
      <c r="F56" s="38" t="s">
        <v>865</v>
      </c>
      <c r="G56" s="38" t="s">
        <v>866</v>
      </c>
      <c r="H56" s="39" t="s">
        <v>867</v>
      </c>
      <c r="I56" s="39">
        <v>1</v>
      </c>
      <c r="J56" s="49">
        <v>1</v>
      </c>
    </row>
    <row r="57" spans="2:10" ht="30.4" hidden="1" x14ac:dyDescent="0.45">
      <c r="B57" s="39">
        <v>56</v>
      </c>
      <c r="C57" s="40" t="s">
        <v>864</v>
      </c>
      <c r="D57" s="45" t="e">
        <v>#N/A</v>
      </c>
      <c r="E57" s="45" t="e">
        <v>#N/A</v>
      </c>
      <c r="F57" s="38" t="s">
        <v>868</v>
      </c>
      <c r="G57" s="38" t="s">
        <v>869</v>
      </c>
      <c r="H57" s="39" t="s">
        <v>870</v>
      </c>
      <c r="I57" s="39">
        <v>1</v>
      </c>
      <c r="J57" s="49">
        <v>1</v>
      </c>
    </row>
    <row r="58" spans="2:10" ht="30.4" hidden="1" x14ac:dyDescent="0.45">
      <c r="B58" s="39">
        <v>57</v>
      </c>
      <c r="C58" s="40" t="s">
        <v>864</v>
      </c>
      <c r="D58" s="45" t="e">
        <v>#N/A</v>
      </c>
      <c r="E58" s="45" t="e">
        <v>#N/A</v>
      </c>
      <c r="F58" s="40" t="s">
        <v>868</v>
      </c>
      <c r="G58" s="38" t="s">
        <v>871</v>
      </c>
      <c r="H58" s="39" t="s">
        <v>872</v>
      </c>
      <c r="I58" s="39">
        <v>1</v>
      </c>
      <c r="J58" s="49">
        <v>1</v>
      </c>
    </row>
    <row r="59" spans="2:10" ht="30.4" hidden="1" x14ac:dyDescent="0.45">
      <c r="B59" s="39">
        <v>58</v>
      </c>
      <c r="C59" s="40" t="s">
        <v>864</v>
      </c>
      <c r="D59" s="45" t="e">
        <v>#N/A</v>
      </c>
      <c r="E59" s="45" t="e">
        <v>#N/A</v>
      </c>
      <c r="F59" s="38" t="s">
        <v>873</v>
      </c>
      <c r="G59" s="38" t="s">
        <v>874</v>
      </c>
      <c r="H59" s="39" t="s">
        <v>875</v>
      </c>
      <c r="I59" s="39">
        <v>1</v>
      </c>
      <c r="J59" s="49">
        <v>1</v>
      </c>
    </row>
    <row r="60" spans="2:10" ht="40.5" hidden="1" x14ac:dyDescent="0.45">
      <c r="B60" s="39">
        <v>59</v>
      </c>
      <c r="C60" s="40" t="s">
        <v>864</v>
      </c>
      <c r="D60" s="45" t="e">
        <v>#N/A</v>
      </c>
      <c r="E60" s="45" t="e">
        <v>#N/A</v>
      </c>
      <c r="F60" s="38" t="s">
        <v>876</v>
      </c>
      <c r="G60" s="38" t="s">
        <v>877</v>
      </c>
      <c r="H60" s="39" t="s">
        <v>878</v>
      </c>
      <c r="I60" s="39">
        <v>1</v>
      </c>
      <c r="J60" s="49">
        <v>1</v>
      </c>
    </row>
    <row r="61" spans="2:10" ht="50.65" hidden="1" x14ac:dyDescent="0.45">
      <c r="B61" s="39">
        <v>60</v>
      </c>
      <c r="C61" s="40" t="s">
        <v>864</v>
      </c>
      <c r="D61" s="45" t="e">
        <v>#N/A</v>
      </c>
      <c r="E61" s="45" t="e">
        <v>#N/A</v>
      </c>
      <c r="F61" s="38" t="s">
        <v>879</v>
      </c>
      <c r="G61" s="38" t="s">
        <v>880</v>
      </c>
      <c r="H61" s="39" t="s">
        <v>881</v>
      </c>
      <c r="I61" s="39">
        <v>1</v>
      </c>
      <c r="J61" s="49">
        <v>1</v>
      </c>
    </row>
    <row r="62" spans="2:10" ht="30.4" hidden="1" x14ac:dyDescent="0.45">
      <c r="B62" s="39">
        <v>61</v>
      </c>
      <c r="C62" s="40" t="s">
        <v>864</v>
      </c>
      <c r="D62" s="45" t="e">
        <v>#N/A</v>
      </c>
      <c r="E62" s="45" t="e">
        <v>#N/A</v>
      </c>
      <c r="F62" s="38" t="s">
        <v>882</v>
      </c>
      <c r="G62" s="38" t="s">
        <v>883</v>
      </c>
      <c r="H62" s="39" t="s">
        <v>884</v>
      </c>
      <c r="I62" s="39">
        <v>1</v>
      </c>
      <c r="J62" s="49">
        <v>1</v>
      </c>
    </row>
    <row r="63" spans="2:10" ht="81" hidden="1" x14ac:dyDescent="0.45">
      <c r="B63" s="39">
        <v>62</v>
      </c>
      <c r="C63" s="40" t="s">
        <v>864</v>
      </c>
      <c r="D63" s="45" t="e">
        <v>#N/A</v>
      </c>
      <c r="E63" s="45" t="e">
        <v>#N/A</v>
      </c>
      <c r="F63" s="38" t="s">
        <v>885</v>
      </c>
      <c r="G63" s="38" t="s">
        <v>886</v>
      </c>
      <c r="H63" s="39" t="s">
        <v>887</v>
      </c>
      <c r="I63" s="39">
        <v>1</v>
      </c>
      <c r="J63" s="49">
        <v>1</v>
      </c>
    </row>
    <row r="64" spans="2:10" ht="70.900000000000006" hidden="1" x14ac:dyDescent="0.45">
      <c r="B64" s="39">
        <v>63</v>
      </c>
      <c r="C64" s="40" t="s">
        <v>864</v>
      </c>
      <c r="D64" s="45" t="e">
        <v>#N/A</v>
      </c>
      <c r="E64" s="45" t="e">
        <v>#N/A</v>
      </c>
      <c r="F64" s="38" t="s">
        <v>888</v>
      </c>
      <c r="G64" s="38" t="s">
        <v>889</v>
      </c>
      <c r="H64" s="39" t="s">
        <v>890</v>
      </c>
      <c r="I64" s="39">
        <v>1</v>
      </c>
      <c r="J64" s="49">
        <v>1</v>
      </c>
    </row>
    <row r="65" spans="2:10" ht="81" hidden="1" x14ac:dyDescent="0.45">
      <c r="B65" s="39">
        <v>64</v>
      </c>
      <c r="C65" s="40" t="s">
        <v>864</v>
      </c>
      <c r="D65" s="45" t="e">
        <v>#N/A</v>
      </c>
      <c r="E65" s="45" t="e">
        <v>#N/A</v>
      </c>
      <c r="F65" s="38" t="s">
        <v>891</v>
      </c>
      <c r="G65" s="38" t="s">
        <v>892</v>
      </c>
      <c r="H65" s="39" t="s">
        <v>893</v>
      </c>
      <c r="I65" s="39">
        <v>1</v>
      </c>
      <c r="J65" s="49">
        <v>1</v>
      </c>
    </row>
    <row r="66" spans="2:10" ht="60.75" hidden="1" x14ac:dyDescent="0.45">
      <c r="B66" s="39">
        <v>65</v>
      </c>
      <c r="C66" s="40" t="s">
        <v>864</v>
      </c>
      <c r="D66" s="45" t="e">
        <v>#N/A</v>
      </c>
      <c r="E66" s="45" t="e">
        <v>#N/A</v>
      </c>
      <c r="F66" s="38" t="s">
        <v>894</v>
      </c>
      <c r="G66" s="38" t="s">
        <v>895</v>
      </c>
      <c r="H66" s="39" t="s">
        <v>896</v>
      </c>
      <c r="I66" s="39">
        <v>1</v>
      </c>
      <c r="J66" s="49">
        <v>1</v>
      </c>
    </row>
    <row r="67" spans="2:10" ht="30.4" hidden="1" x14ac:dyDescent="0.45">
      <c r="B67" s="39">
        <v>66</v>
      </c>
      <c r="C67" s="40" t="s">
        <v>897</v>
      </c>
      <c r="D67" s="45" t="e">
        <v>#N/A</v>
      </c>
      <c r="E67" s="45" t="e">
        <v>#N/A</v>
      </c>
      <c r="F67" s="38" t="s">
        <v>898</v>
      </c>
      <c r="G67" s="38" t="s">
        <v>899</v>
      </c>
      <c r="H67" s="39" t="s">
        <v>900</v>
      </c>
      <c r="I67" s="39">
        <v>1</v>
      </c>
      <c r="J67" s="49">
        <v>1</v>
      </c>
    </row>
    <row r="68" spans="2:10" ht="50.65" hidden="1" x14ac:dyDescent="0.45">
      <c r="B68" s="39">
        <v>67</v>
      </c>
      <c r="C68" s="40" t="s">
        <v>897</v>
      </c>
      <c r="D68" s="45" t="e">
        <v>#N/A</v>
      </c>
      <c r="E68" s="45" t="e">
        <v>#N/A</v>
      </c>
      <c r="F68" s="38" t="s">
        <v>901</v>
      </c>
      <c r="G68" s="38" t="s">
        <v>902</v>
      </c>
      <c r="H68" s="39" t="s">
        <v>903</v>
      </c>
      <c r="I68" s="39">
        <v>1</v>
      </c>
      <c r="J68" s="49">
        <v>1</v>
      </c>
    </row>
    <row r="69" spans="2:10" ht="40.5" hidden="1" x14ac:dyDescent="0.45">
      <c r="B69" s="39">
        <v>68</v>
      </c>
      <c r="C69" s="40" t="s">
        <v>897</v>
      </c>
      <c r="D69" s="45" t="e">
        <v>#N/A</v>
      </c>
      <c r="E69" s="45" t="e">
        <v>#N/A</v>
      </c>
      <c r="F69" s="40" t="s">
        <v>901</v>
      </c>
      <c r="G69" s="38" t="s">
        <v>904</v>
      </c>
      <c r="H69" s="39" t="s">
        <v>905</v>
      </c>
      <c r="I69" s="39">
        <v>1</v>
      </c>
      <c r="J69" s="49">
        <v>1</v>
      </c>
    </row>
    <row r="70" spans="2:10" ht="20.25" hidden="1" x14ac:dyDescent="0.45">
      <c r="B70" s="39">
        <v>69</v>
      </c>
      <c r="C70" s="40" t="s">
        <v>897</v>
      </c>
      <c r="D70" s="45" t="e">
        <v>#N/A</v>
      </c>
      <c r="E70" s="45" t="e">
        <v>#N/A</v>
      </c>
      <c r="F70" s="38" t="s">
        <v>906</v>
      </c>
      <c r="G70" s="38" t="s">
        <v>907</v>
      </c>
      <c r="H70" s="39" t="s">
        <v>908</v>
      </c>
      <c r="I70" s="39">
        <v>1</v>
      </c>
      <c r="J70" s="49">
        <v>1</v>
      </c>
    </row>
    <row r="71" spans="2:10" ht="30.4" hidden="1" x14ac:dyDescent="0.45">
      <c r="B71" s="39">
        <v>70</v>
      </c>
      <c r="C71" s="40" t="s">
        <v>897</v>
      </c>
      <c r="D71" s="45" t="e">
        <v>#N/A</v>
      </c>
      <c r="E71" s="45" t="e">
        <v>#N/A</v>
      </c>
      <c r="F71" s="40" t="s">
        <v>906</v>
      </c>
      <c r="G71" s="38" t="s">
        <v>909</v>
      </c>
      <c r="H71" s="39" t="s">
        <v>910</v>
      </c>
      <c r="I71" s="39">
        <v>1</v>
      </c>
      <c r="J71" s="49">
        <v>1</v>
      </c>
    </row>
    <row r="72" spans="2:10" ht="50.65" hidden="1" x14ac:dyDescent="0.45">
      <c r="B72" s="39">
        <v>71</v>
      </c>
      <c r="C72" s="40" t="s">
        <v>897</v>
      </c>
      <c r="D72" s="45" t="e">
        <v>#N/A</v>
      </c>
      <c r="E72" s="45" t="e">
        <v>#N/A</v>
      </c>
      <c r="F72" s="38" t="s">
        <v>911</v>
      </c>
      <c r="G72" s="38" t="s">
        <v>912</v>
      </c>
      <c r="H72" s="39" t="s">
        <v>913</v>
      </c>
      <c r="I72" s="39">
        <v>1</v>
      </c>
      <c r="J72" s="49">
        <v>1</v>
      </c>
    </row>
    <row r="73" spans="2:10" ht="30.4" hidden="1" x14ac:dyDescent="0.45">
      <c r="B73" s="39">
        <v>72</v>
      </c>
      <c r="C73" s="40" t="s">
        <v>897</v>
      </c>
      <c r="D73" s="45" t="e">
        <v>#N/A</v>
      </c>
      <c r="E73" s="45" t="e">
        <v>#N/A</v>
      </c>
      <c r="F73" s="38" t="s">
        <v>914</v>
      </c>
      <c r="G73" s="38" t="s">
        <v>915</v>
      </c>
      <c r="H73" s="39" t="s">
        <v>916</v>
      </c>
      <c r="I73" s="39">
        <v>1</v>
      </c>
      <c r="J73" s="49">
        <v>1</v>
      </c>
    </row>
    <row r="74" spans="2:10" ht="30.4" hidden="1" x14ac:dyDescent="0.45">
      <c r="B74" s="39">
        <v>73</v>
      </c>
      <c r="C74" s="40" t="s">
        <v>897</v>
      </c>
      <c r="D74" s="45" t="e">
        <v>#N/A</v>
      </c>
      <c r="E74" s="45" t="e">
        <v>#N/A</v>
      </c>
      <c r="F74" s="40" t="s">
        <v>914</v>
      </c>
      <c r="G74" s="38" t="s">
        <v>917</v>
      </c>
      <c r="H74" s="39" t="s">
        <v>918</v>
      </c>
      <c r="I74" s="39">
        <v>1</v>
      </c>
      <c r="J74" s="49">
        <v>1</v>
      </c>
    </row>
    <row r="75" spans="2:10" ht="60.75" hidden="1" x14ac:dyDescent="0.45">
      <c r="B75" s="39">
        <v>74</v>
      </c>
      <c r="C75" s="40" t="s">
        <v>897</v>
      </c>
      <c r="D75" s="45" t="e">
        <v>#N/A</v>
      </c>
      <c r="E75" s="45" t="e">
        <v>#N/A</v>
      </c>
      <c r="F75" s="38" t="s">
        <v>919</v>
      </c>
      <c r="G75" s="38" t="s">
        <v>920</v>
      </c>
      <c r="H75" s="39" t="s">
        <v>921</v>
      </c>
      <c r="I75" s="39">
        <v>1</v>
      </c>
      <c r="J75" s="49">
        <v>1</v>
      </c>
    </row>
    <row r="76" spans="2:10" ht="60.75" hidden="1" x14ac:dyDescent="0.45">
      <c r="B76" s="39">
        <v>75</v>
      </c>
      <c r="C76" s="40" t="s">
        <v>897</v>
      </c>
      <c r="D76" s="45" t="e">
        <v>#N/A</v>
      </c>
      <c r="E76" s="45" t="e">
        <v>#N/A</v>
      </c>
      <c r="F76" s="40" t="s">
        <v>919</v>
      </c>
      <c r="G76" s="38" t="s">
        <v>922</v>
      </c>
      <c r="H76" s="39" t="s">
        <v>923</v>
      </c>
      <c r="I76" s="39">
        <v>1</v>
      </c>
      <c r="J76" s="49">
        <v>1</v>
      </c>
    </row>
    <row r="77" spans="2:10" ht="50.65" hidden="1" x14ac:dyDescent="0.45">
      <c r="B77" s="39">
        <v>76</v>
      </c>
      <c r="C77" s="40" t="s">
        <v>897</v>
      </c>
      <c r="D77" s="45" t="e">
        <v>#N/A</v>
      </c>
      <c r="E77" s="45" t="e">
        <v>#N/A</v>
      </c>
      <c r="F77" s="38" t="s">
        <v>924</v>
      </c>
      <c r="G77" s="38" t="s">
        <v>925</v>
      </c>
      <c r="H77" s="39" t="s">
        <v>926</v>
      </c>
      <c r="I77" s="39">
        <v>1</v>
      </c>
      <c r="J77" s="49">
        <v>1</v>
      </c>
    </row>
    <row r="78" spans="2:10" ht="50.65" hidden="1" x14ac:dyDescent="0.45">
      <c r="B78" s="39">
        <v>77</v>
      </c>
      <c r="C78" s="40" t="s">
        <v>897</v>
      </c>
      <c r="D78" s="45" t="e">
        <v>#N/A</v>
      </c>
      <c r="E78" s="45" t="e">
        <v>#N/A</v>
      </c>
      <c r="F78" s="40" t="s">
        <v>924</v>
      </c>
      <c r="G78" s="38" t="s">
        <v>927</v>
      </c>
      <c r="H78" s="39" t="s">
        <v>928</v>
      </c>
      <c r="I78" s="39">
        <v>1</v>
      </c>
      <c r="J78" s="49">
        <v>1</v>
      </c>
    </row>
    <row r="79" spans="2:10" ht="30.4" hidden="1" x14ac:dyDescent="0.45">
      <c r="B79" s="39">
        <v>78</v>
      </c>
      <c r="C79" s="40" t="s">
        <v>897</v>
      </c>
      <c r="D79" s="45" t="e">
        <v>#N/A</v>
      </c>
      <c r="E79" s="45" t="e">
        <v>#N/A</v>
      </c>
      <c r="F79" s="38" t="s">
        <v>929</v>
      </c>
      <c r="G79" s="38" t="s">
        <v>930</v>
      </c>
      <c r="H79" s="39" t="s">
        <v>931</v>
      </c>
      <c r="I79" s="39">
        <v>1</v>
      </c>
      <c r="J79" s="49">
        <v>1</v>
      </c>
    </row>
    <row r="80" spans="2:10" ht="30.4" hidden="1" x14ac:dyDescent="0.45">
      <c r="B80" s="39">
        <v>79</v>
      </c>
      <c r="C80" s="40" t="s">
        <v>897</v>
      </c>
      <c r="D80" s="45" t="e">
        <v>#N/A</v>
      </c>
      <c r="E80" s="45" t="e">
        <v>#N/A</v>
      </c>
      <c r="F80" s="38" t="s">
        <v>932</v>
      </c>
      <c r="G80" s="38" t="s">
        <v>933</v>
      </c>
      <c r="H80" s="39" t="s">
        <v>934</v>
      </c>
      <c r="I80" s="39">
        <v>1</v>
      </c>
      <c r="J80" s="49">
        <v>1</v>
      </c>
    </row>
    <row r="81" spans="2:10" ht="20.25" x14ac:dyDescent="0.45">
      <c r="B81" s="39">
        <v>80</v>
      </c>
      <c r="C81" s="40" t="s">
        <v>935</v>
      </c>
      <c r="D81" s="45" t="e">
        <v>#N/A</v>
      </c>
      <c r="E81" s="45" t="e">
        <v>#N/A</v>
      </c>
      <c r="F81" s="38" t="s">
        <v>936</v>
      </c>
      <c r="G81" s="38" t="s">
        <v>937</v>
      </c>
      <c r="H81" s="39" t="s">
        <v>938</v>
      </c>
      <c r="I81" s="39">
        <v>1</v>
      </c>
      <c r="J81" s="49">
        <v>1</v>
      </c>
    </row>
    <row r="82" spans="2:10" ht="40.5" x14ac:dyDescent="0.45">
      <c r="B82" s="39">
        <v>81</v>
      </c>
      <c r="C82" s="40" t="s">
        <v>935</v>
      </c>
      <c r="D82" s="45" t="e">
        <v>#N/A</v>
      </c>
      <c r="E82" s="45" t="e">
        <v>#N/A</v>
      </c>
      <c r="F82" s="38" t="s">
        <v>939</v>
      </c>
      <c r="G82" s="38" t="s">
        <v>940</v>
      </c>
      <c r="H82" s="39" t="s">
        <v>941</v>
      </c>
      <c r="I82" s="39">
        <v>1</v>
      </c>
      <c r="J82" s="49">
        <v>1</v>
      </c>
    </row>
    <row r="83" spans="2:10" ht="50.65" x14ac:dyDescent="0.45">
      <c r="B83" s="39">
        <v>82</v>
      </c>
      <c r="C83" s="40" t="s">
        <v>935</v>
      </c>
      <c r="D83" s="45" t="e">
        <v>#N/A</v>
      </c>
      <c r="E83" s="45" t="e">
        <v>#N/A</v>
      </c>
      <c r="F83" s="38" t="s">
        <v>942</v>
      </c>
      <c r="G83" s="38" t="s">
        <v>943</v>
      </c>
      <c r="H83" s="39" t="s">
        <v>944</v>
      </c>
      <c r="I83" s="39">
        <v>1</v>
      </c>
      <c r="J83" s="49">
        <v>1</v>
      </c>
    </row>
    <row r="84" spans="2:10" ht="50.65" x14ac:dyDescent="0.45">
      <c r="B84" s="39">
        <v>83</v>
      </c>
      <c r="C84" s="40" t="s">
        <v>935</v>
      </c>
      <c r="D84" s="45" t="e">
        <v>#N/A</v>
      </c>
      <c r="E84" s="45" t="e">
        <v>#N/A</v>
      </c>
      <c r="F84" s="40" t="s">
        <v>942</v>
      </c>
      <c r="G84" s="38" t="s">
        <v>945</v>
      </c>
      <c r="H84" s="39" t="s">
        <v>946</v>
      </c>
      <c r="I84" s="39">
        <v>1</v>
      </c>
      <c r="J84" s="49">
        <v>1</v>
      </c>
    </row>
    <row r="85" spans="2:10" ht="50.65" x14ac:dyDescent="0.45">
      <c r="B85" s="39">
        <v>84</v>
      </c>
      <c r="C85" s="40" t="s">
        <v>935</v>
      </c>
      <c r="D85" s="45" t="e">
        <v>#N/A</v>
      </c>
      <c r="E85" s="45" t="e">
        <v>#N/A</v>
      </c>
      <c r="F85" s="38" t="s">
        <v>947</v>
      </c>
      <c r="G85" s="38" t="s">
        <v>948</v>
      </c>
      <c r="H85" s="39" t="s">
        <v>949</v>
      </c>
      <c r="I85" s="39">
        <v>1</v>
      </c>
      <c r="J85" s="49">
        <v>1</v>
      </c>
    </row>
    <row r="86" spans="2:10" ht="50.65" x14ac:dyDescent="0.45">
      <c r="B86" s="39">
        <v>85</v>
      </c>
      <c r="C86" s="40" t="s">
        <v>935</v>
      </c>
      <c r="D86" s="45" t="e">
        <v>#N/A</v>
      </c>
      <c r="E86" s="45" t="e">
        <v>#N/A</v>
      </c>
      <c r="F86" s="40" t="s">
        <v>947</v>
      </c>
      <c r="G86" s="38" t="s">
        <v>950</v>
      </c>
      <c r="H86" s="39" t="s">
        <v>951</v>
      </c>
      <c r="I86" s="39">
        <v>1</v>
      </c>
      <c r="J86" s="49">
        <v>1</v>
      </c>
    </row>
    <row r="87" spans="2:10" ht="30.4" x14ac:dyDescent="0.45">
      <c r="B87" s="39">
        <v>86</v>
      </c>
      <c r="C87" s="40" t="s">
        <v>935</v>
      </c>
      <c r="D87" s="45" t="e">
        <v>#N/A</v>
      </c>
      <c r="E87" s="45" t="e">
        <v>#N/A</v>
      </c>
      <c r="F87" s="38" t="s">
        <v>952</v>
      </c>
      <c r="G87" s="38" t="s">
        <v>953</v>
      </c>
      <c r="H87" s="39" t="s">
        <v>954</v>
      </c>
      <c r="I87" s="39">
        <v>1</v>
      </c>
      <c r="J87" s="49">
        <v>1</v>
      </c>
    </row>
    <row r="88" spans="2:10" ht="30.4" x14ac:dyDescent="0.45">
      <c r="B88" s="39">
        <v>87</v>
      </c>
      <c r="C88" s="40" t="s">
        <v>935</v>
      </c>
      <c r="D88" s="45" t="e">
        <v>#N/A</v>
      </c>
      <c r="E88" s="45" t="e">
        <v>#N/A</v>
      </c>
      <c r="F88" s="40" t="s">
        <v>952</v>
      </c>
      <c r="G88" s="38" t="s">
        <v>955</v>
      </c>
      <c r="H88" s="39" t="s">
        <v>956</v>
      </c>
      <c r="I88" s="39">
        <v>1</v>
      </c>
      <c r="J88" s="49">
        <v>1</v>
      </c>
    </row>
    <row r="89" spans="2:10" ht="30.4" x14ac:dyDescent="0.45">
      <c r="B89" s="39">
        <v>88</v>
      </c>
      <c r="C89" s="40" t="s">
        <v>935</v>
      </c>
      <c r="D89" s="45" t="e">
        <v>#N/A</v>
      </c>
      <c r="E89" s="45" t="e">
        <v>#N/A</v>
      </c>
      <c r="F89" s="38" t="s">
        <v>957</v>
      </c>
      <c r="G89" s="38" t="s">
        <v>958</v>
      </c>
      <c r="H89" s="39" t="s">
        <v>959</v>
      </c>
      <c r="I89" s="39">
        <v>1</v>
      </c>
      <c r="J89" s="49">
        <v>1</v>
      </c>
    </row>
    <row r="90" spans="2:10" ht="50.65" x14ac:dyDescent="0.45">
      <c r="B90" s="39">
        <v>89</v>
      </c>
      <c r="C90" s="40" t="s">
        <v>935</v>
      </c>
      <c r="D90" s="45" t="e">
        <v>#N/A</v>
      </c>
      <c r="E90" s="45" t="e">
        <v>#N/A</v>
      </c>
      <c r="F90" s="38" t="s">
        <v>960</v>
      </c>
      <c r="G90" s="38" t="s">
        <v>961</v>
      </c>
      <c r="H90" s="39" t="s">
        <v>962</v>
      </c>
      <c r="I90" s="39">
        <v>1</v>
      </c>
      <c r="J90" s="49">
        <v>1</v>
      </c>
    </row>
    <row r="91" spans="2:10" ht="40.5" x14ac:dyDescent="0.45">
      <c r="B91" s="39">
        <v>90</v>
      </c>
      <c r="C91" s="40" t="s">
        <v>935</v>
      </c>
      <c r="D91" s="45" t="e">
        <v>#N/A</v>
      </c>
      <c r="E91" s="45" t="e">
        <v>#N/A</v>
      </c>
      <c r="F91" s="38" t="s">
        <v>963</v>
      </c>
      <c r="G91" s="38" t="s">
        <v>964</v>
      </c>
      <c r="H91" s="39" t="s">
        <v>965</v>
      </c>
      <c r="I91" s="39">
        <v>1</v>
      </c>
      <c r="J91" s="49">
        <v>1</v>
      </c>
    </row>
    <row r="92" spans="2:10" ht="20.25" hidden="1" x14ac:dyDescent="0.45">
      <c r="B92" s="39">
        <v>91</v>
      </c>
      <c r="C92" s="40" t="s">
        <v>966</v>
      </c>
      <c r="D92" s="45" t="e">
        <v>#N/A</v>
      </c>
      <c r="E92" s="45" t="e">
        <v>#N/A</v>
      </c>
      <c r="F92" s="38" t="s">
        <v>967</v>
      </c>
      <c r="G92" s="38" t="s">
        <v>968</v>
      </c>
      <c r="H92" s="39" t="s">
        <v>969</v>
      </c>
      <c r="I92" s="39">
        <v>1</v>
      </c>
      <c r="J92" s="49">
        <v>1</v>
      </c>
    </row>
    <row r="93" spans="2:10" ht="20.25" hidden="1" x14ac:dyDescent="0.45">
      <c r="B93" s="39">
        <v>92</v>
      </c>
      <c r="C93" s="40" t="s">
        <v>966</v>
      </c>
      <c r="D93" s="45" t="e">
        <v>#N/A</v>
      </c>
      <c r="E93" s="45" t="e">
        <v>#N/A</v>
      </c>
      <c r="F93" s="40" t="s">
        <v>967</v>
      </c>
      <c r="G93" s="38" t="s">
        <v>970</v>
      </c>
      <c r="H93" s="39" t="s">
        <v>971</v>
      </c>
      <c r="I93" s="39">
        <v>1</v>
      </c>
      <c r="J93" s="49">
        <v>1</v>
      </c>
    </row>
    <row r="94" spans="2:10" ht="20.25" hidden="1" x14ac:dyDescent="0.45">
      <c r="B94" s="39">
        <v>93</v>
      </c>
      <c r="C94" s="40" t="s">
        <v>966</v>
      </c>
      <c r="D94" s="45" t="e">
        <v>#N/A</v>
      </c>
      <c r="E94" s="45" t="e">
        <v>#N/A</v>
      </c>
      <c r="F94" s="38" t="s">
        <v>972</v>
      </c>
      <c r="G94" s="38" t="s">
        <v>973</v>
      </c>
      <c r="H94" s="39" t="s">
        <v>974</v>
      </c>
      <c r="I94" s="39">
        <v>1</v>
      </c>
      <c r="J94" s="49">
        <v>1</v>
      </c>
    </row>
    <row r="95" spans="2:10" ht="20.25" hidden="1" x14ac:dyDescent="0.45">
      <c r="B95" s="39">
        <v>94</v>
      </c>
      <c r="C95" s="40" t="s">
        <v>966</v>
      </c>
      <c r="D95" s="45" t="e">
        <v>#N/A</v>
      </c>
      <c r="E95" s="45" t="e">
        <v>#N/A</v>
      </c>
      <c r="F95" s="38" t="s">
        <v>975</v>
      </c>
      <c r="G95" s="38" t="s">
        <v>976</v>
      </c>
      <c r="H95" s="39" t="s">
        <v>977</v>
      </c>
      <c r="I95" s="39">
        <v>1</v>
      </c>
      <c r="J95" s="49">
        <v>1</v>
      </c>
    </row>
    <row r="96" spans="2:10" ht="60.75" hidden="1" x14ac:dyDescent="0.45">
      <c r="B96" s="39">
        <v>95</v>
      </c>
      <c r="C96" s="40" t="s">
        <v>966</v>
      </c>
      <c r="D96" s="45" t="e">
        <v>#N/A</v>
      </c>
      <c r="E96" s="45" t="e">
        <v>#N/A</v>
      </c>
      <c r="F96" s="38" t="s">
        <v>978</v>
      </c>
      <c r="G96" s="38" t="s">
        <v>979</v>
      </c>
      <c r="H96" s="39" t="s">
        <v>980</v>
      </c>
      <c r="I96" s="39">
        <v>1</v>
      </c>
      <c r="J96" s="49">
        <v>1</v>
      </c>
    </row>
    <row r="97" spans="2:10" ht="60.75" hidden="1" x14ac:dyDescent="0.45">
      <c r="B97" s="39">
        <v>96</v>
      </c>
      <c r="C97" s="40" t="s">
        <v>966</v>
      </c>
      <c r="D97" s="45" t="e">
        <v>#N/A</v>
      </c>
      <c r="E97" s="45" t="e">
        <v>#N/A</v>
      </c>
      <c r="F97" s="38" t="s">
        <v>981</v>
      </c>
      <c r="G97" s="38" t="s">
        <v>982</v>
      </c>
      <c r="H97" s="39" t="s">
        <v>983</v>
      </c>
      <c r="I97" s="39">
        <v>1</v>
      </c>
      <c r="J97" s="49">
        <v>1</v>
      </c>
    </row>
    <row r="98" spans="2:10" ht="40.5" hidden="1" x14ac:dyDescent="0.45">
      <c r="B98" s="39">
        <v>97</v>
      </c>
      <c r="C98" s="40" t="s">
        <v>984</v>
      </c>
      <c r="D98" s="45" t="e">
        <v>#N/A</v>
      </c>
      <c r="E98" s="45" t="e">
        <v>#N/A</v>
      </c>
      <c r="F98" s="38" t="s">
        <v>985</v>
      </c>
      <c r="G98" s="38" t="s">
        <v>986</v>
      </c>
      <c r="H98" s="39" t="s">
        <v>987</v>
      </c>
      <c r="I98" s="39">
        <v>1</v>
      </c>
      <c r="J98" s="49">
        <v>1</v>
      </c>
    </row>
    <row r="99" spans="2:10" ht="40.5" hidden="1" x14ac:dyDescent="0.45">
      <c r="B99" s="39">
        <v>98</v>
      </c>
      <c r="C99" s="40" t="s">
        <v>984</v>
      </c>
      <c r="D99" s="45" t="e">
        <v>#N/A</v>
      </c>
      <c r="E99" s="45" t="e">
        <v>#N/A</v>
      </c>
      <c r="F99" s="38" t="s">
        <v>988</v>
      </c>
      <c r="G99" s="38" t="s">
        <v>989</v>
      </c>
      <c r="H99" s="39" t="s">
        <v>990</v>
      </c>
      <c r="I99" s="39">
        <v>1</v>
      </c>
      <c r="J99" s="49">
        <v>1</v>
      </c>
    </row>
    <row r="100" spans="2:10" ht="60.75" hidden="1" x14ac:dyDescent="0.45">
      <c r="B100" s="39">
        <v>99</v>
      </c>
      <c r="C100" s="40" t="s">
        <v>984</v>
      </c>
      <c r="D100" s="45" t="e">
        <v>#N/A</v>
      </c>
      <c r="E100" s="45" t="e">
        <v>#N/A</v>
      </c>
      <c r="F100" s="38" t="s">
        <v>991</v>
      </c>
      <c r="G100" s="38" t="s">
        <v>992</v>
      </c>
      <c r="H100" s="39" t="s">
        <v>993</v>
      </c>
      <c r="I100" s="39">
        <v>1</v>
      </c>
      <c r="J100" s="49">
        <v>1</v>
      </c>
    </row>
    <row r="101" spans="2:10" ht="60.75" hidden="1" x14ac:dyDescent="0.45">
      <c r="B101" s="39">
        <v>100</v>
      </c>
      <c r="C101" s="40" t="s">
        <v>984</v>
      </c>
      <c r="D101" s="45" t="e">
        <v>#N/A</v>
      </c>
      <c r="E101" s="45" t="e">
        <v>#N/A</v>
      </c>
      <c r="F101" s="38" t="s">
        <v>994</v>
      </c>
      <c r="G101" s="38" t="s">
        <v>995</v>
      </c>
      <c r="H101" s="39" t="s">
        <v>996</v>
      </c>
      <c r="I101" s="39">
        <v>2</v>
      </c>
      <c r="J101" s="49">
        <v>0.5</v>
      </c>
    </row>
    <row r="102" spans="2:10" ht="60.75" hidden="1" x14ac:dyDescent="0.45">
      <c r="B102" s="39">
        <v>101</v>
      </c>
      <c r="C102" s="40" t="s">
        <v>984</v>
      </c>
      <c r="D102" s="45" t="e">
        <v>#N/A</v>
      </c>
      <c r="E102" s="45" t="e">
        <v>#N/A</v>
      </c>
      <c r="F102" s="40" t="s">
        <v>994</v>
      </c>
      <c r="G102" s="38" t="s">
        <v>997</v>
      </c>
      <c r="H102" s="39" t="s">
        <v>998</v>
      </c>
      <c r="I102" s="39">
        <v>2</v>
      </c>
      <c r="J102" s="49">
        <v>0.5</v>
      </c>
    </row>
    <row r="103" spans="2:10" ht="40.5" hidden="1" x14ac:dyDescent="0.45">
      <c r="B103" s="39">
        <v>102</v>
      </c>
      <c r="C103" s="40" t="s">
        <v>984</v>
      </c>
      <c r="D103" s="45" t="e">
        <v>#N/A</v>
      </c>
      <c r="E103" s="45" t="e">
        <v>#N/A</v>
      </c>
      <c r="F103" s="38" t="s">
        <v>999</v>
      </c>
      <c r="G103" s="38" t="s">
        <v>1000</v>
      </c>
      <c r="H103" s="39" t="s">
        <v>1001</v>
      </c>
      <c r="I103" s="39">
        <v>1</v>
      </c>
      <c r="J103" s="49">
        <v>1</v>
      </c>
    </row>
    <row r="104" spans="2:10" ht="40.5" hidden="1" x14ac:dyDescent="0.45">
      <c r="B104" s="39">
        <v>103</v>
      </c>
      <c r="C104" s="40" t="s">
        <v>984</v>
      </c>
      <c r="D104" s="45" t="e">
        <v>#N/A</v>
      </c>
      <c r="E104" s="45" t="e">
        <v>#N/A</v>
      </c>
      <c r="F104" s="40" t="s">
        <v>999</v>
      </c>
      <c r="G104" s="38" t="s">
        <v>1002</v>
      </c>
      <c r="H104" s="39" t="s">
        <v>1003</v>
      </c>
      <c r="I104" s="39">
        <v>1</v>
      </c>
      <c r="J104" s="49">
        <v>1</v>
      </c>
    </row>
    <row r="105" spans="2:10" ht="30.4" hidden="1" x14ac:dyDescent="0.45">
      <c r="B105" s="39">
        <v>104</v>
      </c>
      <c r="C105" s="40" t="s">
        <v>984</v>
      </c>
      <c r="D105" s="45" t="e">
        <v>#N/A</v>
      </c>
      <c r="E105" s="45" t="e">
        <v>#N/A</v>
      </c>
      <c r="F105" s="38" t="s">
        <v>1004</v>
      </c>
      <c r="G105" s="38" t="s">
        <v>1005</v>
      </c>
      <c r="H105" s="39" t="s">
        <v>1006</v>
      </c>
      <c r="I105" s="39">
        <v>1</v>
      </c>
      <c r="J105" s="49">
        <v>1</v>
      </c>
    </row>
    <row r="106" spans="2:10" ht="50.65" hidden="1" x14ac:dyDescent="0.45">
      <c r="B106" s="39">
        <v>105</v>
      </c>
      <c r="C106" s="40" t="s">
        <v>984</v>
      </c>
      <c r="D106" s="45" t="e">
        <v>#N/A</v>
      </c>
      <c r="E106" s="45" t="e">
        <v>#N/A</v>
      </c>
      <c r="F106" s="38" t="s">
        <v>1007</v>
      </c>
      <c r="G106" s="38" t="s">
        <v>1008</v>
      </c>
      <c r="H106" s="39" t="s">
        <v>1009</v>
      </c>
      <c r="I106" s="39">
        <v>1</v>
      </c>
      <c r="J106" s="49">
        <v>1</v>
      </c>
    </row>
    <row r="107" spans="2:10" ht="40.5" hidden="1" x14ac:dyDescent="0.45">
      <c r="B107" s="39">
        <v>106</v>
      </c>
      <c r="C107" s="40" t="s">
        <v>984</v>
      </c>
      <c r="D107" s="45" t="e">
        <v>#N/A</v>
      </c>
      <c r="E107" s="45" t="e">
        <v>#N/A</v>
      </c>
      <c r="F107" s="38" t="s">
        <v>1010</v>
      </c>
      <c r="G107" s="38" t="s">
        <v>1011</v>
      </c>
      <c r="H107" s="39" t="s">
        <v>1012</v>
      </c>
      <c r="I107" s="39">
        <v>1</v>
      </c>
      <c r="J107" s="49">
        <v>1</v>
      </c>
    </row>
    <row r="108" spans="2:10" ht="40.5" hidden="1" x14ac:dyDescent="0.45">
      <c r="B108" s="39">
        <v>107</v>
      </c>
      <c r="C108" s="40" t="s">
        <v>984</v>
      </c>
      <c r="D108" s="45" t="e">
        <v>#N/A</v>
      </c>
      <c r="E108" s="45" t="e">
        <v>#N/A</v>
      </c>
      <c r="F108" s="40" t="s">
        <v>1010</v>
      </c>
      <c r="G108" s="38" t="s">
        <v>1013</v>
      </c>
      <c r="H108" s="39" t="s">
        <v>1014</v>
      </c>
      <c r="I108" s="39">
        <v>1</v>
      </c>
      <c r="J108" s="49">
        <v>1</v>
      </c>
    </row>
    <row r="109" spans="2:10" ht="30.4" hidden="1" x14ac:dyDescent="0.45">
      <c r="B109" s="39">
        <v>108</v>
      </c>
      <c r="C109" s="40" t="s">
        <v>984</v>
      </c>
      <c r="D109" s="45" t="e">
        <v>#N/A</v>
      </c>
      <c r="E109" s="45" t="e">
        <v>#N/A</v>
      </c>
      <c r="F109" s="38" t="s">
        <v>1015</v>
      </c>
      <c r="G109" s="38" t="s">
        <v>1016</v>
      </c>
      <c r="H109" s="39" t="s">
        <v>1017</v>
      </c>
      <c r="I109" s="39">
        <v>1</v>
      </c>
      <c r="J109" s="49">
        <v>1</v>
      </c>
    </row>
    <row r="110" spans="2:10" ht="30.4" hidden="1" x14ac:dyDescent="0.45">
      <c r="B110" s="39">
        <v>109</v>
      </c>
      <c r="C110" s="40" t="s">
        <v>984</v>
      </c>
      <c r="D110" s="45" t="e">
        <v>#N/A</v>
      </c>
      <c r="E110" s="45" t="e">
        <v>#N/A</v>
      </c>
      <c r="F110" s="40" t="s">
        <v>1015</v>
      </c>
      <c r="G110" s="38" t="s">
        <v>1018</v>
      </c>
      <c r="H110" s="39" t="s">
        <v>1019</v>
      </c>
      <c r="I110" s="39">
        <v>1</v>
      </c>
      <c r="J110" s="49">
        <v>1</v>
      </c>
    </row>
    <row r="111" spans="2:10" ht="30.4" hidden="1" x14ac:dyDescent="0.45">
      <c r="B111" s="39">
        <v>110</v>
      </c>
      <c r="C111" s="40" t="s">
        <v>984</v>
      </c>
      <c r="D111" s="45" t="e">
        <v>#N/A</v>
      </c>
      <c r="E111" s="45" t="e">
        <v>#N/A</v>
      </c>
      <c r="F111" s="38" t="s">
        <v>1020</v>
      </c>
      <c r="G111" s="38" t="s">
        <v>1021</v>
      </c>
      <c r="H111" s="39" t="s">
        <v>1022</v>
      </c>
      <c r="I111" s="39">
        <v>1</v>
      </c>
      <c r="J111" s="49">
        <v>1</v>
      </c>
    </row>
    <row r="112" spans="2:10" ht="30.4" hidden="1" x14ac:dyDescent="0.45">
      <c r="B112" s="39">
        <v>111</v>
      </c>
      <c r="C112" s="40" t="s">
        <v>984</v>
      </c>
      <c r="D112" s="45" t="e">
        <v>#N/A</v>
      </c>
      <c r="E112" s="45" t="e">
        <v>#N/A</v>
      </c>
      <c r="F112" s="40" t="s">
        <v>1020</v>
      </c>
      <c r="G112" s="38" t="s">
        <v>1023</v>
      </c>
      <c r="H112" s="39" t="s">
        <v>1024</v>
      </c>
      <c r="I112" s="39">
        <v>1</v>
      </c>
      <c r="J112" s="49">
        <v>1</v>
      </c>
    </row>
    <row r="113" spans="2:10" ht="50.65" hidden="1" x14ac:dyDescent="0.45">
      <c r="B113" s="39">
        <v>112</v>
      </c>
      <c r="C113" s="40" t="s">
        <v>984</v>
      </c>
      <c r="D113" s="45" t="e">
        <v>#N/A</v>
      </c>
      <c r="E113" s="45" t="e">
        <v>#N/A</v>
      </c>
      <c r="F113" s="38" t="s">
        <v>1025</v>
      </c>
      <c r="G113" s="38" t="s">
        <v>1026</v>
      </c>
      <c r="H113" s="39" t="s">
        <v>1027</v>
      </c>
      <c r="I113" s="39">
        <v>1</v>
      </c>
      <c r="J113" s="49">
        <v>1</v>
      </c>
    </row>
    <row r="114" spans="2:10" ht="30.4" hidden="1" x14ac:dyDescent="0.45">
      <c r="B114" s="39">
        <v>113</v>
      </c>
      <c r="C114" s="40" t="s">
        <v>984</v>
      </c>
      <c r="D114" s="45" t="e">
        <v>#N/A</v>
      </c>
      <c r="E114" s="45" t="e">
        <v>#N/A</v>
      </c>
      <c r="F114" s="38" t="s">
        <v>1028</v>
      </c>
      <c r="G114" s="38" t="s">
        <v>1029</v>
      </c>
      <c r="H114" s="39" t="s">
        <v>1030</v>
      </c>
      <c r="I114" s="39">
        <v>1</v>
      </c>
      <c r="J114" s="49">
        <v>1</v>
      </c>
    </row>
    <row r="115" spans="2:10" ht="50.65" hidden="1" x14ac:dyDescent="0.45">
      <c r="B115" s="39">
        <v>114</v>
      </c>
      <c r="C115" s="40" t="s">
        <v>1031</v>
      </c>
      <c r="D115" s="45" t="e">
        <v>#N/A</v>
      </c>
      <c r="E115" s="45" t="e">
        <v>#N/A</v>
      </c>
      <c r="F115" s="38" t="s">
        <v>1032</v>
      </c>
      <c r="G115" s="38" t="s">
        <v>1033</v>
      </c>
      <c r="H115" s="39" t="s">
        <v>1034</v>
      </c>
      <c r="I115" s="39">
        <v>1</v>
      </c>
      <c r="J115" s="49">
        <v>1</v>
      </c>
    </row>
    <row r="116" spans="2:10" ht="50.65" hidden="1" x14ac:dyDescent="0.45">
      <c r="B116" s="39">
        <v>115</v>
      </c>
      <c r="C116" s="40" t="s">
        <v>1031</v>
      </c>
      <c r="D116" s="45" t="e">
        <v>#N/A</v>
      </c>
      <c r="E116" s="45" t="e">
        <v>#N/A</v>
      </c>
      <c r="F116" s="40" t="s">
        <v>1032</v>
      </c>
      <c r="G116" s="38" t="s">
        <v>1035</v>
      </c>
      <c r="H116" s="39" t="s">
        <v>1036</v>
      </c>
      <c r="I116" s="39">
        <v>1</v>
      </c>
      <c r="J116" s="49">
        <v>1</v>
      </c>
    </row>
    <row r="117" spans="2:10" ht="50.65" hidden="1" x14ac:dyDescent="0.45">
      <c r="B117" s="39">
        <v>116</v>
      </c>
      <c r="C117" s="40" t="s">
        <v>1031</v>
      </c>
      <c r="D117" s="45" t="e">
        <v>#N/A</v>
      </c>
      <c r="E117" s="45" t="e">
        <v>#N/A</v>
      </c>
      <c r="F117" s="38" t="s">
        <v>1037</v>
      </c>
      <c r="G117" s="38" t="s">
        <v>1038</v>
      </c>
      <c r="H117" s="39" t="s">
        <v>1039</v>
      </c>
      <c r="I117" s="39">
        <v>1</v>
      </c>
      <c r="J117" s="49">
        <v>1</v>
      </c>
    </row>
    <row r="118" spans="2:10" ht="50.65" hidden="1" x14ac:dyDescent="0.45">
      <c r="B118" s="39">
        <v>117</v>
      </c>
      <c r="C118" s="40" t="s">
        <v>1031</v>
      </c>
      <c r="D118" s="45" t="e">
        <v>#N/A</v>
      </c>
      <c r="E118" s="45" t="e">
        <v>#N/A</v>
      </c>
      <c r="F118" s="40" t="s">
        <v>1037</v>
      </c>
      <c r="G118" s="38" t="s">
        <v>1040</v>
      </c>
      <c r="H118" s="39" t="s">
        <v>1041</v>
      </c>
      <c r="I118" s="39">
        <v>1</v>
      </c>
      <c r="J118" s="49">
        <v>1</v>
      </c>
    </row>
    <row r="119" spans="2:10" ht="40.5" hidden="1" x14ac:dyDescent="0.45">
      <c r="B119" s="39">
        <v>118</v>
      </c>
      <c r="C119" s="40" t="s">
        <v>1031</v>
      </c>
      <c r="D119" s="45" t="e">
        <v>#N/A</v>
      </c>
      <c r="E119" s="45" t="e">
        <v>#N/A</v>
      </c>
      <c r="F119" s="38" t="s">
        <v>1042</v>
      </c>
      <c r="G119" s="38" t="s">
        <v>1043</v>
      </c>
      <c r="H119" s="39" t="s">
        <v>1044</v>
      </c>
      <c r="I119" s="39">
        <v>1</v>
      </c>
      <c r="J119" s="49">
        <v>1</v>
      </c>
    </row>
    <row r="120" spans="2:10" ht="40.5" hidden="1" x14ac:dyDescent="0.45">
      <c r="B120" s="39">
        <v>119</v>
      </c>
      <c r="C120" s="40" t="s">
        <v>1031</v>
      </c>
      <c r="D120" s="45" t="e">
        <v>#N/A</v>
      </c>
      <c r="E120" s="45" t="e">
        <v>#N/A</v>
      </c>
      <c r="F120" s="40" t="s">
        <v>1042</v>
      </c>
      <c r="G120" s="38" t="s">
        <v>1045</v>
      </c>
      <c r="H120" s="39" t="s">
        <v>1046</v>
      </c>
      <c r="I120" s="39">
        <v>1</v>
      </c>
      <c r="J120" s="49">
        <v>1</v>
      </c>
    </row>
    <row r="121" spans="2:10" ht="60.75" hidden="1" x14ac:dyDescent="0.45">
      <c r="B121" s="39">
        <v>120</v>
      </c>
      <c r="C121" s="40" t="s">
        <v>1031</v>
      </c>
      <c r="D121" s="45" t="e">
        <v>#N/A</v>
      </c>
      <c r="E121" s="45" t="e">
        <v>#N/A</v>
      </c>
      <c r="F121" s="38" t="s">
        <v>1047</v>
      </c>
      <c r="G121" s="38" t="s">
        <v>1392</v>
      </c>
      <c r="H121" s="39" t="s">
        <v>1048</v>
      </c>
      <c r="I121" s="39">
        <v>1</v>
      </c>
      <c r="J121" s="49">
        <v>1</v>
      </c>
    </row>
    <row r="122" spans="2:10" ht="70.900000000000006" hidden="1" x14ac:dyDescent="0.45">
      <c r="B122" s="39">
        <v>121</v>
      </c>
      <c r="C122" s="40" t="s">
        <v>1031</v>
      </c>
      <c r="D122" s="45" t="e">
        <v>#N/A</v>
      </c>
      <c r="E122" s="45" t="e">
        <v>#N/A</v>
      </c>
      <c r="F122" s="38" t="s">
        <v>1049</v>
      </c>
      <c r="G122" s="38" t="s">
        <v>1050</v>
      </c>
      <c r="H122" s="39" t="s">
        <v>1051</v>
      </c>
      <c r="I122" s="39">
        <v>1</v>
      </c>
      <c r="J122" s="49">
        <v>1</v>
      </c>
    </row>
    <row r="123" spans="2:10" ht="70.900000000000006" hidden="1" x14ac:dyDescent="0.45">
      <c r="B123" s="39">
        <v>122</v>
      </c>
      <c r="C123" s="40" t="s">
        <v>1031</v>
      </c>
      <c r="D123" s="45" t="e">
        <v>#N/A</v>
      </c>
      <c r="E123" s="45" t="e">
        <v>#N/A</v>
      </c>
      <c r="F123" s="40" t="s">
        <v>1049</v>
      </c>
      <c r="G123" s="38" t="s">
        <v>1052</v>
      </c>
      <c r="H123" s="39" t="s">
        <v>1053</v>
      </c>
      <c r="I123" s="39">
        <v>1</v>
      </c>
      <c r="J123" s="49">
        <v>1</v>
      </c>
    </row>
    <row r="124" spans="2:10" ht="50.65" hidden="1" x14ac:dyDescent="0.45">
      <c r="B124" s="39">
        <v>123</v>
      </c>
      <c r="C124" s="40" t="s">
        <v>1031</v>
      </c>
      <c r="D124" s="45" t="e">
        <v>#N/A</v>
      </c>
      <c r="E124" s="45" t="e">
        <v>#N/A</v>
      </c>
      <c r="F124" s="38" t="s">
        <v>1054</v>
      </c>
      <c r="G124" s="38" t="s">
        <v>1055</v>
      </c>
      <c r="H124" s="39" t="s">
        <v>1056</v>
      </c>
      <c r="I124" s="39">
        <v>1</v>
      </c>
      <c r="J124" s="49">
        <v>1</v>
      </c>
    </row>
    <row r="125" spans="2:10" ht="40.5" hidden="1" x14ac:dyDescent="0.45">
      <c r="B125" s="39">
        <v>124</v>
      </c>
      <c r="C125" s="40" t="s">
        <v>1031</v>
      </c>
      <c r="D125" s="45" t="e">
        <v>#N/A</v>
      </c>
      <c r="E125" s="45" t="e">
        <v>#N/A</v>
      </c>
      <c r="F125" s="38" t="s">
        <v>1057</v>
      </c>
      <c r="G125" s="38" t="s">
        <v>1058</v>
      </c>
      <c r="H125" s="39" t="s">
        <v>1059</v>
      </c>
      <c r="I125" s="39">
        <v>1</v>
      </c>
      <c r="J125" s="49">
        <v>1</v>
      </c>
    </row>
    <row r="126" spans="2:10" ht="40.5" hidden="1" x14ac:dyDescent="0.45">
      <c r="B126" s="39">
        <v>125</v>
      </c>
      <c r="C126" s="40" t="s">
        <v>1031</v>
      </c>
      <c r="D126" s="45" t="e">
        <v>#N/A</v>
      </c>
      <c r="E126" s="45" t="e">
        <v>#N/A</v>
      </c>
      <c r="F126" s="38" t="s">
        <v>1060</v>
      </c>
      <c r="G126" s="38" t="s">
        <v>1061</v>
      </c>
      <c r="H126" s="39" t="s">
        <v>1062</v>
      </c>
      <c r="I126" s="39">
        <v>1</v>
      </c>
      <c r="J126" s="49">
        <v>1</v>
      </c>
    </row>
    <row r="127" spans="2:10" ht="30.4" hidden="1" x14ac:dyDescent="0.45">
      <c r="B127" s="39">
        <v>126</v>
      </c>
      <c r="C127" s="40" t="s">
        <v>1063</v>
      </c>
      <c r="D127" s="45" t="e">
        <v>#N/A</v>
      </c>
      <c r="E127" s="45" t="e">
        <v>#N/A</v>
      </c>
      <c r="F127" s="38" t="s">
        <v>1064</v>
      </c>
      <c r="G127" s="38" t="s">
        <v>1065</v>
      </c>
      <c r="H127" s="39" t="s">
        <v>1066</v>
      </c>
      <c r="I127" s="39">
        <v>1</v>
      </c>
      <c r="J127" s="49">
        <v>1</v>
      </c>
    </row>
    <row r="128" spans="2:10" ht="40.5" hidden="1" x14ac:dyDescent="0.45">
      <c r="B128" s="39">
        <v>127</v>
      </c>
      <c r="C128" s="40" t="s">
        <v>1063</v>
      </c>
      <c r="D128" s="45" t="e">
        <v>#N/A</v>
      </c>
      <c r="E128" s="45" t="e">
        <v>#N/A</v>
      </c>
      <c r="F128" s="38" t="s">
        <v>1067</v>
      </c>
      <c r="G128" s="38" t="s">
        <v>1068</v>
      </c>
      <c r="H128" s="39" t="s">
        <v>1069</v>
      </c>
      <c r="I128" s="39">
        <v>1</v>
      </c>
      <c r="J128" s="49">
        <v>1</v>
      </c>
    </row>
    <row r="129" spans="2:10" ht="40.5" hidden="1" x14ac:dyDescent="0.45">
      <c r="B129" s="39">
        <v>128</v>
      </c>
      <c r="C129" s="40" t="s">
        <v>1063</v>
      </c>
      <c r="D129" s="45" t="e">
        <v>#N/A</v>
      </c>
      <c r="E129" s="45" t="e">
        <v>#N/A</v>
      </c>
      <c r="F129" s="38" t="s">
        <v>1070</v>
      </c>
      <c r="G129" s="38" t="s">
        <v>1071</v>
      </c>
      <c r="H129" s="39" t="s">
        <v>1072</v>
      </c>
      <c r="I129" s="39">
        <v>2</v>
      </c>
      <c r="J129" s="49">
        <v>0.5</v>
      </c>
    </row>
    <row r="130" spans="2:10" ht="30.4" hidden="1" x14ac:dyDescent="0.45">
      <c r="B130" s="39">
        <v>129</v>
      </c>
      <c r="C130" s="40" t="s">
        <v>1063</v>
      </c>
      <c r="D130" s="45" t="e">
        <v>#N/A</v>
      </c>
      <c r="E130" s="45" t="e">
        <v>#N/A</v>
      </c>
      <c r="F130" s="38" t="s">
        <v>1073</v>
      </c>
      <c r="G130" s="38" t="s">
        <v>1074</v>
      </c>
      <c r="H130" s="39" t="s">
        <v>1075</v>
      </c>
      <c r="I130" s="39">
        <v>1</v>
      </c>
      <c r="J130" s="49">
        <v>1</v>
      </c>
    </row>
    <row r="131" spans="2:10" ht="30.4" hidden="1" x14ac:dyDescent="0.45">
      <c r="B131" s="39">
        <v>130</v>
      </c>
      <c r="C131" s="40" t="s">
        <v>1063</v>
      </c>
      <c r="D131" s="45" t="e">
        <v>#N/A</v>
      </c>
      <c r="E131" s="45" t="e">
        <v>#N/A</v>
      </c>
      <c r="F131" s="38" t="s">
        <v>1076</v>
      </c>
      <c r="G131" s="38" t="s">
        <v>1077</v>
      </c>
      <c r="H131" s="39" t="s">
        <v>1078</v>
      </c>
      <c r="I131" s="39">
        <v>1</v>
      </c>
      <c r="J131" s="49">
        <v>1</v>
      </c>
    </row>
    <row r="132" spans="2:10" ht="50.65" hidden="1" x14ac:dyDescent="0.45">
      <c r="B132" s="39">
        <v>131</v>
      </c>
      <c r="C132" s="40" t="s">
        <v>1063</v>
      </c>
      <c r="D132" s="45" t="e">
        <v>#N/A</v>
      </c>
      <c r="E132" s="45" t="e">
        <v>#N/A</v>
      </c>
      <c r="F132" s="38" t="s">
        <v>1079</v>
      </c>
      <c r="G132" s="38" t="s">
        <v>1080</v>
      </c>
      <c r="H132" s="39" t="s">
        <v>1081</v>
      </c>
      <c r="I132" s="39">
        <v>2</v>
      </c>
      <c r="J132" s="49">
        <v>0.5</v>
      </c>
    </row>
    <row r="133" spans="2:10" ht="40.5" hidden="1" x14ac:dyDescent="0.45">
      <c r="B133" s="39">
        <v>132</v>
      </c>
      <c r="C133" s="40" t="s">
        <v>1063</v>
      </c>
      <c r="D133" s="45" t="e">
        <v>#N/A</v>
      </c>
      <c r="E133" s="45" t="e">
        <v>#N/A</v>
      </c>
      <c r="F133" s="38" t="s">
        <v>1082</v>
      </c>
      <c r="G133" s="38" t="s">
        <v>1083</v>
      </c>
      <c r="H133" s="39" t="s">
        <v>1084</v>
      </c>
      <c r="I133" s="39">
        <v>1</v>
      </c>
      <c r="J133" s="49">
        <v>1</v>
      </c>
    </row>
    <row r="134" spans="2:10" ht="40.5" hidden="1" x14ac:dyDescent="0.45">
      <c r="B134" s="39">
        <v>133</v>
      </c>
      <c r="C134" s="40" t="s">
        <v>1063</v>
      </c>
      <c r="D134" s="45" t="e">
        <v>#N/A</v>
      </c>
      <c r="E134" s="45" t="e">
        <v>#N/A</v>
      </c>
      <c r="F134" s="40" t="s">
        <v>1082</v>
      </c>
      <c r="G134" s="38" t="s">
        <v>1085</v>
      </c>
      <c r="H134" s="39" t="s">
        <v>1086</v>
      </c>
      <c r="I134" s="39">
        <v>1</v>
      </c>
      <c r="J134" s="49">
        <v>1</v>
      </c>
    </row>
    <row r="135" spans="2:10" ht="40.5" hidden="1" x14ac:dyDescent="0.45">
      <c r="B135" s="39">
        <v>134</v>
      </c>
      <c r="C135" s="40" t="s">
        <v>1063</v>
      </c>
      <c r="D135" s="45" t="e">
        <v>#N/A</v>
      </c>
      <c r="E135" s="45" t="e">
        <v>#N/A</v>
      </c>
      <c r="F135" s="38" t="s">
        <v>1087</v>
      </c>
      <c r="G135" s="38" t="s">
        <v>1088</v>
      </c>
      <c r="H135" s="39" t="s">
        <v>1089</v>
      </c>
      <c r="I135" s="39">
        <v>1</v>
      </c>
      <c r="J135" s="49">
        <v>1</v>
      </c>
    </row>
    <row r="136" spans="2:10" ht="60.75" hidden="1" x14ac:dyDescent="0.45">
      <c r="B136" s="39">
        <v>135</v>
      </c>
      <c r="C136" s="40" t="s">
        <v>1063</v>
      </c>
      <c r="D136" s="45" t="e">
        <v>#N/A</v>
      </c>
      <c r="E136" s="45" t="e">
        <v>#N/A</v>
      </c>
      <c r="F136" s="38" t="s">
        <v>1090</v>
      </c>
      <c r="G136" s="38" t="s">
        <v>1091</v>
      </c>
      <c r="H136" s="39" t="s">
        <v>1092</v>
      </c>
      <c r="I136" s="39">
        <v>1</v>
      </c>
      <c r="J136" s="49">
        <v>1</v>
      </c>
    </row>
    <row r="137" spans="2:10" ht="30.4" hidden="1" x14ac:dyDescent="0.45">
      <c r="B137" s="39">
        <v>136</v>
      </c>
      <c r="C137" s="40" t="s">
        <v>1063</v>
      </c>
      <c r="D137" s="45" t="e">
        <v>#N/A</v>
      </c>
      <c r="E137" s="45" t="e">
        <v>#N/A</v>
      </c>
      <c r="F137" s="38" t="s">
        <v>1093</v>
      </c>
      <c r="G137" s="38" t="s">
        <v>1094</v>
      </c>
      <c r="H137" s="39" t="s">
        <v>1095</v>
      </c>
      <c r="I137" s="39">
        <v>1</v>
      </c>
      <c r="J137" s="49">
        <v>1</v>
      </c>
    </row>
    <row r="138" spans="2:10" ht="20.25" hidden="1" x14ac:dyDescent="0.45">
      <c r="B138" s="39">
        <v>137</v>
      </c>
      <c r="C138" s="40" t="s">
        <v>1096</v>
      </c>
      <c r="D138" s="45" t="e">
        <v>#N/A</v>
      </c>
      <c r="E138" s="45" t="e">
        <v>#N/A</v>
      </c>
      <c r="F138" s="38" t="s">
        <v>1097</v>
      </c>
      <c r="G138" s="38" t="s">
        <v>1098</v>
      </c>
      <c r="H138" s="39" t="s">
        <v>1099</v>
      </c>
      <c r="I138" s="39">
        <v>1</v>
      </c>
      <c r="J138" s="49">
        <v>1</v>
      </c>
    </row>
    <row r="139" spans="2:10" ht="60.75" hidden="1" x14ac:dyDescent="0.45">
      <c r="B139" s="39">
        <v>138</v>
      </c>
      <c r="C139" s="40" t="s">
        <v>1096</v>
      </c>
      <c r="D139" s="45" t="e">
        <v>#N/A</v>
      </c>
      <c r="E139" s="45" t="e">
        <v>#N/A</v>
      </c>
      <c r="F139" s="38" t="s">
        <v>1100</v>
      </c>
      <c r="G139" s="38" t="s">
        <v>1101</v>
      </c>
      <c r="H139" s="39" t="s">
        <v>1102</v>
      </c>
      <c r="I139" s="39">
        <v>1</v>
      </c>
      <c r="J139" s="49">
        <v>1</v>
      </c>
    </row>
    <row r="140" spans="2:10" ht="40.5" hidden="1" x14ac:dyDescent="0.45">
      <c r="B140" s="39">
        <v>139</v>
      </c>
      <c r="C140" s="40" t="s">
        <v>1096</v>
      </c>
      <c r="D140" s="45" t="e">
        <v>#N/A</v>
      </c>
      <c r="E140" s="45" t="e">
        <v>#N/A</v>
      </c>
      <c r="F140" s="38" t="s">
        <v>1103</v>
      </c>
      <c r="G140" s="38" t="s">
        <v>1104</v>
      </c>
      <c r="H140" s="39" t="s">
        <v>1105</v>
      </c>
      <c r="I140" s="39">
        <v>1</v>
      </c>
      <c r="J140" s="49">
        <v>1</v>
      </c>
    </row>
    <row r="141" spans="2:10" ht="40.5" hidden="1" x14ac:dyDescent="0.45">
      <c r="B141" s="39">
        <v>140</v>
      </c>
      <c r="C141" s="40" t="s">
        <v>1096</v>
      </c>
      <c r="D141" s="45" t="e">
        <v>#N/A</v>
      </c>
      <c r="E141" s="45" t="e">
        <v>#N/A</v>
      </c>
      <c r="F141" s="40" t="s">
        <v>1103</v>
      </c>
      <c r="G141" s="38" t="s">
        <v>1106</v>
      </c>
      <c r="H141" s="39" t="s">
        <v>1107</v>
      </c>
      <c r="I141" s="39">
        <v>1</v>
      </c>
      <c r="J141" s="49">
        <v>1</v>
      </c>
    </row>
    <row r="142" spans="2:10" ht="91.15" hidden="1" x14ac:dyDescent="0.45">
      <c r="B142" s="39">
        <v>141</v>
      </c>
      <c r="C142" s="40" t="s">
        <v>1096</v>
      </c>
      <c r="D142" s="45" t="e">
        <v>#N/A</v>
      </c>
      <c r="E142" s="45" t="e">
        <v>#N/A</v>
      </c>
      <c r="F142" s="38" t="s">
        <v>1108</v>
      </c>
      <c r="G142" s="38" t="s">
        <v>1109</v>
      </c>
      <c r="H142" s="39" t="s">
        <v>1110</v>
      </c>
      <c r="I142" s="39">
        <v>1</v>
      </c>
      <c r="J142" s="49">
        <v>1</v>
      </c>
    </row>
    <row r="143" spans="2:10" ht="60.75" hidden="1" x14ac:dyDescent="0.45">
      <c r="B143" s="39">
        <v>142</v>
      </c>
      <c r="C143" s="40" t="s">
        <v>1096</v>
      </c>
      <c r="D143" s="45" t="e">
        <v>#N/A</v>
      </c>
      <c r="E143" s="45" t="e">
        <v>#N/A</v>
      </c>
      <c r="F143" s="38" t="s">
        <v>1111</v>
      </c>
      <c r="G143" s="38" t="s">
        <v>1112</v>
      </c>
      <c r="H143" s="39" t="s">
        <v>744</v>
      </c>
      <c r="I143" s="39">
        <v>3</v>
      </c>
      <c r="J143" s="49">
        <v>0.33333333333333331</v>
      </c>
    </row>
    <row r="144" spans="2:10" ht="60.75" hidden="1" x14ac:dyDescent="0.45">
      <c r="B144" s="39">
        <v>143</v>
      </c>
      <c r="C144" s="40" t="s">
        <v>1096</v>
      </c>
      <c r="D144" s="45" t="e">
        <v>#N/A</v>
      </c>
      <c r="E144" s="45" t="e">
        <v>#N/A</v>
      </c>
      <c r="F144" s="40" t="s">
        <v>1111</v>
      </c>
      <c r="G144" s="38" t="s">
        <v>1113</v>
      </c>
      <c r="H144" s="39" t="s">
        <v>1114</v>
      </c>
      <c r="I144" s="39">
        <v>1</v>
      </c>
      <c r="J144" s="49">
        <v>1</v>
      </c>
    </row>
    <row r="145" spans="2:10" ht="40.5" hidden="1" x14ac:dyDescent="0.45">
      <c r="B145" s="39">
        <v>144</v>
      </c>
      <c r="C145" s="40" t="s">
        <v>1096</v>
      </c>
      <c r="D145" s="45" t="e">
        <v>#N/A</v>
      </c>
      <c r="E145" s="45" t="e">
        <v>#N/A</v>
      </c>
      <c r="F145" s="38" t="s">
        <v>1115</v>
      </c>
      <c r="G145" s="38" t="s">
        <v>1116</v>
      </c>
      <c r="H145" s="39" t="s">
        <v>1117</v>
      </c>
      <c r="I145" s="39">
        <v>1</v>
      </c>
      <c r="J145" s="49">
        <v>1</v>
      </c>
    </row>
    <row r="146" spans="2:10" ht="40.5" hidden="1" x14ac:dyDescent="0.45">
      <c r="B146" s="39">
        <v>145</v>
      </c>
      <c r="C146" s="40" t="s">
        <v>1096</v>
      </c>
      <c r="D146" s="45" t="e">
        <v>#N/A</v>
      </c>
      <c r="E146" s="45" t="e">
        <v>#N/A</v>
      </c>
      <c r="F146" s="40" t="s">
        <v>1115</v>
      </c>
      <c r="G146" s="38" t="s">
        <v>1118</v>
      </c>
      <c r="H146" s="39" t="s">
        <v>1119</v>
      </c>
      <c r="I146" s="39">
        <v>1</v>
      </c>
      <c r="J146" s="49">
        <v>1</v>
      </c>
    </row>
    <row r="147" spans="2:10" ht="40.5" hidden="1" x14ac:dyDescent="0.45">
      <c r="B147" s="39">
        <v>146</v>
      </c>
      <c r="C147" s="40" t="s">
        <v>1096</v>
      </c>
      <c r="D147" s="45" t="e">
        <v>#N/A</v>
      </c>
      <c r="E147" s="45" t="e">
        <v>#N/A</v>
      </c>
      <c r="F147" s="38" t="s">
        <v>1120</v>
      </c>
      <c r="G147" s="38" t="s">
        <v>1121</v>
      </c>
      <c r="H147" s="39" t="s">
        <v>1122</v>
      </c>
      <c r="I147" s="39">
        <v>1</v>
      </c>
      <c r="J147" s="49">
        <v>1</v>
      </c>
    </row>
    <row r="148" spans="2:10" ht="40.5" hidden="1" x14ac:dyDescent="0.45">
      <c r="B148" s="39">
        <v>147</v>
      </c>
      <c r="C148" s="40" t="s">
        <v>1096</v>
      </c>
      <c r="D148" s="45" t="e">
        <v>#N/A</v>
      </c>
      <c r="E148" s="45" t="e">
        <v>#N/A</v>
      </c>
      <c r="F148" s="40" t="s">
        <v>1120</v>
      </c>
      <c r="G148" s="38" t="s">
        <v>1123</v>
      </c>
      <c r="H148" s="39" t="s">
        <v>1124</v>
      </c>
      <c r="I148" s="39">
        <v>1</v>
      </c>
      <c r="J148" s="49">
        <v>1</v>
      </c>
    </row>
    <row r="149" spans="2:10" ht="40.5" hidden="1" x14ac:dyDescent="0.45">
      <c r="B149" s="39">
        <v>148</v>
      </c>
      <c r="C149" s="40" t="s">
        <v>1096</v>
      </c>
      <c r="D149" s="45" t="e">
        <v>#N/A</v>
      </c>
      <c r="E149" s="45" t="e">
        <v>#N/A</v>
      </c>
      <c r="F149" s="38" t="s">
        <v>1125</v>
      </c>
      <c r="G149" s="38" t="s">
        <v>1126</v>
      </c>
      <c r="H149" s="39" t="s">
        <v>1127</v>
      </c>
      <c r="I149" s="39">
        <v>1</v>
      </c>
      <c r="J149" s="49">
        <v>1</v>
      </c>
    </row>
    <row r="150" spans="2:10" ht="70.900000000000006" hidden="1" x14ac:dyDescent="0.45">
      <c r="B150" s="39">
        <v>149</v>
      </c>
      <c r="C150" s="40" t="s">
        <v>1096</v>
      </c>
      <c r="D150" s="45" t="e">
        <v>#N/A</v>
      </c>
      <c r="E150" s="45" t="e">
        <v>#N/A</v>
      </c>
      <c r="F150" s="38" t="s">
        <v>1128</v>
      </c>
      <c r="G150" s="38" t="s">
        <v>1129</v>
      </c>
      <c r="H150" s="39" t="s">
        <v>748</v>
      </c>
      <c r="I150" s="39">
        <v>3</v>
      </c>
      <c r="J150" s="49">
        <v>0.33333333333333331</v>
      </c>
    </row>
    <row r="151" spans="2:10" ht="70.900000000000006" hidden="1" x14ac:dyDescent="0.45">
      <c r="B151" s="39">
        <v>150</v>
      </c>
      <c r="C151" s="40" t="s">
        <v>1096</v>
      </c>
      <c r="D151" s="45" t="e">
        <v>#N/A</v>
      </c>
      <c r="E151" s="45" t="e">
        <v>#N/A</v>
      </c>
      <c r="F151" s="40" t="s">
        <v>1128</v>
      </c>
      <c r="G151" s="38" t="s">
        <v>1130</v>
      </c>
      <c r="H151" s="39" t="s">
        <v>750</v>
      </c>
      <c r="I151" s="39">
        <v>3</v>
      </c>
      <c r="J151" s="49">
        <v>0.33333333333333331</v>
      </c>
    </row>
    <row r="152" spans="2:10" ht="40.5" hidden="1" x14ac:dyDescent="0.45">
      <c r="B152" s="39">
        <v>151</v>
      </c>
      <c r="C152" s="40" t="s">
        <v>1096</v>
      </c>
      <c r="D152" s="45" t="e">
        <v>#N/A</v>
      </c>
      <c r="E152" s="45" t="e">
        <v>#N/A</v>
      </c>
      <c r="F152" s="38" t="s">
        <v>1131</v>
      </c>
      <c r="G152" s="38" t="s">
        <v>1132</v>
      </c>
      <c r="H152" s="39" t="s">
        <v>1133</v>
      </c>
      <c r="I152" s="39">
        <v>1</v>
      </c>
      <c r="J152" s="49">
        <v>1</v>
      </c>
    </row>
    <row r="153" spans="2:10" ht="50.65" hidden="1" x14ac:dyDescent="0.45">
      <c r="B153" s="39">
        <v>152</v>
      </c>
      <c r="C153" s="40" t="s">
        <v>1134</v>
      </c>
      <c r="D153" s="45" t="e">
        <v>#N/A</v>
      </c>
      <c r="E153" s="45" t="e">
        <v>#N/A</v>
      </c>
      <c r="F153" s="38" t="s">
        <v>1135</v>
      </c>
      <c r="G153" s="38" t="s">
        <v>1136</v>
      </c>
      <c r="H153" s="39" t="s">
        <v>1137</v>
      </c>
      <c r="I153" s="39">
        <v>1</v>
      </c>
      <c r="J153" s="49">
        <v>1</v>
      </c>
    </row>
    <row r="154" spans="2:10" ht="20.25" hidden="1" x14ac:dyDescent="0.45">
      <c r="B154" s="39">
        <v>153</v>
      </c>
      <c r="C154" s="40" t="s">
        <v>1134</v>
      </c>
      <c r="D154" s="45" t="e">
        <v>#N/A</v>
      </c>
      <c r="E154" s="45" t="e">
        <v>#N/A</v>
      </c>
      <c r="F154" s="38" t="s">
        <v>1138</v>
      </c>
      <c r="G154" s="38" t="s">
        <v>1139</v>
      </c>
      <c r="H154" s="39" t="s">
        <v>996</v>
      </c>
      <c r="I154" s="39">
        <v>2</v>
      </c>
      <c r="J154" s="49">
        <v>0.5</v>
      </c>
    </row>
    <row r="155" spans="2:10" ht="30.4" hidden="1" x14ac:dyDescent="0.45">
      <c r="B155" s="39">
        <v>154</v>
      </c>
      <c r="C155" s="40" t="s">
        <v>1134</v>
      </c>
      <c r="D155" s="45" t="e">
        <v>#N/A</v>
      </c>
      <c r="E155" s="45" t="e">
        <v>#N/A</v>
      </c>
      <c r="F155" s="40" t="s">
        <v>1138</v>
      </c>
      <c r="G155" s="38" t="s">
        <v>1140</v>
      </c>
      <c r="H155" s="39" t="s">
        <v>998</v>
      </c>
      <c r="I155" s="39">
        <v>2</v>
      </c>
      <c r="J155" s="49">
        <v>0.5</v>
      </c>
    </row>
    <row r="156" spans="2:10" ht="40.5" hidden="1" x14ac:dyDescent="0.45">
      <c r="B156" s="39">
        <v>155</v>
      </c>
      <c r="C156" s="40" t="s">
        <v>1134</v>
      </c>
      <c r="D156" s="45" t="e">
        <v>#N/A</v>
      </c>
      <c r="E156" s="45" t="e">
        <v>#N/A</v>
      </c>
      <c r="F156" s="38" t="s">
        <v>1141</v>
      </c>
      <c r="G156" s="38" t="s">
        <v>1142</v>
      </c>
      <c r="H156" s="39" t="s">
        <v>1143</v>
      </c>
      <c r="I156" s="39">
        <v>1</v>
      </c>
      <c r="J156" s="49">
        <v>1</v>
      </c>
    </row>
    <row r="157" spans="2:10" ht="60.75" hidden="1" x14ac:dyDescent="0.45">
      <c r="B157" s="39">
        <v>156</v>
      </c>
      <c r="C157" s="40" t="s">
        <v>1134</v>
      </c>
      <c r="D157" s="45" t="e">
        <v>#N/A</v>
      </c>
      <c r="E157" s="45" t="e">
        <v>#N/A</v>
      </c>
      <c r="F157" s="38" t="s">
        <v>1144</v>
      </c>
      <c r="G157" s="38" t="s">
        <v>1145</v>
      </c>
      <c r="H157" s="39" t="s">
        <v>1146</v>
      </c>
      <c r="I157" s="39">
        <v>1</v>
      </c>
      <c r="J157" s="49">
        <v>1</v>
      </c>
    </row>
    <row r="158" spans="2:10" ht="60.75" hidden="1" x14ac:dyDescent="0.45">
      <c r="B158" s="39">
        <v>157</v>
      </c>
      <c r="C158" s="40" t="s">
        <v>1134</v>
      </c>
      <c r="D158" s="45" t="e">
        <v>#N/A</v>
      </c>
      <c r="E158" s="45" t="e">
        <v>#N/A</v>
      </c>
      <c r="F158" s="40" t="s">
        <v>1144</v>
      </c>
      <c r="G158" s="38" t="s">
        <v>1147</v>
      </c>
      <c r="H158" s="39" t="s">
        <v>1148</v>
      </c>
      <c r="I158" s="39">
        <v>1</v>
      </c>
      <c r="J158" s="49">
        <v>1</v>
      </c>
    </row>
    <row r="159" spans="2:10" ht="20.25" hidden="1" x14ac:dyDescent="0.45">
      <c r="B159" s="39">
        <v>158</v>
      </c>
      <c r="C159" s="40" t="s">
        <v>1134</v>
      </c>
      <c r="D159" s="45" t="e">
        <v>#N/A</v>
      </c>
      <c r="E159" s="45" t="e">
        <v>#N/A</v>
      </c>
      <c r="F159" s="38" t="s">
        <v>1149</v>
      </c>
      <c r="G159" s="38" t="s">
        <v>1150</v>
      </c>
      <c r="H159" s="39" t="s">
        <v>1151</v>
      </c>
      <c r="I159" s="39">
        <v>1</v>
      </c>
      <c r="J159" s="49">
        <v>1</v>
      </c>
    </row>
    <row r="160" spans="2:10" ht="40.5" hidden="1" x14ac:dyDescent="0.45">
      <c r="B160" s="39">
        <v>159</v>
      </c>
      <c r="C160" s="40" t="s">
        <v>1134</v>
      </c>
      <c r="D160" s="45" t="e">
        <v>#N/A</v>
      </c>
      <c r="E160" s="45" t="e">
        <v>#N/A</v>
      </c>
      <c r="F160" s="38" t="s">
        <v>1152</v>
      </c>
      <c r="G160" s="38" t="s">
        <v>1153</v>
      </c>
      <c r="H160" s="39" t="s">
        <v>1154</v>
      </c>
      <c r="I160" s="39">
        <v>1</v>
      </c>
      <c r="J160" s="49">
        <v>1</v>
      </c>
    </row>
    <row r="161" spans="2:10" ht="30.4" hidden="1" x14ac:dyDescent="0.45">
      <c r="B161" s="39">
        <v>160</v>
      </c>
      <c r="C161" s="40" t="s">
        <v>1134</v>
      </c>
      <c r="D161" s="45" t="e">
        <v>#N/A</v>
      </c>
      <c r="E161" s="45" t="e">
        <v>#N/A</v>
      </c>
      <c r="F161" s="38" t="s">
        <v>1155</v>
      </c>
      <c r="G161" s="38" t="s">
        <v>1156</v>
      </c>
      <c r="H161" s="39" t="s">
        <v>1157</v>
      </c>
      <c r="I161" s="39">
        <v>1</v>
      </c>
      <c r="J161" s="49">
        <v>1</v>
      </c>
    </row>
    <row r="162" spans="2:10" ht="50.65" hidden="1" x14ac:dyDescent="0.45">
      <c r="B162" s="39">
        <v>161</v>
      </c>
      <c r="C162" s="40" t="s">
        <v>1134</v>
      </c>
      <c r="D162" s="45" t="e">
        <v>#N/A</v>
      </c>
      <c r="E162" s="45" t="e">
        <v>#N/A</v>
      </c>
      <c r="F162" s="38" t="s">
        <v>1158</v>
      </c>
      <c r="G162" s="38" t="s">
        <v>1159</v>
      </c>
      <c r="H162" s="39" t="s">
        <v>1160</v>
      </c>
      <c r="I162" s="39">
        <v>1</v>
      </c>
      <c r="J162" s="49">
        <v>1</v>
      </c>
    </row>
    <row r="163" spans="2:10" ht="30.4" hidden="1" x14ac:dyDescent="0.45">
      <c r="B163" s="39">
        <v>162</v>
      </c>
      <c r="C163" s="40" t="s">
        <v>1134</v>
      </c>
      <c r="D163" s="45" t="e">
        <v>#N/A</v>
      </c>
      <c r="E163" s="45" t="e">
        <v>#N/A</v>
      </c>
      <c r="F163" s="38" t="s">
        <v>1161</v>
      </c>
      <c r="G163" s="38" t="s">
        <v>1162</v>
      </c>
      <c r="H163" s="39" t="s">
        <v>1163</v>
      </c>
      <c r="I163" s="39">
        <v>1</v>
      </c>
      <c r="J163" s="49">
        <v>1</v>
      </c>
    </row>
    <row r="164" spans="2:10" ht="30.4" hidden="1" x14ac:dyDescent="0.45">
      <c r="B164" s="39">
        <v>163</v>
      </c>
      <c r="C164" s="40" t="s">
        <v>1134</v>
      </c>
      <c r="D164" s="45" t="e">
        <v>#N/A</v>
      </c>
      <c r="E164" s="45" t="e">
        <v>#N/A</v>
      </c>
      <c r="F164" s="38" t="s">
        <v>1164</v>
      </c>
      <c r="G164" s="38" t="s">
        <v>1165</v>
      </c>
      <c r="H164" s="39" t="s">
        <v>1166</v>
      </c>
      <c r="I164" s="39">
        <v>1</v>
      </c>
      <c r="J164" s="49">
        <v>1</v>
      </c>
    </row>
    <row r="165" spans="2:10" ht="101.25" hidden="1" x14ac:dyDescent="0.45">
      <c r="B165" s="39">
        <v>164</v>
      </c>
      <c r="C165" s="40" t="s">
        <v>1134</v>
      </c>
      <c r="D165" s="45" t="e">
        <v>#N/A</v>
      </c>
      <c r="E165" s="45" t="e">
        <v>#N/A</v>
      </c>
      <c r="F165" s="38" t="s">
        <v>1167</v>
      </c>
      <c r="G165" s="38" t="s">
        <v>1168</v>
      </c>
      <c r="H165" s="39" t="s">
        <v>1169</v>
      </c>
      <c r="I165" s="39">
        <v>1</v>
      </c>
      <c r="J165" s="49">
        <v>1</v>
      </c>
    </row>
    <row r="166" spans="2:10" ht="30.4" hidden="1" x14ac:dyDescent="0.45">
      <c r="B166" s="39">
        <v>165</v>
      </c>
      <c r="C166" s="40" t="s">
        <v>1394</v>
      </c>
      <c r="D166" s="45" t="e">
        <v>#N/A</v>
      </c>
      <c r="E166" s="45" t="e">
        <v>#N/A</v>
      </c>
      <c r="F166" s="38" t="s">
        <v>1170</v>
      </c>
      <c r="G166" s="38" t="s">
        <v>1171</v>
      </c>
      <c r="H166" s="39" t="s">
        <v>744</v>
      </c>
      <c r="I166" s="39">
        <v>3</v>
      </c>
      <c r="J166" s="49">
        <v>0.33333333333333331</v>
      </c>
    </row>
    <row r="167" spans="2:10" ht="40.5" hidden="1" x14ac:dyDescent="0.45">
      <c r="B167" s="39">
        <v>166</v>
      </c>
      <c r="C167" s="40" t="s">
        <v>1394</v>
      </c>
      <c r="D167" s="45" t="e">
        <v>#N/A</v>
      </c>
      <c r="E167" s="45" t="e">
        <v>#N/A</v>
      </c>
      <c r="F167" s="40" t="s">
        <v>1170</v>
      </c>
      <c r="G167" s="38" t="s">
        <v>1172</v>
      </c>
      <c r="H167" s="39" t="s">
        <v>748</v>
      </c>
      <c r="I167" s="39">
        <v>3</v>
      </c>
      <c r="J167" s="49">
        <v>0.33333333333333331</v>
      </c>
    </row>
    <row r="168" spans="2:10" ht="30.4" hidden="1" x14ac:dyDescent="0.45">
      <c r="B168" s="39">
        <v>167</v>
      </c>
      <c r="C168" s="40" t="s">
        <v>1394</v>
      </c>
      <c r="D168" s="45" t="e">
        <v>#N/A</v>
      </c>
      <c r="E168" s="45" t="e">
        <v>#N/A</v>
      </c>
      <c r="F168" s="40" t="s">
        <v>1170</v>
      </c>
      <c r="G168" s="38" t="s">
        <v>1173</v>
      </c>
      <c r="H168" s="39" t="s">
        <v>750</v>
      </c>
      <c r="I168" s="39">
        <v>3</v>
      </c>
      <c r="J168" s="49">
        <v>0.33333333333333331</v>
      </c>
    </row>
    <row r="169" spans="2:10" ht="91.15" hidden="1" x14ac:dyDescent="0.45">
      <c r="B169" s="39">
        <v>168</v>
      </c>
      <c r="C169" s="40" t="s">
        <v>1394</v>
      </c>
      <c r="D169" s="45" t="e">
        <v>#N/A</v>
      </c>
      <c r="E169" s="45" t="e">
        <v>#N/A</v>
      </c>
      <c r="F169" s="38" t="s">
        <v>1174</v>
      </c>
      <c r="G169" s="38" t="s">
        <v>1175</v>
      </c>
      <c r="H169" s="39" t="s">
        <v>1176</v>
      </c>
      <c r="I169" s="39">
        <v>1</v>
      </c>
      <c r="J169" s="49">
        <v>1</v>
      </c>
    </row>
    <row r="170" spans="2:10" ht="30.4" hidden="1" x14ac:dyDescent="0.45">
      <c r="B170" s="39">
        <v>169</v>
      </c>
      <c r="C170" s="40" t="s">
        <v>1394</v>
      </c>
      <c r="D170" s="45" t="e">
        <v>#N/A</v>
      </c>
      <c r="E170" s="45" t="e">
        <v>#N/A</v>
      </c>
      <c r="F170" s="38" t="s">
        <v>1177</v>
      </c>
      <c r="G170" s="38" t="s">
        <v>1178</v>
      </c>
      <c r="H170" s="39" t="s">
        <v>1179</v>
      </c>
      <c r="I170" s="39">
        <v>1</v>
      </c>
      <c r="J170" s="49">
        <v>1</v>
      </c>
    </row>
    <row r="171" spans="2:10" ht="40.5" hidden="1" x14ac:dyDescent="0.45">
      <c r="B171" s="39">
        <v>170</v>
      </c>
      <c r="C171" s="40" t="s">
        <v>1394</v>
      </c>
      <c r="D171" s="45" t="e">
        <v>#N/A</v>
      </c>
      <c r="E171" s="45" t="e">
        <v>#N/A</v>
      </c>
      <c r="F171" s="40" t="s">
        <v>1177</v>
      </c>
      <c r="G171" s="38" t="s">
        <v>1180</v>
      </c>
      <c r="H171" s="39" t="s">
        <v>1181</v>
      </c>
      <c r="I171" s="39">
        <v>1</v>
      </c>
      <c r="J171" s="49">
        <v>1</v>
      </c>
    </row>
    <row r="172" spans="2:10" ht="81" hidden="1" x14ac:dyDescent="0.45">
      <c r="B172" s="39">
        <v>171</v>
      </c>
      <c r="C172" s="40" t="s">
        <v>1394</v>
      </c>
      <c r="D172" s="45" t="e">
        <v>#N/A</v>
      </c>
      <c r="E172" s="45" t="e">
        <v>#N/A</v>
      </c>
      <c r="F172" s="38" t="s">
        <v>1182</v>
      </c>
      <c r="G172" s="38" t="s">
        <v>1183</v>
      </c>
      <c r="H172" s="39" t="s">
        <v>1184</v>
      </c>
      <c r="I172" s="39">
        <v>1</v>
      </c>
      <c r="J172" s="49">
        <v>1</v>
      </c>
    </row>
    <row r="173" spans="2:10" ht="70.900000000000006" hidden="1" x14ac:dyDescent="0.45">
      <c r="B173" s="39">
        <v>172</v>
      </c>
      <c r="C173" s="40" t="s">
        <v>1394</v>
      </c>
      <c r="D173" s="45" t="e">
        <v>#N/A</v>
      </c>
      <c r="E173" s="45" t="e">
        <v>#N/A</v>
      </c>
      <c r="F173" s="38" t="s">
        <v>1185</v>
      </c>
      <c r="G173" s="38" t="s">
        <v>1186</v>
      </c>
      <c r="H173" s="39" t="s">
        <v>1187</v>
      </c>
      <c r="I173" s="39">
        <v>1</v>
      </c>
      <c r="J173" s="49">
        <v>1</v>
      </c>
    </row>
    <row r="174" spans="2:10" ht="30.4" hidden="1" x14ac:dyDescent="0.45">
      <c r="B174" s="39">
        <v>173</v>
      </c>
      <c r="C174" s="40" t="s">
        <v>1188</v>
      </c>
      <c r="D174" s="45" t="e">
        <v>#N/A</v>
      </c>
      <c r="E174" s="45" t="e">
        <v>#N/A</v>
      </c>
      <c r="F174" s="38" t="s">
        <v>1189</v>
      </c>
      <c r="G174" s="38" t="s">
        <v>1190</v>
      </c>
      <c r="H174" s="39" t="s">
        <v>1191</v>
      </c>
      <c r="I174" s="39">
        <v>1</v>
      </c>
      <c r="J174" s="49">
        <v>1</v>
      </c>
    </row>
    <row r="175" spans="2:10" ht="50.65" hidden="1" x14ac:dyDescent="0.45">
      <c r="B175" s="39">
        <v>174</v>
      </c>
      <c r="C175" s="40" t="s">
        <v>1188</v>
      </c>
      <c r="D175" s="45" t="e">
        <v>#N/A</v>
      </c>
      <c r="E175" s="45" t="e">
        <v>#N/A</v>
      </c>
      <c r="F175" s="38" t="s">
        <v>1192</v>
      </c>
      <c r="G175" s="38" t="s">
        <v>1193</v>
      </c>
      <c r="H175" s="39" t="s">
        <v>1194</v>
      </c>
      <c r="I175" s="39">
        <v>1</v>
      </c>
      <c r="J175" s="49">
        <v>1</v>
      </c>
    </row>
    <row r="176" spans="2:10" ht="30.4" hidden="1" x14ac:dyDescent="0.45">
      <c r="B176" s="39">
        <v>175</v>
      </c>
      <c r="C176" s="40" t="s">
        <v>1188</v>
      </c>
      <c r="D176" s="45" t="e">
        <v>#N/A</v>
      </c>
      <c r="E176" s="45" t="e">
        <v>#N/A</v>
      </c>
      <c r="F176" s="38" t="s">
        <v>1195</v>
      </c>
      <c r="G176" s="38" t="s">
        <v>1196</v>
      </c>
      <c r="H176" s="39" t="s">
        <v>1197</v>
      </c>
      <c r="I176" s="39">
        <v>1</v>
      </c>
      <c r="J176" s="49">
        <v>1</v>
      </c>
    </row>
    <row r="177" spans="2:10" ht="70.900000000000006" hidden="1" x14ac:dyDescent="0.45">
      <c r="B177" s="39">
        <v>176</v>
      </c>
      <c r="C177" s="40" t="s">
        <v>1188</v>
      </c>
      <c r="D177" s="45" t="e">
        <v>#N/A</v>
      </c>
      <c r="E177" s="45" t="e">
        <v>#N/A</v>
      </c>
      <c r="F177" s="38" t="s">
        <v>1198</v>
      </c>
      <c r="G177" s="38" t="s">
        <v>1199</v>
      </c>
      <c r="H177" s="39" t="s">
        <v>1200</v>
      </c>
      <c r="I177" s="39">
        <v>1</v>
      </c>
      <c r="J177" s="49">
        <v>1</v>
      </c>
    </row>
    <row r="178" spans="2:10" ht="40.5" hidden="1" x14ac:dyDescent="0.45">
      <c r="B178" s="39">
        <v>177</v>
      </c>
      <c r="C178" s="40" t="s">
        <v>1188</v>
      </c>
      <c r="D178" s="45" t="e">
        <v>#N/A</v>
      </c>
      <c r="E178" s="45" t="e">
        <v>#N/A</v>
      </c>
      <c r="F178" s="38" t="s">
        <v>1201</v>
      </c>
      <c r="G178" s="38" t="s">
        <v>1202</v>
      </c>
      <c r="H178" s="39" t="s">
        <v>1203</v>
      </c>
      <c r="I178" s="39">
        <v>1</v>
      </c>
      <c r="J178" s="49">
        <v>1</v>
      </c>
    </row>
    <row r="179" spans="2:10" ht="82.5" hidden="1" x14ac:dyDescent="0.45">
      <c r="B179" s="39">
        <v>178</v>
      </c>
      <c r="C179" s="40" t="s">
        <v>1188</v>
      </c>
      <c r="D179" s="45" t="e">
        <v>#N/A</v>
      </c>
      <c r="E179" s="45" t="e">
        <v>#N/A</v>
      </c>
      <c r="F179" s="38" t="s">
        <v>1393</v>
      </c>
      <c r="G179" s="38" t="s">
        <v>1204</v>
      </c>
      <c r="H179" s="39" t="s">
        <v>1205</v>
      </c>
      <c r="I179" s="39">
        <v>1</v>
      </c>
      <c r="J179" s="49">
        <v>1</v>
      </c>
    </row>
    <row r="180" spans="2:10" ht="50.65" hidden="1" x14ac:dyDescent="0.45">
      <c r="B180" s="39">
        <v>179</v>
      </c>
      <c r="C180" s="40" t="s">
        <v>1188</v>
      </c>
      <c r="D180" s="45" t="e">
        <v>#N/A</v>
      </c>
      <c r="E180" s="45" t="e">
        <v>#N/A</v>
      </c>
      <c r="F180" s="38" t="s">
        <v>1206</v>
      </c>
      <c r="G180" s="38" t="s">
        <v>1207</v>
      </c>
      <c r="H180" s="39" t="s">
        <v>1208</v>
      </c>
      <c r="I180" s="39">
        <v>1</v>
      </c>
      <c r="J180" s="49">
        <v>1</v>
      </c>
    </row>
    <row r="181" spans="2:10" ht="81" hidden="1" x14ac:dyDescent="0.45">
      <c r="B181" s="39">
        <v>180</v>
      </c>
      <c r="C181" s="40" t="s">
        <v>1188</v>
      </c>
      <c r="D181" s="45" t="e">
        <v>#N/A</v>
      </c>
      <c r="E181" s="45" t="e">
        <v>#N/A</v>
      </c>
      <c r="F181" s="38" t="s">
        <v>1209</v>
      </c>
      <c r="G181" s="38" t="s">
        <v>1210</v>
      </c>
      <c r="H181" s="39" t="s">
        <v>1211</v>
      </c>
      <c r="I181" s="39">
        <v>1</v>
      </c>
      <c r="J181" s="49">
        <v>1</v>
      </c>
    </row>
    <row r="182" spans="2:10" ht="40.5" hidden="1" x14ac:dyDescent="0.45">
      <c r="B182" s="39">
        <v>181</v>
      </c>
      <c r="C182" s="40" t="s">
        <v>1188</v>
      </c>
      <c r="D182" s="45" t="e">
        <v>#N/A</v>
      </c>
      <c r="E182" s="45" t="e">
        <v>#N/A</v>
      </c>
      <c r="F182" s="38" t="s">
        <v>1212</v>
      </c>
      <c r="G182" s="38" t="s">
        <v>1213</v>
      </c>
      <c r="H182" s="39" t="s">
        <v>1214</v>
      </c>
      <c r="I182" s="39">
        <v>1</v>
      </c>
      <c r="J182" s="49">
        <v>1</v>
      </c>
    </row>
    <row r="183" spans="2:10" ht="70.900000000000006" hidden="1" x14ac:dyDescent="0.45">
      <c r="B183" s="39">
        <v>182</v>
      </c>
      <c r="C183" s="40" t="s">
        <v>1188</v>
      </c>
      <c r="D183" s="45" t="e">
        <v>#N/A</v>
      </c>
      <c r="E183" s="45" t="e">
        <v>#N/A</v>
      </c>
      <c r="F183" s="38" t="s">
        <v>1215</v>
      </c>
      <c r="G183" s="38" t="s">
        <v>1216</v>
      </c>
      <c r="H183" s="39" t="s">
        <v>1217</v>
      </c>
      <c r="I183" s="39">
        <v>1</v>
      </c>
      <c r="J183" s="49">
        <v>1</v>
      </c>
    </row>
    <row r="184" spans="2:10" ht="50.65" hidden="1" x14ac:dyDescent="0.45">
      <c r="B184" s="39">
        <v>183</v>
      </c>
      <c r="C184" s="40" t="s">
        <v>1218</v>
      </c>
      <c r="D184" s="45" t="e">
        <v>#N/A</v>
      </c>
      <c r="E184" s="45" t="e">
        <v>#N/A</v>
      </c>
      <c r="F184" s="38" t="s">
        <v>1219</v>
      </c>
      <c r="G184" s="38" t="s">
        <v>1220</v>
      </c>
      <c r="H184" s="39" t="s">
        <v>1221</v>
      </c>
      <c r="I184" s="39">
        <v>1</v>
      </c>
      <c r="J184" s="49">
        <v>1</v>
      </c>
    </row>
    <row r="185" spans="2:10" ht="50.65" hidden="1" x14ac:dyDescent="0.45">
      <c r="B185" s="39">
        <v>184</v>
      </c>
      <c r="C185" s="40" t="s">
        <v>1218</v>
      </c>
      <c r="D185" s="45" t="e">
        <v>#N/A</v>
      </c>
      <c r="E185" s="45" t="e">
        <v>#N/A</v>
      </c>
      <c r="F185" s="40" t="s">
        <v>1219</v>
      </c>
      <c r="G185" s="38" t="s">
        <v>1222</v>
      </c>
      <c r="H185" s="39" t="s">
        <v>1223</v>
      </c>
      <c r="I185" s="39">
        <v>1</v>
      </c>
      <c r="J185" s="49">
        <v>1</v>
      </c>
    </row>
    <row r="186" spans="2:10" ht="40.5" hidden="1" x14ac:dyDescent="0.45">
      <c r="B186" s="39">
        <v>185</v>
      </c>
      <c r="C186" s="40" t="s">
        <v>1218</v>
      </c>
      <c r="D186" s="45" t="e">
        <v>#N/A</v>
      </c>
      <c r="E186" s="45" t="e">
        <v>#N/A</v>
      </c>
      <c r="F186" s="38" t="s">
        <v>1224</v>
      </c>
      <c r="G186" s="38" t="s">
        <v>1225</v>
      </c>
      <c r="H186" s="39" t="s">
        <v>1226</v>
      </c>
      <c r="I186" s="39">
        <v>1</v>
      </c>
      <c r="J186" s="49">
        <v>1</v>
      </c>
    </row>
    <row r="187" spans="2:10" ht="40.5" hidden="1" x14ac:dyDescent="0.45">
      <c r="B187" s="39">
        <v>186</v>
      </c>
      <c r="C187" s="40" t="s">
        <v>1218</v>
      </c>
      <c r="D187" s="45" t="e">
        <v>#N/A</v>
      </c>
      <c r="E187" s="45" t="e">
        <v>#N/A</v>
      </c>
      <c r="F187" s="38" t="s">
        <v>1227</v>
      </c>
      <c r="G187" s="38" t="s">
        <v>1228</v>
      </c>
      <c r="H187" s="39" t="s">
        <v>1229</v>
      </c>
      <c r="I187" s="39">
        <v>1</v>
      </c>
      <c r="J187" s="49">
        <v>1</v>
      </c>
    </row>
    <row r="188" spans="2:10" ht="40.5" hidden="1" x14ac:dyDescent="0.45">
      <c r="B188" s="39">
        <v>187</v>
      </c>
      <c r="C188" s="40" t="s">
        <v>1218</v>
      </c>
      <c r="D188" s="45" t="e">
        <v>#N/A</v>
      </c>
      <c r="E188" s="45" t="e">
        <v>#N/A</v>
      </c>
      <c r="F188" s="38" t="s">
        <v>1230</v>
      </c>
      <c r="G188" s="38" t="s">
        <v>1231</v>
      </c>
      <c r="H188" s="39" t="s">
        <v>1232</v>
      </c>
      <c r="I188" s="39">
        <v>1</v>
      </c>
      <c r="J188" s="49">
        <v>1</v>
      </c>
    </row>
    <row r="189" spans="2:10" ht="40.5" hidden="1" x14ac:dyDescent="0.45">
      <c r="B189" s="39">
        <v>188</v>
      </c>
      <c r="C189" s="40" t="s">
        <v>1218</v>
      </c>
      <c r="D189" s="45" t="e">
        <v>#N/A</v>
      </c>
      <c r="E189" s="45" t="e">
        <v>#N/A</v>
      </c>
      <c r="F189" s="40" t="s">
        <v>1230</v>
      </c>
      <c r="G189" s="38" t="s">
        <v>1233</v>
      </c>
      <c r="H189" s="39" t="s">
        <v>1234</v>
      </c>
      <c r="I189" s="39">
        <v>1</v>
      </c>
      <c r="J189" s="49">
        <v>1</v>
      </c>
    </row>
    <row r="190" spans="2:10" ht="40.5" hidden="1" x14ac:dyDescent="0.45">
      <c r="B190" s="39">
        <v>189</v>
      </c>
      <c r="C190" s="40" t="s">
        <v>1218</v>
      </c>
      <c r="D190" s="45" t="e">
        <v>#N/A</v>
      </c>
      <c r="E190" s="45" t="e">
        <v>#N/A</v>
      </c>
      <c r="F190" s="38" t="s">
        <v>1235</v>
      </c>
      <c r="G190" s="38" t="s">
        <v>1236</v>
      </c>
      <c r="H190" s="39" t="s">
        <v>1237</v>
      </c>
      <c r="I190" s="39">
        <v>1</v>
      </c>
      <c r="J190" s="49">
        <v>1</v>
      </c>
    </row>
    <row r="191" spans="2:10" ht="40.5" hidden="1" x14ac:dyDescent="0.45">
      <c r="B191" s="39">
        <v>190</v>
      </c>
      <c r="C191" s="40" t="s">
        <v>1218</v>
      </c>
      <c r="D191" s="45" t="e">
        <v>#N/A</v>
      </c>
      <c r="E191" s="45" t="e">
        <v>#N/A</v>
      </c>
      <c r="F191" s="38" t="s">
        <v>1238</v>
      </c>
      <c r="G191" s="38" t="s">
        <v>1239</v>
      </c>
      <c r="H191" s="39" t="s">
        <v>1240</v>
      </c>
      <c r="I191" s="39">
        <v>1</v>
      </c>
      <c r="J191" s="49">
        <v>1</v>
      </c>
    </row>
    <row r="192" spans="2:10" ht="40.5" hidden="1" x14ac:dyDescent="0.45">
      <c r="B192" s="39">
        <v>191</v>
      </c>
      <c r="C192" s="40" t="s">
        <v>1218</v>
      </c>
      <c r="D192" s="45" t="e">
        <v>#N/A</v>
      </c>
      <c r="E192" s="45" t="e">
        <v>#N/A</v>
      </c>
      <c r="F192" s="38" t="s">
        <v>1241</v>
      </c>
      <c r="G192" s="38" t="s">
        <v>1242</v>
      </c>
      <c r="H192" s="39" t="s">
        <v>1243</v>
      </c>
      <c r="I192" s="39">
        <v>2</v>
      </c>
      <c r="J192" s="49">
        <v>0.5</v>
      </c>
    </row>
    <row r="193" spans="2:10" ht="40.5" hidden="1" x14ac:dyDescent="0.45">
      <c r="B193" s="39">
        <v>192</v>
      </c>
      <c r="C193" s="40" t="s">
        <v>1218</v>
      </c>
      <c r="D193" s="45" t="e">
        <v>#N/A</v>
      </c>
      <c r="E193" s="45" t="e">
        <v>#N/A</v>
      </c>
      <c r="F193" s="38" t="s">
        <v>1244</v>
      </c>
      <c r="G193" s="38" t="s">
        <v>1245</v>
      </c>
      <c r="H193" s="39" t="s">
        <v>1246</v>
      </c>
      <c r="I193" s="39">
        <v>1</v>
      </c>
      <c r="J193" s="49">
        <v>1</v>
      </c>
    </row>
    <row r="194" spans="2:10" ht="40.5" hidden="1" x14ac:dyDescent="0.45">
      <c r="B194" s="39">
        <v>193</v>
      </c>
      <c r="C194" s="40" t="s">
        <v>1218</v>
      </c>
      <c r="D194" s="45" t="e">
        <v>#N/A</v>
      </c>
      <c r="E194" s="45" t="e">
        <v>#N/A</v>
      </c>
      <c r="F194" s="38" t="s">
        <v>1247</v>
      </c>
      <c r="G194" s="38" t="s">
        <v>1248</v>
      </c>
      <c r="H194" s="39" t="s">
        <v>1249</v>
      </c>
      <c r="I194" s="39">
        <v>1</v>
      </c>
      <c r="J194" s="49">
        <v>1</v>
      </c>
    </row>
    <row r="195" spans="2:10" ht="40.5" hidden="1" x14ac:dyDescent="0.45">
      <c r="B195" s="39">
        <v>194</v>
      </c>
      <c r="C195" s="40" t="s">
        <v>1218</v>
      </c>
      <c r="D195" s="45" t="e">
        <v>#N/A</v>
      </c>
      <c r="E195" s="45" t="e">
        <v>#N/A</v>
      </c>
      <c r="F195" s="38" t="s">
        <v>1250</v>
      </c>
      <c r="G195" s="38" t="s">
        <v>1251</v>
      </c>
      <c r="H195" s="39" t="s">
        <v>1252</v>
      </c>
      <c r="I195" s="39">
        <v>2</v>
      </c>
      <c r="J195" s="49">
        <v>0.5</v>
      </c>
    </row>
    <row r="196" spans="2:10" ht="50.65" hidden="1" x14ac:dyDescent="0.45">
      <c r="B196" s="39">
        <v>195</v>
      </c>
      <c r="C196" s="40" t="s">
        <v>1218</v>
      </c>
      <c r="D196" s="45" t="e">
        <v>#N/A</v>
      </c>
      <c r="E196" s="45" t="e">
        <v>#N/A</v>
      </c>
      <c r="F196" s="38" t="s">
        <v>1253</v>
      </c>
      <c r="G196" s="38" t="s">
        <v>1254</v>
      </c>
      <c r="H196" s="39" t="s">
        <v>1252</v>
      </c>
      <c r="I196" s="39">
        <v>2</v>
      </c>
      <c r="J196" s="49">
        <v>0.5</v>
      </c>
    </row>
    <row r="197" spans="2:10" ht="40.5" hidden="1" x14ac:dyDescent="0.45">
      <c r="B197" s="39">
        <v>196</v>
      </c>
      <c r="C197" s="40" t="s">
        <v>1218</v>
      </c>
      <c r="D197" s="45" t="e">
        <v>#N/A</v>
      </c>
      <c r="E197" s="45" t="e">
        <v>#N/A</v>
      </c>
      <c r="F197" s="38" t="s">
        <v>1255</v>
      </c>
      <c r="G197" s="38" t="s">
        <v>1256</v>
      </c>
      <c r="H197" s="39" t="s">
        <v>1243</v>
      </c>
      <c r="I197" s="39">
        <v>2</v>
      </c>
      <c r="J197" s="49">
        <v>0.5</v>
      </c>
    </row>
    <row r="198" spans="2:10" ht="40.5" hidden="1" x14ac:dyDescent="0.45">
      <c r="B198" s="39">
        <v>197</v>
      </c>
      <c r="C198" s="40" t="s">
        <v>1257</v>
      </c>
      <c r="D198" s="45" t="e">
        <v>#N/A</v>
      </c>
      <c r="E198" s="45" t="e">
        <v>#N/A</v>
      </c>
      <c r="F198" s="38" t="s">
        <v>1258</v>
      </c>
      <c r="G198" s="38" t="s">
        <v>1259</v>
      </c>
      <c r="H198" s="39" t="s">
        <v>1260</v>
      </c>
      <c r="I198" s="39">
        <v>1</v>
      </c>
      <c r="J198" s="49">
        <v>1</v>
      </c>
    </row>
    <row r="199" spans="2:10" ht="40.5" hidden="1" x14ac:dyDescent="0.45">
      <c r="B199" s="39">
        <v>198</v>
      </c>
      <c r="C199" s="40" t="s">
        <v>1257</v>
      </c>
      <c r="D199" s="45" t="e">
        <v>#N/A</v>
      </c>
      <c r="E199" s="45" t="e">
        <v>#N/A</v>
      </c>
      <c r="F199" s="40" t="s">
        <v>1258</v>
      </c>
      <c r="G199" s="38" t="s">
        <v>1261</v>
      </c>
      <c r="H199" s="39" t="s">
        <v>1262</v>
      </c>
      <c r="I199" s="39">
        <v>1</v>
      </c>
      <c r="J199" s="49">
        <v>1</v>
      </c>
    </row>
    <row r="200" spans="2:10" ht="40.5" hidden="1" x14ac:dyDescent="0.45">
      <c r="B200" s="39">
        <v>199</v>
      </c>
      <c r="C200" s="40" t="s">
        <v>1257</v>
      </c>
      <c r="D200" s="45" t="e">
        <v>#N/A</v>
      </c>
      <c r="E200" s="45" t="e">
        <v>#N/A</v>
      </c>
      <c r="F200" s="40" t="s">
        <v>1258</v>
      </c>
      <c r="G200" s="38" t="s">
        <v>1263</v>
      </c>
      <c r="H200" s="39" t="s">
        <v>1264</v>
      </c>
      <c r="I200" s="39">
        <v>1</v>
      </c>
      <c r="J200" s="49">
        <v>1</v>
      </c>
    </row>
    <row r="201" spans="2:10" ht="40.5" hidden="1" x14ac:dyDescent="0.45">
      <c r="B201" s="39">
        <v>200</v>
      </c>
      <c r="C201" s="40" t="s">
        <v>1257</v>
      </c>
      <c r="D201" s="45" t="e">
        <v>#N/A</v>
      </c>
      <c r="E201" s="45" t="e">
        <v>#N/A</v>
      </c>
      <c r="F201" s="40" t="s">
        <v>1258</v>
      </c>
      <c r="G201" s="38" t="s">
        <v>1265</v>
      </c>
      <c r="H201" s="39" t="s">
        <v>1266</v>
      </c>
      <c r="I201" s="39">
        <v>1</v>
      </c>
      <c r="J201" s="49">
        <v>1</v>
      </c>
    </row>
    <row r="202" spans="2:10" ht="40.5" hidden="1" x14ac:dyDescent="0.45">
      <c r="B202" s="39">
        <v>201</v>
      </c>
      <c r="C202" s="40" t="s">
        <v>1257</v>
      </c>
      <c r="D202" s="45" t="e">
        <v>#N/A</v>
      </c>
      <c r="E202" s="45" t="e">
        <v>#N/A</v>
      </c>
      <c r="F202" s="38" t="s">
        <v>1267</v>
      </c>
      <c r="G202" s="38" t="s">
        <v>1268</v>
      </c>
      <c r="H202" s="39" t="s">
        <v>1269</v>
      </c>
      <c r="I202" s="39">
        <v>1</v>
      </c>
      <c r="J202" s="49">
        <v>1</v>
      </c>
    </row>
    <row r="203" spans="2:10" ht="40.5" hidden="1" x14ac:dyDescent="0.45">
      <c r="B203" s="39">
        <v>202</v>
      </c>
      <c r="C203" s="40" t="s">
        <v>1257</v>
      </c>
      <c r="D203" s="45" t="e">
        <v>#N/A</v>
      </c>
      <c r="E203" s="45" t="e">
        <v>#N/A</v>
      </c>
      <c r="F203" s="40" t="s">
        <v>1267</v>
      </c>
      <c r="G203" s="38" t="s">
        <v>1270</v>
      </c>
      <c r="H203" s="39" t="s">
        <v>1271</v>
      </c>
      <c r="I203" s="39">
        <v>1</v>
      </c>
      <c r="J203" s="49">
        <v>1</v>
      </c>
    </row>
    <row r="204" spans="2:10" ht="40.5" hidden="1" x14ac:dyDescent="0.45">
      <c r="B204" s="39">
        <v>203</v>
      </c>
      <c r="C204" s="40" t="s">
        <v>1257</v>
      </c>
      <c r="D204" s="45" t="e">
        <v>#N/A</v>
      </c>
      <c r="E204" s="45" t="e">
        <v>#N/A</v>
      </c>
      <c r="F204" s="40" t="s">
        <v>1267</v>
      </c>
      <c r="G204" s="38" t="s">
        <v>1272</v>
      </c>
      <c r="H204" s="39" t="s">
        <v>1273</v>
      </c>
      <c r="I204" s="39">
        <v>1</v>
      </c>
      <c r="J204" s="49">
        <v>1</v>
      </c>
    </row>
    <row r="205" spans="2:10" ht="40.5" hidden="1" x14ac:dyDescent="0.45">
      <c r="B205" s="39">
        <v>204</v>
      </c>
      <c r="C205" s="40" t="s">
        <v>1257</v>
      </c>
      <c r="D205" s="45" t="e">
        <v>#N/A</v>
      </c>
      <c r="E205" s="45" t="e">
        <v>#N/A</v>
      </c>
      <c r="F205" s="38" t="s">
        <v>1274</v>
      </c>
      <c r="G205" s="38" t="s">
        <v>1275</v>
      </c>
      <c r="H205" s="39" t="s">
        <v>1276</v>
      </c>
      <c r="I205" s="39">
        <v>1</v>
      </c>
      <c r="J205" s="49">
        <v>1</v>
      </c>
    </row>
    <row r="206" spans="2:10" ht="40.5" hidden="1" x14ac:dyDescent="0.45">
      <c r="B206" s="39">
        <v>205</v>
      </c>
      <c r="C206" s="40" t="s">
        <v>1257</v>
      </c>
      <c r="D206" s="45" t="e">
        <v>#N/A</v>
      </c>
      <c r="E206" s="45" t="e">
        <v>#N/A</v>
      </c>
      <c r="F206" s="40" t="s">
        <v>1274</v>
      </c>
      <c r="G206" s="38" t="s">
        <v>1277</v>
      </c>
      <c r="H206" s="39" t="s">
        <v>1278</v>
      </c>
      <c r="I206" s="39">
        <v>1</v>
      </c>
      <c r="J206" s="49">
        <v>1</v>
      </c>
    </row>
    <row r="207" spans="2:10" ht="40.5" hidden="1" x14ac:dyDescent="0.45">
      <c r="B207" s="39">
        <v>206</v>
      </c>
      <c r="C207" s="40" t="s">
        <v>1257</v>
      </c>
      <c r="D207" s="45" t="e">
        <v>#N/A</v>
      </c>
      <c r="E207" s="45" t="e">
        <v>#N/A</v>
      </c>
      <c r="F207" s="38" t="s">
        <v>1279</v>
      </c>
      <c r="G207" s="38" t="s">
        <v>1280</v>
      </c>
      <c r="H207" s="39" t="s">
        <v>1281</v>
      </c>
      <c r="I207" s="39">
        <v>1</v>
      </c>
      <c r="J207" s="49">
        <v>1</v>
      </c>
    </row>
    <row r="208" spans="2:10" ht="40.5" hidden="1" x14ac:dyDescent="0.45">
      <c r="B208" s="39">
        <v>207</v>
      </c>
      <c r="C208" s="40" t="s">
        <v>1257</v>
      </c>
      <c r="D208" s="45" t="e">
        <v>#N/A</v>
      </c>
      <c r="E208" s="45" t="e">
        <v>#N/A</v>
      </c>
      <c r="F208" s="40" t="s">
        <v>1279</v>
      </c>
      <c r="G208" s="38" t="s">
        <v>1282</v>
      </c>
      <c r="H208" s="39" t="s">
        <v>1283</v>
      </c>
      <c r="I208" s="39">
        <v>1</v>
      </c>
      <c r="J208" s="49">
        <v>1</v>
      </c>
    </row>
    <row r="209" spans="2:10" ht="40.5" hidden="1" x14ac:dyDescent="0.45">
      <c r="B209" s="39">
        <v>208</v>
      </c>
      <c r="C209" s="40" t="s">
        <v>1257</v>
      </c>
      <c r="D209" s="45" t="e">
        <v>#N/A</v>
      </c>
      <c r="E209" s="45" t="e">
        <v>#N/A</v>
      </c>
      <c r="F209" s="38" t="s">
        <v>1284</v>
      </c>
      <c r="G209" s="38" t="s">
        <v>1285</v>
      </c>
      <c r="H209" s="39" t="s">
        <v>1286</v>
      </c>
      <c r="I209" s="39">
        <v>1</v>
      </c>
      <c r="J209" s="49">
        <v>1</v>
      </c>
    </row>
    <row r="210" spans="2:10" ht="40.5" hidden="1" x14ac:dyDescent="0.45">
      <c r="B210" s="39">
        <v>209</v>
      </c>
      <c r="C210" s="40" t="s">
        <v>1257</v>
      </c>
      <c r="D210" s="45" t="e">
        <v>#N/A</v>
      </c>
      <c r="E210" s="45" t="e">
        <v>#N/A</v>
      </c>
      <c r="F210" s="40" t="s">
        <v>1284</v>
      </c>
      <c r="G210" s="38" t="s">
        <v>1287</v>
      </c>
      <c r="H210" s="39" t="s">
        <v>1288</v>
      </c>
      <c r="I210" s="39">
        <v>1</v>
      </c>
      <c r="J210" s="49">
        <v>1</v>
      </c>
    </row>
    <row r="211" spans="2:10" ht="40.5" hidden="1" x14ac:dyDescent="0.45">
      <c r="B211" s="39">
        <v>210</v>
      </c>
      <c r="C211" s="40" t="s">
        <v>1257</v>
      </c>
      <c r="D211" s="45" t="e">
        <v>#N/A</v>
      </c>
      <c r="E211" s="45" t="e">
        <v>#N/A</v>
      </c>
      <c r="F211" s="38" t="s">
        <v>1289</v>
      </c>
      <c r="G211" s="38" t="s">
        <v>1290</v>
      </c>
      <c r="H211" s="39" t="s">
        <v>1291</v>
      </c>
      <c r="I211" s="39">
        <v>1</v>
      </c>
      <c r="J211" s="49">
        <v>1</v>
      </c>
    </row>
    <row r="212" spans="2:10" ht="40.5" hidden="1" x14ac:dyDescent="0.45">
      <c r="B212" s="39">
        <v>211</v>
      </c>
      <c r="C212" s="40" t="s">
        <v>1257</v>
      </c>
      <c r="D212" s="45" t="e">
        <v>#N/A</v>
      </c>
      <c r="E212" s="45" t="e">
        <v>#N/A</v>
      </c>
      <c r="F212" s="40" t="s">
        <v>1289</v>
      </c>
      <c r="G212" s="38" t="s">
        <v>1292</v>
      </c>
      <c r="H212" s="39" t="s">
        <v>1293</v>
      </c>
      <c r="I212" s="39">
        <v>1</v>
      </c>
      <c r="J212" s="49">
        <v>1</v>
      </c>
    </row>
    <row r="213" spans="2:10" ht="40.5" hidden="1" x14ac:dyDescent="0.45">
      <c r="B213" s="39">
        <v>212</v>
      </c>
      <c r="C213" s="40" t="s">
        <v>1257</v>
      </c>
      <c r="D213" s="45" t="e">
        <v>#N/A</v>
      </c>
      <c r="E213" s="45" t="e">
        <v>#N/A</v>
      </c>
      <c r="F213" s="38" t="s">
        <v>1294</v>
      </c>
      <c r="G213" s="38" t="s">
        <v>1295</v>
      </c>
      <c r="H213" s="39" t="s">
        <v>1296</v>
      </c>
      <c r="I213" s="39">
        <v>1</v>
      </c>
      <c r="J213" s="49">
        <v>1</v>
      </c>
    </row>
    <row r="214" spans="2:10" ht="40.5" hidden="1" x14ac:dyDescent="0.45">
      <c r="B214" s="39">
        <v>213</v>
      </c>
      <c r="C214" s="40" t="s">
        <v>1257</v>
      </c>
      <c r="D214" s="45" t="e">
        <v>#N/A</v>
      </c>
      <c r="E214" s="45" t="e">
        <v>#N/A</v>
      </c>
      <c r="F214" s="40" t="s">
        <v>1294</v>
      </c>
      <c r="G214" s="38" t="s">
        <v>1297</v>
      </c>
      <c r="H214" s="39" t="s">
        <v>1298</v>
      </c>
      <c r="I214" s="39">
        <v>1</v>
      </c>
      <c r="J214" s="49">
        <v>1</v>
      </c>
    </row>
    <row r="215" spans="2:10" ht="40.5" hidden="1" x14ac:dyDescent="0.45">
      <c r="B215" s="39">
        <v>214</v>
      </c>
      <c r="C215" s="40" t="s">
        <v>1257</v>
      </c>
      <c r="D215" s="45" t="e">
        <v>#N/A</v>
      </c>
      <c r="E215" s="45" t="e">
        <v>#N/A</v>
      </c>
      <c r="F215" s="38" t="s">
        <v>1299</v>
      </c>
      <c r="G215" s="38" t="s">
        <v>1300</v>
      </c>
      <c r="H215" s="39" t="s">
        <v>1081</v>
      </c>
      <c r="I215" s="39">
        <v>2</v>
      </c>
      <c r="J215" s="49">
        <v>0.5</v>
      </c>
    </row>
    <row r="216" spans="2:10" ht="40.5" hidden="1" x14ac:dyDescent="0.45">
      <c r="B216" s="39">
        <v>215</v>
      </c>
      <c r="C216" s="40" t="s">
        <v>1257</v>
      </c>
      <c r="D216" s="45" t="e">
        <v>#N/A</v>
      </c>
      <c r="E216" s="45" t="e">
        <v>#N/A</v>
      </c>
      <c r="F216" s="38" t="s">
        <v>1301</v>
      </c>
      <c r="G216" s="38" t="s">
        <v>1302</v>
      </c>
      <c r="H216" s="39" t="s">
        <v>1303</v>
      </c>
      <c r="I216" s="39">
        <v>1</v>
      </c>
      <c r="J216" s="49">
        <v>1</v>
      </c>
    </row>
    <row r="217" spans="2:10" ht="40.5" hidden="1" x14ac:dyDescent="0.45">
      <c r="B217" s="39">
        <v>216</v>
      </c>
      <c r="C217" s="40" t="s">
        <v>1257</v>
      </c>
      <c r="D217" s="45" t="e">
        <v>#N/A</v>
      </c>
      <c r="E217" s="45" t="e">
        <v>#N/A</v>
      </c>
      <c r="F217" s="38" t="s">
        <v>1304</v>
      </c>
      <c r="G217" s="38" t="s">
        <v>1305</v>
      </c>
      <c r="H217" s="39" t="s">
        <v>1306</v>
      </c>
      <c r="I217" s="39">
        <v>1</v>
      </c>
      <c r="J217" s="49">
        <v>1</v>
      </c>
    </row>
    <row r="218" spans="2:10" ht="40.5" hidden="1" x14ac:dyDescent="0.45">
      <c r="B218" s="39">
        <v>217</v>
      </c>
      <c r="C218" s="40" t="s">
        <v>1257</v>
      </c>
      <c r="D218" s="45" t="e">
        <v>#N/A</v>
      </c>
      <c r="E218" s="45" t="e">
        <v>#N/A</v>
      </c>
      <c r="F218" s="40" t="s">
        <v>1304</v>
      </c>
      <c r="G218" s="38" t="s">
        <v>1307</v>
      </c>
      <c r="H218" s="39" t="s">
        <v>1308</v>
      </c>
      <c r="I218" s="39">
        <v>1</v>
      </c>
      <c r="J218" s="49">
        <v>1</v>
      </c>
    </row>
    <row r="219" spans="2:10" ht="40.5" hidden="1" x14ac:dyDescent="0.45">
      <c r="B219" s="39">
        <v>218</v>
      </c>
      <c r="C219" s="40" t="s">
        <v>1257</v>
      </c>
      <c r="D219" s="45" t="e">
        <v>#N/A</v>
      </c>
      <c r="E219" s="45" t="e">
        <v>#N/A</v>
      </c>
      <c r="F219" s="38" t="s">
        <v>1309</v>
      </c>
      <c r="G219" s="38" t="s">
        <v>1310</v>
      </c>
      <c r="H219" s="39" t="s">
        <v>1311</v>
      </c>
      <c r="I219" s="39">
        <v>1</v>
      </c>
      <c r="J219" s="49">
        <v>1</v>
      </c>
    </row>
    <row r="220" spans="2:10" ht="40.5" hidden="1" x14ac:dyDescent="0.45">
      <c r="B220" s="39">
        <v>219</v>
      </c>
      <c r="C220" s="40" t="s">
        <v>1257</v>
      </c>
      <c r="D220" s="45" t="e">
        <v>#N/A</v>
      </c>
      <c r="E220" s="45" t="e">
        <v>#N/A</v>
      </c>
      <c r="F220" s="38" t="s">
        <v>1312</v>
      </c>
      <c r="G220" s="38" t="s">
        <v>1313</v>
      </c>
      <c r="H220" s="39" t="s">
        <v>1072</v>
      </c>
      <c r="I220" s="39">
        <v>2</v>
      </c>
      <c r="J220" s="49">
        <v>0.5</v>
      </c>
    </row>
    <row r="221" spans="2:10" ht="40.5" hidden="1" x14ac:dyDescent="0.45">
      <c r="B221" s="39">
        <v>220</v>
      </c>
      <c r="C221" s="40" t="s">
        <v>1314</v>
      </c>
      <c r="D221" s="39" t="s">
        <v>1315</v>
      </c>
      <c r="E221" s="45" t="e">
        <v>#N/A</v>
      </c>
      <c r="F221" s="38" t="s">
        <v>1316</v>
      </c>
      <c r="G221" s="38" t="s">
        <v>1317</v>
      </c>
      <c r="H221" s="39" t="s">
        <v>1318</v>
      </c>
      <c r="I221" s="39">
        <v>1</v>
      </c>
      <c r="J221" s="49">
        <v>1</v>
      </c>
    </row>
    <row r="222" spans="2:10" ht="40.5" hidden="1" x14ac:dyDescent="0.45">
      <c r="B222" s="39">
        <v>221</v>
      </c>
      <c r="C222" s="40" t="s">
        <v>1314</v>
      </c>
      <c r="D222" s="39" t="s">
        <v>1315</v>
      </c>
      <c r="E222" s="45" t="e">
        <v>#N/A</v>
      </c>
      <c r="F222" s="40" t="s">
        <v>1316</v>
      </c>
      <c r="G222" s="38" t="s">
        <v>1319</v>
      </c>
      <c r="H222" s="39" t="s">
        <v>1320</v>
      </c>
      <c r="I222" s="39">
        <v>1</v>
      </c>
      <c r="J222" s="49">
        <v>1</v>
      </c>
    </row>
    <row r="223" spans="2:10" ht="91.15" hidden="1" x14ac:dyDescent="0.45">
      <c r="B223" s="39">
        <v>222</v>
      </c>
      <c r="C223" s="40" t="s">
        <v>1314</v>
      </c>
      <c r="D223" s="39" t="s">
        <v>1315</v>
      </c>
      <c r="E223" s="45" t="e">
        <v>#N/A</v>
      </c>
      <c r="F223" s="38" t="s">
        <v>1321</v>
      </c>
      <c r="G223" s="38" t="s">
        <v>1322</v>
      </c>
      <c r="H223" s="39" t="s">
        <v>1323</v>
      </c>
      <c r="I223" s="39">
        <v>1</v>
      </c>
      <c r="J223" s="49">
        <v>1</v>
      </c>
    </row>
    <row r="224" spans="2:10" ht="30.4" hidden="1" x14ac:dyDescent="0.45">
      <c r="B224" s="39">
        <v>223</v>
      </c>
      <c r="C224" s="40" t="s">
        <v>1314</v>
      </c>
      <c r="D224" s="39" t="s">
        <v>1315</v>
      </c>
      <c r="E224" s="45" t="e">
        <v>#N/A</v>
      </c>
      <c r="F224" s="38" t="s">
        <v>1324</v>
      </c>
      <c r="G224" s="38" t="s">
        <v>1325</v>
      </c>
      <c r="H224" s="39" t="s">
        <v>1326</v>
      </c>
      <c r="I224" s="39">
        <v>1</v>
      </c>
      <c r="J224" s="49">
        <v>1</v>
      </c>
    </row>
    <row r="225" spans="2:10" ht="30.4" hidden="1" x14ac:dyDescent="0.45">
      <c r="B225" s="39">
        <v>224</v>
      </c>
      <c r="C225" s="40" t="s">
        <v>1314</v>
      </c>
      <c r="D225" s="39" t="s">
        <v>1315</v>
      </c>
      <c r="E225" s="45" t="e">
        <v>#N/A</v>
      </c>
      <c r="F225" s="40" t="s">
        <v>1324</v>
      </c>
      <c r="G225" s="38" t="s">
        <v>1327</v>
      </c>
      <c r="H225" s="39" t="s">
        <v>1328</v>
      </c>
      <c r="I225" s="39">
        <v>1</v>
      </c>
      <c r="J225" s="49">
        <v>1</v>
      </c>
    </row>
    <row r="226" spans="2:10" ht="50.65" hidden="1" x14ac:dyDescent="0.45">
      <c r="B226" s="39">
        <v>225</v>
      </c>
      <c r="C226" s="40" t="s">
        <v>1314</v>
      </c>
      <c r="D226" s="39" t="s">
        <v>1315</v>
      </c>
      <c r="E226" s="45" t="e">
        <v>#N/A</v>
      </c>
      <c r="F226" s="38" t="s">
        <v>1329</v>
      </c>
      <c r="G226" s="38" t="s">
        <v>1330</v>
      </c>
      <c r="H226" s="39" t="s">
        <v>1331</v>
      </c>
      <c r="I226" s="39">
        <v>1</v>
      </c>
      <c r="J226" s="49">
        <v>1</v>
      </c>
    </row>
    <row r="227" spans="2:10" ht="30.4" hidden="1" x14ac:dyDescent="0.45">
      <c r="B227" s="39">
        <v>226</v>
      </c>
      <c r="C227" s="40" t="s">
        <v>1314</v>
      </c>
      <c r="D227" s="39" t="s">
        <v>1315</v>
      </c>
      <c r="E227" s="45" t="e">
        <v>#N/A</v>
      </c>
      <c r="F227" s="38" t="s">
        <v>1332</v>
      </c>
      <c r="G227" s="38" t="s">
        <v>1333</v>
      </c>
      <c r="H227" s="39" t="s">
        <v>1334</v>
      </c>
      <c r="I227" s="39">
        <v>1</v>
      </c>
      <c r="J227" s="49">
        <v>1</v>
      </c>
    </row>
    <row r="228" spans="2:10" ht="70.900000000000006" hidden="1" x14ac:dyDescent="0.45">
      <c r="B228" s="39">
        <v>227</v>
      </c>
      <c r="C228" s="40" t="s">
        <v>1314</v>
      </c>
      <c r="D228" s="39" t="s">
        <v>1335</v>
      </c>
      <c r="E228" s="45" t="e">
        <v>#N/A</v>
      </c>
      <c r="F228" s="38" t="s">
        <v>1336</v>
      </c>
      <c r="G228" s="38" t="s">
        <v>1337</v>
      </c>
      <c r="H228" s="39" t="s">
        <v>1338</v>
      </c>
      <c r="I228" s="39">
        <v>1</v>
      </c>
      <c r="J228" s="49">
        <v>1</v>
      </c>
    </row>
    <row r="229" spans="2:10" ht="70.900000000000006" hidden="1" x14ac:dyDescent="0.45">
      <c r="B229" s="39">
        <v>228</v>
      </c>
      <c r="C229" s="40" t="s">
        <v>1314</v>
      </c>
      <c r="D229" s="39" t="s">
        <v>1335</v>
      </c>
      <c r="E229" s="45" t="e">
        <v>#N/A</v>
      </c>
      <c r="F229" s="40" t="s">
        <v>1336</v>
      </c>
      <c r="G229" s="38" t="s">
        <v>1339</v>
      </c>
      <c r="H229" s="39" t="s">
        <v>1340</v>
      </c>
      <c r="I229" s="39">
        <v>1</v>
      </c>
      <c r="J229" s="49">
        <v>1</v>
      </c>
    </row>
    <row r="230" spans="2:10" ht="40.5" hidden="1" x14ac:dyDescent="0.45">
      <c r="B230" s="39">
        <v>229</v>
      </c>
      <c r="C230" s="40" t="s">
        <v>1314</v>
      </c>
      <c r="D230" s="39" t="s">
        <v>1335</v>
      </c>
      <c r="E230" s="45" t="e">
        <v>#N/A</v>
      </c>
      <c r="F230" s="38" t="s">
        <v>1341</v>
      </c>
      <c r="G230" s="38" t="s">
        <v>1342</v>
      </c>
      <c r="H230" s="39" t="s">
        <v>1343</v>
      </c>
      <c r="I230" s="39">
        <v>1</v>
      </c>
      <c r="J230" s="49">
        <v>1</v>
      </c>
    </row>
    <row r="231" spans="2:10" ht="50.65" hidden="1" x14ac:dyDescent="0.45">
      <c r="B231" s="39">
        <v>230</v>
      </c>
      <c r="C231" s="40" t="s">
        <v>1314</v>
      </c>
      <c r="D231" s="39" t="s">
        <v>1335</v>
      </c>
      <c r="E231" s="45" t="e">
        <v>#N/A</v>
      </c>
      <c r="F231" s="38" t="s">
        <v>1344</v>
      </c>
      <c r="G231" s="38" t="s">
        <v>1345</v>
      </c>
      <c r="H231" s="39" t="s">
        <v>1346</v>
      </c>
      <c r="I231" s="39">
        <v>1</v>
      </c>
      <c r="J231" s="49">
        <v>1</v>
      </c>
    </row>
    <row r="232" spans="2:10" ht="50.65" hidden="1" x14ac:dyDescent="0.45">
      <c r="B232" s="39">
        <v>231</v>
      </c>
      <c r="C232" s="40" t="s">
        <v>1314</v>
      </c>
      <c r="D232" s="39" t="s">
        <v>1347</v>
      </c>
      <c r="E232" s="45" t="e">
        <v>#N/A</v>
      </c>
      <c r="F232" s="38" t="s">
        <v>1348</v>
      </c>
      <c r="G232" s="38" t="s">
        <v>1349</v>
      </c>
      <c r="H232" s="39" t="s">
        <v>1350</v>
      </c>
      <c r="I232" s="39">
        <v>1</v>
      </c>
      <c r="J232" s="49">
        <v>1</v>
      </c>
    </row>
    <row r="233" spans="2:10" ht="50.65" hidden="1" x14ac:dyDescent="0.45">
      <c r="B233" s="39">
        <v>232</v>
      </c>
      <c r="C233" s="40" t="s">
        <v>1314</v>
      </c>
      <c r="D233" s="39" t="s">
        <v>1351</v>
      </c>
      <c r="E233" s="45" t="e">
        <v>#N/A</v>
      </c>
      <c r="F233" s="38" t="s">
        <v>1352</v>
      </c>
      <c r="G233" s="38" t="s">
        <v>1353</v>
      </c>
      <c r="H233" s="39" t="s">
        <v>1354</v>
      </c>
      <c r="I233" s="39">
        <v>1</v>
      </c>
      <c r="J233" s="49">
        <v>1</v>
      </c>
    </row>
    <row r="234" spans="2:10" ht="30.4" hidden="1" x14ac:dyDescent="0.45">
      <c r="B234" s="39">
        <v>233</v>
      </c>
      <c r="C234" s="40" t="s">
        <v>1314</v>
      </c>
      <c r="D234" s="39" t="s">
        <v>1351</v>
      </c>
      <c r="E234" s="45" t="e">
        <v>#N/A</v>
      </c>
      <c r="F234" s="38" t="s">
        <v>1355</v>
      </c>
      <c r="G234" s="38" t="s">
        <v>1356</v>
      </c>
      <c r="H234" s="39" t="s">
        <v>1357</v>
      </c>
      <c r="I234" s="39">
        <v>1</v>
      </c>
      <c r="J234" s="49">
        <v>1</v>
      </c>
    </row>
    <row r="235" spans="2:10" ht="70.900000000000006" hidden="1" x14ac:dyDescent="0.45">
      <c r="B235" s="39">
        <v>234</v>
      </c>
      <c r="C235" s="40" t="s">
        <v>1314</v>
      </c>
      <c r="D235" s="39" t="s">
        <v>1351</v>
      </c>
      <c r="E235" s="45" t="e">
        <v>#N/A</v>
      </c>
      <c r="F235" s="38" t="s">
        <v>1358</v>
      </c>
      <c r="G235" s="38" t="s">
        <v>1359</v>
      </c>
      <c r="H235" s="39" t="s">
        <v>1360</v>
      </c>
      <c r="I235" s="39">
        <v>1</v>
      </c>
      <c r="J235" s="49">
        <v>1</v>
      </c>
    </row>
    <row r="236" spans="2:10" ht="30.4" hidden="1" x14ac:dyDescent="0.45">
      <c r="B236" s="39">
        <v>235</v>
      </c>
      <c r="C236" s="40" t="s">
        <v>1314</v>
      </c>
      <c r="D236" s="39" t="s">
        <v>1361</v>
      </c>
      <c r="E236" s="39" t="s">
        <v>1362</v>
      </c>
      <c r="F236" s="38" t="s">
        <v>1363</v>
      </c>
      <c r="G236" s="38" t="s">
        <v>1364</v>
      </c>
      <c r="H236" s="39" t="s">
        <v>1365</v>
      </c>
      <c r="I236" s="39">
        <v>1</v>
      </c>
      <c r="J236" s="49">
        <v>1</v>
      </c>
    </row>
    <row r="237" spans="2:10" ht="30.4" hidden="1" x14ac:dyDescent="0.45">
      <c r="B237" s="39">
        <v>236</v>
      </c>
      <c r="C237" s="40" t="s">
        <v>1314</v>
      </c>
      <c r="D237" s="39" t="s">
        <v>1361</v>
      </c>
      <c r="E237" s="39" t="s">
        <v>1362</v>
      </c>
      <c r="F237" s="38" t="s">
        <v>1366</v>
      </c>
      <c r="G237" s="38" t="s">
        <v>1367</v>
      </c>
      <c r="H237" s="39" t="s">
        <v>1368</v>
      </c>
      <c r="I237" s="39">
        <v>1</v>
      </c>
      <c r="J237" s="49">
        <v>1</v>
      </c>
    </row>
    <row r="238" spans="2:10" ht="30.4" hidden="1" x14ac:dyDescent="0.45">
      <c r="B238" s="39">
        <v>237</v>
      </c>
      <c r="C238" s="40" t="s">
        <v>1314</v>
      </c>
      <c r="D238" s="39" t="s">
        <v>1361</v>
      </c>
      <c r="E238" s="39" t="s">
        <v>1362</v>
      </c>
      <c r="F238" s="38" t="s">
        <v>1369</v>
      </c>
      <c r="G238" s="38" t="s">
        <v>1370</v>
      </c>
      <c r="H238" s="39" t="s">
        <v>1371</v>
      </c>
      <c r="I238" s="39">
        <v>1</v>
      </c>
      <c r="J238" s="49">
        <v>1</v>
      </c>
    </row>
    <row r="239" spans="2:10" ht="60.75" hidden="1" x14ac:dyDescent="0.45">
      <c r="B239" s="39">
        <v>238</v>
      </c>
      <c r="C239" s="40" t="s">
        <v>1314</v>
      </c>
      <c r="D239" s="39" t="s">
        <v>1361</v>
      </c>
      <c r="E239" s="39" t="s">
        <v>1372</v>
      </c>
      <c r="F239" s="38" t="s">
        <v>1373</v>
      </c>
      <c r="G239" s="38" t="s">
        <v>1374</v>
      </c>
      <c r="H239" s="39" t="s">
        <v>1375</v>
      </c>
      <c r="I239" s="39">
        <v>1</v>
      </c>
      <c r="J239" s="49">
        <v>1</v>
      </c>
    </row>
    <row r="240" spans="2:10" ht="30.4" hidden="1" x14ac:dyDescent="0.45">
      <c r="B240" s="39">
        <v>239</v>
      </c>
      <c r="C240" s="40" t="s">
        <v>1314</v>
      </c>
      <c r="D240" s="39" t="s">
        <v>1361</v>
      </c>
      <c r="E240" s="39" t="s">
        <v>1372</v>
      </c>
      <c r="F240" s="38" t="s">
        <v>1376</v>
      </c>
      <c r="G240" s="38" t="s">
        <v>1377</v>
      </c>
      <c r="H240" s="39" t="s">
        <v>1378</v>
      </c>
      <c r="I240" s="39">
        <v>1</v>
      </c>
      <c r="J240" s="49">
        <v>1</v>
      </c>
    </row>
    <row r="241" spans="1:10" ht="70.900000000000006" hidden="1" x14ac:dyDescent="0.45">
      <c r="B241" s="39">
        <v>240</v>
      </c>
      <c r="C241" s="40" t="s">
        <v>1314</v>
      </c>
      <c r="D241" s="39" t="s">
        <v>1361</v>
      </c>
      <c r="E241" s="39" t="s">
        <v>1379</v>
      </c>
      <c r="F241" s="38" t="s">
        <v>1380</v>
      </c>
      <c r="G241" s="38" t="s">
        <v>1381</v>
      </c>
      <c r="H241" s="39" t="s">
        <v>1382</v>
      </c>
      <c r="I241" s="39">
        <v>1</v>
      </c>
      <c r="J241" s="49">
        <v>1</v>
      </c>
    </row>
    <row r="242" spans="1:10" ht="70.900000000000006" hidden="1" x14ac:dyDescent="0.45">
      <c r="B242" s="39">
        <v>241</v>
      </c>
      <c r="C242" s="40" t="s">
        <v>1314</v>
      </c>
      <c r="D242" s="39" t="s">
        <v>1361</v>
      </c>
      <c r="E242" s="39" t="s">
        <v>1379</v>
      </c>
      <c r="F242" s="40" t="s">
        <v>1380</v>
      </c>
      <c r="G242" s="38" t="s">
        <v>1383</v>
      </c>
      <c r="H242" s="39" t="s">
        <v>1384</v>
      </c>
      <c r="I242" s="39">
        <v>1</v>
      </c>
      <c r="J242" s="49">
        <v>1</v>
      </c>
    </row>
    <row r="243" spans="1:10" ht="70.900000000000006" hidden="1" x14ac:dyDescent="0.45">
      <c r="B243" s="39">
        <v>242</v>
      </c>
      <c r="C243" s="40" t="s">
        <v>1314</v>
      </c>
      <c r="D243" s="39" t="s">
        <v>1361</v>
      </c>
      <c r="E243" s="39" t="s">
        <v>1379</v>
      </c>
      <c r="F243" s="40" t="s">
        <v>1380</v>
      </c>
      <c r="G243" s="38" t="s">
        <v>1385</v>
      </c>
      <c r="H243" s="39" t="s">
        <v>1386</v>
      </c>
      <c r="I243" s="39">
        <v>1</v>
      </c>
      <c r="J243" s="49">
        <v>1</v>
      </c>
    </row>
    <row r="244" spans="1:10" ht="40.5" hidden="1" x14ac:dyDescent="0.45">
      <c r="B244" s="39">
        <v>243</v>
      </c>
      <c r="C244" s="40" t="s">
        <v>1314</v>
      </c>
      <c r="D244" s="39" t="s">
        <v>1361</v>
      </c>
      <c r="E244" s="39" t="s">
        <v>1379</v>
      </c>
      <c r="F244" s="38" t="s">
        <v>1387</v>
      </c>
      <c r="G244" s="38" t="s">
        <v>1388</v>
      </c>
      <c r="H244" s="39" t="s">
        <v>1389</v>
      </c>
      <c r="I244" s="39">
        <v>1</v>
      </c>
      <c r="J244" s="49">
        <v>1</v>
      </c>
    </row>
    <row r="245" spans="1:10" ht="40.5" hidden="1" x14ac:dyDescent="0.45">
      <c r="B245" s="39">
        <v>244</v>
      </c>
      <c r="C245" s="40" t="s">
        <v>1314</v>
      </c>
      <c r="D245" s="39" t="s">
        <v>1361</v>
      </c>
      <c r="E245" s="39" t="s">
        <v>1379</v>
      </c>
      <c r="F245" s="40" t="s">
        <v>1387</v>
      </c>
      <c r="G245" s="38" t="s">
        <v>1390</v>
      </c>
      <c r="H245" s="39" t="s">
        <v>1391</v>
      </c>
      <c r="I245" s="39">
        <v>1</v>
      </c>
      <c r="J245" s="49">
        <v>1</v>
      </c>
    </row>
    <row r="247" spans="1:10" x14ac:dyDescent="0.45">
      <c r="A247" s="42"/>
      <c r="B247" s="42"/>
      <c r="C247" s="41"/>
      <c r="D247" s="42"/>
      <c r="E247" s="42"/>
      <c r="G247" s="41"/>
      <c r="H247" s="42"/>
    </row>
    <row r="248" spans="1:10" x14ac:dyDescent="0.45">
      <c r="A248" s="42"/>
      <c r="B248" s="42"/>
      <c r="C248" s="41"/>
      <c r="D248" s="42"/>
      <c r="E248" s="42"/>
      <c r="G248" s="41"/>
      <c r="H248" s="42"/>
    </row>
    <row r="249" spans="1:10" ht="11.65" x14ac:dyDescent="0.45">
      <c r="A249" s="44"/>
      <c r="B249" s="44"/>
      <c r="C249" s="43"/>
      <c r="D249" s="48"/>
      <c r="E249" s="48"/>
      <c r="G249" s="43"/>
      <c r="H249" s="44"/>
    </row>
    <row r="250" spans="1:10" ht="11.65" x14ac:dyDescent="0.45">
      <c r="A250" s="44"/>
      <c r="B250" s="44"/>
      <c r="C250" s="43"/>
      <c r="D250" s="48"/>
      <c r="E250" s="48"/>
      <c r="G250" s="43"/>
      <c r="H250" s="44"/>
    </row>
  </sheetData>
  <autoFilter ref="A1:J245">
    <filterColumn colId="2">
      <filters>
        <filter val="Goal 6. Ensure availability and sustainable management of water and sanitation for all"/>
      </filters>
    </filterColumn>
  </autoFilter>
  <pageMargins left="0.75" right="0.75" top="1" bottom="1" header="0.5" footer="0.5"/>
  <pageSetup orientation="portrait" horizontalDpi="4294967292" vertic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vision for SDG global village</vt:lpstr>
      <vt:lpstr>proposed visual space wireframe</vt:lpstr>
      <vt:lpstr>example meeple calculus</vt:lpstr>
      <vt:lpstr>info notice</vt:lpstr>
      <vt:lpstr>sdg_data_nz_goals</vt:lpstr>
      <vt:lpstr>sdg_data_nz_goal_9</vt:lpstr>
      <vt:lpstr>sdg_data_nz_goal_2</vt:lpstr>
      <vt:lpstr>user_interests</vt:lpstr>
      <vt:lpstr>indicators</vt:lpstr>
      <vt:lpstr>countries</vt:lpstr>
      <vt:lpstr>ethnicities</vt:lpstr>
      <vt:lpstr>male_names</vt:lpstr>
      <vt:lpstr>female_names</vt:lpstr>
      <vt:lpstr>populations</vt:lpstr>
      <vt:lpstr>'proposed visual space wireframe'!Print_Area</vt:lpstr>
      <vt:lpstr>'vision for SDG global village'!Print_Area</vt:lpstr>
      <vt:lpstr>'vision for SDG global village'!Print_Titles</vt:lpstr>
    </vt:vector>
  </TitlesOfParts>
  <Company>Statistics New Zealand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 Ramsden</dc:creator>
  <cp:lastModifiedBy>Alistair Ramsden</cp:lastModifiedBy>
  <cp:lastPrinted>2017-08-16T04:41:11Z</cp:lastPrinted>
  <dcterms:created xsi:type="dcterms:W3CDTF">2017-08-15T20:40:50Z</dcterms:created>
  <dcterms:modified xsi:type="dcterms:W3CDTF">2017-08-21T01:12:09Z</dcterms:modified>
</cp:coreProperties>
</file>