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uis Philipe Vilara\Desktop\"/>
    </mc:Choice>
  </mc:AlternateContent>
  <xr:revisionPtr revIDLastSave="0" documentId="13_ncr:1_{F491C6C3-9B89-49D7-A151-6F9754A9A5F1}" xr6:coauthVersionLast="47" xr6:coauthVersionMax="47" xr10:uidLastSave="{00000000-0000-0000-0000-000000000000}"/>
  <bookViews>
    <workbookView xWindow="-120" yWindow="-120" windowWidth="29040" windowHeight="15720" xr2:uid="{D66A6DB8-3AF6-41AF-8DCC-CBC086FA2CF5}"/>
  </bookViews>
  <sheets>
    <sheet name="Todos os empreendimentos" sheetId="1" r:id="rId1"/>
    <sheet name="IBG Cenário 1-2-3" sheetId="6" r:id="rId2"/>
    <sheet name="IBG Cenário 4" sheetId="5" r:id="rId3"/>
    <sheet name="IEF Cenário 4" sheetId="7" r:id="rId4"/>
    <sheet name="Peso IBG" sheetId="14" r:id="rId5"/>
    <sheet name="Pesos cenários" sheetId="2" r:id="rId6"/>
    <sheet name="Limites classes IBG" sheetId="3" r:id="rId7"/>
    <sheet name="Limites classes IEF" sheetId="4" r:id="rId8"/>
  </sheets>
  <definedNames>
    <definedName name="_xlnm._FilterDatabase" localSheetId="1" hidden="1">'IBG Cenário 1-2-3'!$A$1:$G$354</definedName>
    <definedName name="_xlnm._FilterDatabase" localSheetId="2" hidden="1">'IBG Cenário 4'!$A$1:$G$292</definedName>
    <definedName name="_xlnm._FilterDatabase" localSheetId="3" hidden="1">'IEF Cenário 4'!$A$1:$H$292</definedName>
    <definedName name="_xlnm._FilterDatabase" localSheetId="0" hidden="1">'Todos os empreendimentos'!$A$1:$BG$1018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9" i="6" l="1"/>
  <c r="H2" i="3"/>
  <c r="BH3" i="1"/>
  <c r="BH4" i="1"/>
  <c r="BH5" i="1"/>
  <c r="BH6" i="1"/>
  <c r="BH7" i="1"/>
  <c r="BH8" i="1"/>
  <c r="BH9" i="1"/>
  <c r="BH10" i="1"/>
  <c r="BH11" i="1"/>
  <c r="BH12" i="1"/>
  <c r="BH13" i="1"/>
  <c r="BH14" i="1"/>
  <c r="BH15" i="1"/>
  <c r="BH16" i="1"/>
  <c r="BH17" i="1"/>
  <c r="BH18" i="1"/>
  <c r="BH19" i="1"/>
  <c r="BH20" i="1"/>
  <c r="BH21" i="1"/>
  <c r="BH22" i="1"/>
  <c r="BH23" i="1"/>
  <c r="BH24" i="1"/>
  <c r="BH25" i="1"/>
  <c r="BH26" i="1"/>
  <c r="BH27" i="1"/>
  <c r="BH28" i="1"/>
  <c r="BH29" i="1"/>
  <c r="BH30" i="1"/>
  <c r="BH31" i="1"/>
  <c r="BH32" i="1"/>
  <c r="BH33" i="1"/>
  <c r="BH34" i="1"/>
  <c r="BH35" i="1"/>
  <c r="BH36" i="1"/>
  <c r="BH37" i="1"/>
  <c r="BH38" i="1"/>
  <c r="BH39" i="1"/>
  <c r="BH40" i="1"/>
  <c r="BH41" i="1"/>
  <c r="BH42" i="1"/>
  <c r="BH43" i="1"/>
  <c r="BH44" i="1"/>
  <c r="BH45" i="1"/>
  <c r="BH46" i="1"/>
  <c r="BH47" i="1"/>
  <c r="BH48" i="1"/>
  <c r="BH49" i="1"/>
  <c r="BH50" i="1"/>
  <c r="BH51" i="1"/>
  <c r="BH52" i="1"/>
  <c r="BH53" i="1"/>
  <c r="BH54" i="1"/>
  <c r="BH55" i="1"/>
  <c r="BH56" i="1"/>
  <c r="BH57" i="1"/>
  <c r="BH58" i="1"/>
  <c r="BH59" i="1"/>
  <c r="BH60" i="1"/>
  <c r="BH61" i="1"/>
  <c r="BH62" i="1"/>
  <c r="BH63" i="1"/>
  <c r="BH64" i="1"/>
  <c r="BH65" i="1"/>
  <c r="BH66" i="1"/>
  <c r="BH67" i="1"/>
  <c r="BH68" i="1"/>
  <c r="BH69" i="1"/>
  <c r="BH70" i="1"/>
  <c r="BH71" i="1"/>
  <c r="BH72" i="1"/>
  <c r="BH73" i="1"/>
  <c r="BH74" i="1"/>
  <c r="BH75" i="1"/>
  <c r="BH76" i="1"/>
  <c r="BH77" i="1"/>
  <c r="BH78" i="1"/>
  <c r="BH79" i="1"/>
  <c r="BH80" i="1"/>
  <c r="BH81" i="1"/>
  <c r="BH82" i="1"/>
  <c r="BH83" i="1"/>
  <c r="BH84" i="1"/>
  <c r="BH85" i="1"/>
  <c r="BH86" i="1"/>
  <c r="BH87" i="1"/>
  <c r="BH88" i="1"/>
  <c r="BH89" i="1"/>
  <c r="BH90" i="1"/>
  <c r="BH91" i="1"/>
  <c r="BH92" i="1"/>
  <c r="BH93" i="1"/>
  <c r="BH94" i="1"/>
  <c r="BH95" i="1"/>
  <c r="BH96" i="1"/>
  <c r="BH97" i="1"/>
  <c r="BH98" i="1"/>
  <c r="BH99" i="1"/>
  <c r="BH100" i="1"/>
  <c r="BH101" i="1"/>
  <c r="BH102" i="1"/>
  <c r="BH103" i="1"/>
  <c r="BH104" i="1"/>
  <c r="BH105" i="1"/>
  <c r="BH106" i="1"/>
  <c r="BH107" i="1"/>
  <c r="BH108" i="1"/>
  <c r="BH109" i="1"/>
  <c r="BH110" i="1"/>
  <c r="BH111" i="1"/>
  <c r="BH112" i="1"/>
  <c r="BH113" i="1"/>
  <c r="BH114" i="1"/>
  <c r="BH115" i="1"/>
  <c r="BH116" i="1"/>
  <c r="BH117" i="1"/>
  <c r="BH118" i="1"/>
  <c r="BH119" i="1"/>
  <c r="BH120" i="1"/>
  <c r="BH121" i="1"/>
  <c r="BH122" i="1"/>
  <c r="BH123" i="1"/>
  <c r="BH124" i="1"/>
  <c r="BH125" i="1"/>
  <c r="BH126" i="1"/>
  <c r="BH127" i="1"/>
  <c r="BH128" i="1"/>
  <c r="BH129" i="1"/>
  <c r="BH130" i="1"/>
  <c r="BH131" i="1"/>
  <c r="BH132" i="1"/>
  <c r="BH133" i="1"/>
  <c r="BH134" i="1"/>
  <c r="BH135" i="1"/>
  <c r="BH136" i="1"/>
  <c r="BH137" i="1"/>
  <c r="BH138" i="1"/>
  <c r="BH139" i="1"/>
  <c r="BH140" i="1"/>
  <c r="BH141" i="1"/>
  <c r="BH142" i="1"/>
  <c r="BH143" i="1"/>
  <c r="BH144" i="1"/>
  <c r="BH145" i="1"/>
  <c r="BH146" i="1"/>
  <c r="BH147" i="1"/>
  <c r="BH148" i="1"/>
  <c r="BH149" i="1"/>
  <c r="BH150" i="1"/>
  <c r="BH151" i="1"/>
  <c r="BH152" i="1"/>
  <c r="BH153" i="1"/>
  <c r="BH154" i="1"/>
  <c r="BH155" i="1"/>
  <c r="BH156" i="1"/>
  <c r="BH157" i="1"/>
  <c r="BH158" i="1"/>
  <c r="BH159" i="1"/>
  <c r="BH160" i="1"/>
  <c r="BH161" i="1"/>
  <c r="BH162" i="1"/>
  <c r="BH163" i="1"/>
  <c r="BH164" i="1"/>
  <c r="BH165" i="1"/>
  <c r="BH166" i="1"/>
  <c r="BH167" i="1"/>
  <c r="BH168" i="1"/>
  <c r="BH169" i="1"/>
  <c r="BH170" i="1"/>
  <c r="BH171" i="1"/>
  <c r="BH172" i="1"/>
  <c r="BH173" i="1"/>
  <c r="BH174" i="1"/>
  <c r="BH175" i="1"/>
  <c r="BH176" i="1"/>
  <c r="BH177" i="1"/>
  <c r="BH178" i="1"/>
  <c r="BH179" i="1"/>
  <c r="BH180" i="1"/>
  <c r="BH181" i="1"/>
  <c r="BH182" i="1"/>
  <c r="BH183" i="1"/>
  <c r="BH184" i="1"/>
  <c r="BH185" i="1"/>
  <c r="BH186" i="1"/>
  <c r="BH187" i="1"/>
  <c r="BH188" i="1"/>
  <c r="BH189" i="1"/>
  <c r="BH190" i="1"/>
  <c r="BH191" i="1"/>
  <c r="BH192" i="1"/>
  <c r="BH193" i="1"/>
  <c r="BH194" i="1"/>
  <c r="BH195" i="1"/>
  <c r="BH196" i="1"/>
  <c r="BH197" i="1"/>
  <c r="BH198" i="1"/>
  <c r="BH199" i="1"/>
  <c r="BH200" i="1"/>
  <c r="BH201" i="1"/>
  <c r="BH202" i="1"/>
  <c r="BH203" i="1"/>
  <c r="BH204" i="1"/>
  <c r="BH205" i="1"/>
  <c r="BH206" i="1"/>
  <c r="BH207" i="1"/>
  <c r="BH208" i="1"/>
  <c r="BH209" i="1"/>
  <c r="BH210" i="1"/>
  <c r="BH211" i="1"/>
  <c r="BH212" i="1"/>
  <c r="BH213" i="1"/>
  <c r="BH214" i="1"/>
  <c r="BH215" i="1"/>
  <c r="BH216" i="1"/>
  <c r="BH217" i="1"/>
  <c r="BH218" i="1"/>
  <c r="BH219" i="1"/>
  <c r="BH220" i="1"/>
  <c r="BH221" i="1"/>
  <c r="BH222" i="1"/>
  <c r="BH223" i="1"/>
  <c r="BH224" i="1"/>
  <c r="BH225" i="1"/>
  <c r="BH226" i="1"/>
  <c r="BH227" i="1"/>
  <c r="BH228" i="1"/>
  <c r="BH229" i="1"/>
  <c r="BH230" i="1"/>
  <c r="BH231" i="1"/>
  <c r="BH232" i="1"/>
  <c r="BH233" i="1"/>
  <c r="BH234" i="1"/>
  <c r="BH235" i="1"/>
  <c r="BH236" i="1"/>
  <c r="BH237" i="1"/>
  <c r="BH238" i="1"/>
  <c r="BH239" i="1"/>
  <c r="BH240" i="1"/>
  <c r="BH241" i="1"/>
  <c r="BH242" i="1"/>
  <c r="BH243" i="1"/>
  <c r="BH244" i="1"/>
  <c r="BH245" i="1"/>
  <c r="BH246" i="1"/>
  <c r="BH247" i="1"/>
  <c r="BH248" i="1"/>
  <c r="BH249" i="1"/>
  <c r="BH250" i="1"/>
  <c r="BH251" i="1"/>
  <c r="BH252" i="1"/>
  <c r="BH253" i="1"/>
  <c r="BH254" i="1"/>
  <c r="BH255" i="1"/>
  <c r="BH256" i="1"/>
  <c r="BH257" i="1"/>
  <c r="BH258" i="1"/>
  <c r="BH259" i="1"/>
  <c r="BH260" i="1"/>
  <c r="BH261" i="1"/>
  <c r="BH262" i="1"/>
  <c r="BH263" i="1"/>
  <c r="BH264" i="1"/>
  <c r="BH265" i="1"/>
  <c r="BH266" i="1"/>
  <c r="BH267" i="1"/>
  <c r="BH268" i="1"/>
  <c r="BH269" i="1"/>
  <c r="BH270" i="1"/>
  <c r="BH271" i="1"/>
  <c r="BH272" i="1"/>
  <c r="BH273" i="1"/>
  <c r="BH274" i="1"/>
  <c r="BH275" i="1"/>
  <c r="BH276" i="1"/>
  <c r="BH277" i="1"/>
  <c r="BH278" i="1"/>
  <c r="BH279" i="1"/>
  <c r="BH280" i="1"/>
  <c r="BH281" i="1"/>
  <c r="BH282" i="1"/>
  <c r="BH283" i="1"/>
  <c r="BH284" i="1"/>
  <c r="BH285" i="1"/>
  <c r="BH286" i="1"/>
  <c r="BH287" i="1"/>
  <c r="BH288" i="1"/>
  <c r="BH289" i="1"/>
  <c r="BH290" i="1"/>
  <c r="BH291" i="1"/>
  <c r="BH292" i="1"/>
  <c r="BH293" i="1"/>
  <c r="BH294" i="1"/>
  <c r="BH295" i="1"/>
  <c r="BH296" i="1"/>
  <c r="BH297" i="1"/>
  <c r="BH298" i="1"/>
  <c r="BH299" i="1"/>
  <c r="BH300" i="1"/>
  <c r="BH301" i="1"/>
  <c r="BH302" i="1"/>
  <c r="BH303" i="1"/>
  <c r="BH304" i="1"/>
  <c r="BH305" i="1"/>
  <c r="BH306" i="1"/>
  <c r="BH307" i="1"/>
  <c r="BH308" i="1"/>
  <c r="BH309" i="1"/>
  <c r="BH310" i="1"/>
  <c r="BH311" i="1"/>
  <c r="BH312" i="1"/>
  <c r="BH313" i="1"/>
  <c r="BH314" i="1"/>
  <c r="BH315" i="1"/>
  <c r="BH316" i="1"/>
  <c r="BH317" i="1"/>
  <c r="BH318" i="1"/>
  <c r="BH319" i="1"/>
  <c r="BH320" i="1"/>
  <c r="BH321" i="1"/>
  <c r="BH322" i="1"/>
  <c r="BH323" i="1"/>
  <c r="BH324" i="1"/>
  <c r="BH325" i="1"/>
  <c r="BH326" i="1"/>
  <c r="BH327" i="1"/>
  <c r="BH328" i="1"/>
  <c r="BH329" i="1"/>
  <c r="BH330" i="1"/>
  <c r="BH331" i="1"/>
  <c r="BH332" i="1"/>
  <c r="BH333" i="1"/>
  <c r="BH334" i="1"/>
  <c r="BH335" i="1"/>
  <c r="BH336" i="1"/>
  <c r="BH337" i="1"/>
  <c r="BH338" i="1"/>
  <c r="BH339" i="1"/>
  <c r="BH340" i="1"/>
  <c r="BH341" i="1"/>
  <c r="BH342" i="1"/>
  <c r="BH343" i="1"/>
  <c r="BH344" i="1"/>
  <c r="BH345" i="1"/>
  <c r="BH346" i="1"/>
  <c r="BH347" i="1"/>
  <c r="BH348" i="1"/>
  <c r="BH349" i="1"/>
  <c r="BH350" i="1"/>
  <c r="BH351" i="1"/>
  <c r="BH352" i="1"/>
  <c r="BH353" i="1"/>
  <c r="BH354" i="1"/>
  <c r="BH355" i="1"/>
  <c r="BH356" i="1"/>
  <c r="BH357" i="1"/>
  <c r="BH358" i="1"/>
  <c r="BH359" i="1"/>
  <c r="BH360" i="1"/>
  <c r="BH361" i="1"/>
  <c r="BH362" i="1"/>
  <c r="BH363" i="1"/>
  <c r="BH364" i="1"/>
  <c r="BH365" i="1"/>
  <c r="BH366" i="1"/>
  <c r="BH367" i="1"/>
  <c r="BH368" i="1"/>
  <c r="BH369" i="1"/>
  <c r="BH370" i="1"/>
  <c r="BH371" i="1"/>
  <c r="BH372" i="1"/>
  <c r="BH373" i="1"/>
  <c r="BH374" i="1"/>
  <c r="BH375" i="1"/>
  <c r="BH376" i="1"/>
  <c r="BH377" i="1"/>
  <c r="BH378" i="1"/>
  <c r="BH379" i="1"/>
  <c r="BH380" i="1"/>
  <c r="BH381" i="1"/>
  <c r="BH382" i="1"/>
  <c r="BH383" i="1"/>
  <c r="BH384" i="1"/>
  <c r="BH385" i="1"/>
  <c r="BH386" i="1"/>
  <c r="BH387" i="1"/>
  <c r="BH388" i="1"/>
  <c r="BH389" i="1"/>
  <c r="BH390" i="1"/>
  <c r="BH391" i="1"/>
  <c r="BH392" i="1"/>
  <c r="BH393" i="1"/>
  <c r="BH394" i="1"/>
  <c r="BH395" i="1"/>
  <c r="BH396" i="1"/>
  <c r="BH397" i="1"/>
  <c r="BH398" i="1"/>
  <c r="BH399" i="1"/>
  <c r="BH400" i="1"/>
  <c r="BH401" i="1"/>
  <c r="BH402" i="1"/>
  <c r="BH403" i="1"/>
  <c r="BH404" i="1"/>
  <c r="BH405" i="1"/>
  <c r="BH406" i="1"/>
  <c r="BH407" i="1"/>
  <c r="BH408" i="1"/>
  <c r="BH409" i="1"/>
  <c r="BH410" i="1"/>
  <c r="BH411" i="1"/>
  <c r="BH412" i="1"/>
  <c r="BH413" i="1"/>
  <c r="BH414" i="1"/>
  <c r="BH415" i="1"/>
  <c r="BH416" i="1"/>
  <c r="BH417" i="1"/>
  <c r="BH418" i="1"/>
  <c r="BH419" i="1"/>
  <c r="BH420" i="1"/>
  <c r="BH421" i="1"/>
  <c r="BH422" i="1"/>
  <c r="BH423" i="1"/>
  <c r="BH424" i="1"/>
  <c r="BH425" i="1"/>
  <c r="BH426" i="1"/>
  <c r="BH427" i="1"/>
  <c r="BH428" i="1"/>
  <c r="BH429" i="1"/>
  <c r="BH430" i="1"/>
  <c r="BH431" i="1"/>
  <c r="BH432" i="1"/>
  <c r="BH433" i="1"/>
  <c r="BH434" i="1"/>
  <c r="BH435" i="1"/>
  <c r="BH436" i="1"/>
  <c r="BH437" i="1"/>
  <c r="BH438" i="1"/>
  <c r="BH439" i="1"/>
  <c r="BH440" i="1"/>
  <c r="BH441" i="1"/>
  <c r="BH442" i="1"/>
  <c r="BH443" i="1"/>
  <c r="BH444" i="1"/>
  <c r="BH445" i="1"/>
  <c r="BH446" i="1"/>
  <c r="BH447" i="1"/>
  <c r="BH448" i="1"/>
  <c r="BH449" i="1"/>
  <c r="BH450" i="1"/>
  <c r="BH451" i="1"/>
  <c r="BH452" i="1"/>
  <c r="BH453" i="1"/>
  <c r="BH454" i="1"/>
  <c r="BH455" i="1"/>
  <c r="BH456" i="1"/>
  <c r="BH457" i="1"/>
  <c r="BH458" i="1"/>
  <c r="BH459" i="1"/>
  <c r="BH460" i="1"/>
  <c r="BH461" i="1"/>
  <c r="BH462" i="1"/>
  <c r="BH463" i="1"/>
  <c r="BH464" i="1"/>
  <c r="BH465" i="1"/>
  <c r="BH466" i="1"/>
  <c r="BH467" i="1"/>
  <c r="BH468" i="1"/>
  <c r="BH469" i="1"/>
  <c r="BH470" i="1"/>
  <c r="BH471" i="1"/>
  <c r="BH472" i="1"/>
  <c r="BH473" i="1"/>
  <c r="BH474" i="1"/>
  <c r="BH475" i="1"/>
  <c r="BH476" i="1"/>
  <c r="BH477" i="1"/>
  <c r="BH478" i="1"/>
  <c r="BH479" i="1"/>
  <c r="BH480" i="1"/>
  <c r="BH481" i="1"/>
  <c r="BH482" i="1"/>
  <c r="BH483" i="1"/>
  <c r="BH484" i="1"/>
  <c r="BH485" i="1"/>
  <c r="BH486" i="1"/>
  <c r="BH487" i="1"/>
  <c r="BH488" i="1"/>
  <c r="BH489" i="1"/>
  <c r="BH490" i="1"/>
  <c r="BH491" i="1"/>
  <c r="BH492" i="1"/>
  <c r="BH493" i="1"/>
  <c r="BH494" i="1"/>
  <c r="BH495" i="1"/>
  <c r="BH496" i="1"/>
  <c r="BH497" i="1"/>
  <c r="BH498" i="1"/>
  <c r="BH499" i="1"/>
  <c r="BH500" i="1"/>
  <c r="BH501" i="1"/>
  <c r="BH502" i="1"/>
  <c r="BH503" i="1"/>
  <c r="BH504" i="1"/>
  <c r="BH505" i="1"/>
  <c r="BH506" i="1"/>
  <c r="BH507" i="1"/>
  <c r="BH508" i="1"/>
  <c r="BH509" i="1"/>
  <c r="BH510" i="1"/>
  <c r="BH511" i="1"/>
  <c r="BH512" i="1"/>
  <c r="BH513" i="1"/>
  <c r="BH514" i="1"/>
  <c r="BH515" i="1"/>
  <c r="BH516" i="1"/>
  <c r="BH517" i="1"/>
  <c r="BH518" i="1"/>
  <c r="BH519" i="1"/>
  <c r="BH520" i="1"/>
  <c r="BH521" i="1"/>
  <c r="BH522" i="1"/>
  <c r="BH523" i="1"/>
  <c r="BH524" i="1"/>
  <c r="BH525" i="1"/>
  <c r="BH526" i="1"/>
  <c r="BH527" i="1"/>
  <c r="BH528" i="1"/>
  <c r="BH529" i="1"/>
  <c r="BH530" i="1"/>
  <c r="BH531" i="1"/>
  <c r="BH532" i="1"/>
  <c r="BH533" i="1"/>
  <c r="BH534" i="1"/>
  <c r="BH535" i="1"/>
  <c r="BH536" i="1"/>
  <c r="BH537" i="1"/>
  <c r="BH538" i="1"/>
  <c r="BH539" i="1"/>
  <c r="BH540" i="1"/>
  <c r="BH541" i="1"/>
  <c r="BH542" i="1"/>
  <c r="BH543" i="1"/>
  <c r="BH544" i="1"/>
  <c r="BH545" i="1"/>
  <c r="BH546" i="1"/>
  <c r="BH547" i="1"/>
  <c r="BH548" i="1"/>
  <c r="BH549" i="1"/>
  <c r="BH550" i="1"/>
  <c r="BH551" i="1"/>
  <c r="BH552" i="1"/>
  <c r="BH553" i="1"/>
  <c r="BH554" i="1"/>
  <c r="BH555" i="1"/>
  <c r="BH556" i="1"/>
  <c r="BH557" i="1"/>
  <c r="BH558" i="1"/>
  <c r="BH559" i="1"/>
  <c r="BH560" i="1"/>
  <c r="BH561" i="1"/>
  <c r="BH562" i="1"/>
  <c r="BH563" i="1"/>
  <c r="BH564" i="1"/>
  <c r="BH565" i="1"/>
  <c r="BH566" i="1"/>
  <c r="BH567" i="1"/>
  <c r="BH568" i="1"/>
  <c r="BH569" i="1"/>
  <c r="BH570" i="1"/>
  <c r="BH571" i="1"/>
  <c r="BH572" i="1"/>
  <c r="BH573" i="1"/>
  <c r="BH574" i="1"/>
  <c r="BH575" i="1"/>
  <c r="BH576" i="1"/>
  <c r="BH577" i="1"/>
  <c r="BH578" i="1"/>
  <c r="BH579" i="1"/>
  <c r="BH580" i="1"/>
  <c r="BH581" i="1"/>
  <c r="BH582" i="1"/>
  <c r="BH583" i="1"/>
  <c r="BH584" i="1"/>
  <c r="BH585" i="1"/>
  <c r="BH586" i="1"/>
  <c r="BH587" i="1"/>
  <c r="BH588" i="1"/>
  <c r="BH589" i="1"/>
  <c r="BH590" i="1"/>
  <c r="BH591" i="1"/>
  <c r="BH592" i="1"/>
  <c r="BH593" i="1"/>
  <c r="BH594" i="1"/>
  <c r="BH595" i="1"/>
  <c r="BH596" i="1"/>
  <c r="BH597" i="1"/>
  <c r="BH598" i="1"/>
  <c r="BH599" i="1"/>
  <c r="BH600" i="1"/>
  <c r="BH601" i="1"/>
  <c r="BH602" i="1"/>
  <c r="BH603" i="1"/>
  <c r="BH604" i="1"/>
  <c r="BH605" i="1"/>
  <c r="BH606" i="1"/>
  <c r="BH607" i="1"/>
  <c r="BH608" i="1"/>
  <c r="BH609" i="1"/>
  <c r="BH610" i="1"/>
  <c r="BH611" i="1"/>
  <c r="BH612" i="1"/>
  <c r="BH613" i="1"/>
  <c r="BH614" i="1"/>
  <c r="BH615" i="1"/>
  <c r="BH616" i="1"/>
  <c r="BH617" i="1"/>
  <c r="BH618" i="1"/>
  <c r="BH619" i="1"/>
  <c r="BH620" i="1"/>
  <c r="BH621" i="1"/>
  <c r="BH622" i="1"/>
  <c r="BH623" i="1"/>
  <c r="BH624" i="1"/>
  <c r="BH625" i="1"/>
  <c r="BH626" i="1"/>
  <c r="BH627" i="1"/>
  <c r="BH628" i="1"/>
  <c r="BH629" i="1"/>
  <c r="BH630" i="1"/>
  <c r="BH631" i="1"/>
  <c r="BH632" i="1"/>
  <c r="BH633" i="1"/>
  <c r="BH634" i="1"/>
  <c r="BH635" i="1"/>
  <c r="BH636" i="1"/>
  <c r="BH637" i="1"/>
  <c r="BH638" i="1"/>
  <c r="BH639" i="1"/>
  <c r="BH640" i="1"/>
  <c r="BH641" i="1"/>
  <c r="BH642" i="1"/>
  <c r="BH643" i="1"/>
  <c r="BH644" i="1"/>
  <c r="BH645" i="1"/>
  <c r="BH646" i="1"/>
  <c r="BH647" i="1"/>
  <c r="BH648" i="1"/>
  <c r="BH649" i="1"/>
  <c r="BH650" i="1"/>
  <c r="BH651" i="1"/>
  <c r="BH652" i="1"/>
  <c r="BH653" i="1"/>
  <c r="BH654" i="1"/>
  <c r="BH655" i="1"/>
  <c r="BH656" i="1"/>
  <c r="BH657" i="1"/>
  <c r="BH658" i="1"/>
  <c r="BH659" i="1"/>
  <c r="BH660" i="1"/>
  <c r="BH661" i="1"/>
  <c r="BH662" i="1"/>
  <c r="BH663" i="1"/>
  <c r="BH664" i="1"/>
  <c r="BH665" i="1"/>
  <c r="BH666" i="1"/>
  <c r="BH667" i="1"/>
  <c r="BH668" i="1"/>
  <c r="BH669" i="1"/>
  <c r="BH670" i="1"/>
  <c r="BH671" i="1"/>
  <c r="BH672" i="1"/>
  <c r="BH673" i="1"/>
  <c r="BH674" i="1"/>
  <c r="BH675" i="1"/>
  <c r="BH676" i="1"/>
  <c r="BH677" i="1"/>
  <c r="BH678" i="1"/>
  <c r="BH679" i="1"/>
  <c r="BH680" i="1"/>
  <c r="BH681" i="1"/>
  <c r="BH682" i="1"/>
  <c r="BH683" i="1"/>
  <c r="BH684" i="1"/>
  <c r="BH685" i="1"/>
  <c r="BH686" i="1"/>
  <c r="BH687" i="1"/>
  <c r="BH688" i="1"/>
  <c r="BH689" i="1"/>
  <c r="BH690" i="1"/>
  <c r="BH691" i="1"/>
  <c r="BH692" i="1"/>
  <c r="BH693" i="1"/>
  <c r="BH694" i="1"/>
  <c r="BH695" i="1"/>
  <c r="BH696" i="1"/>
  <c r="BH697" i="1"/>
  <c r="BH698" i="1"/>
  <c r="BH699" i="1"/>
  <c r="BH700" i="1"/>
  <c r="BH701" i="1"/>
  <c r="BH702" i="1"/>
  <c r="BH703" i="1"/>
  <c r="BH704" i="1"/>
  <c r="BH705" i="1"/>
  <c r="BH706" i="1"/>
  <c r="BH707" i="1"/>
  <c r="BH708" i="1"/>
  <c r="BH709" i="1"/>
  <c r="BH710" i="1"/>
  <c r="BH711" i="1"/>
  <c r="BH712" i="1"/>
  <c r="BH713" i="1"/>
  <c r="BH714" i="1"/>
  <c r="BH715" i="1"/>
  <c r="BH716" i="1"/>
  <c r="BH717" i="1"/>
  <c r="BH718" i="1"/>
  <c r="BH719" i="1"/>
  <c r="BH720" i="1"/>
  <c r="BH721" i="1"/>
  <c r="BH722" i="1"/>
  <c r="BH723" i="1"/>
  <c r="BH724" i="1"/>
  <c r="BH725" i="1"/>
  <c r="BH726" i="1"/>
  <c r="BH727" i="1"/>
  <c r="BH728" i="1"/>
  <c r="BH729" i="1"/>
  <c r="BH730" i="1"/>
  <c r="BH731" i="1"/>
  <c r="BH732" i="1"/>
  <c r="BH733" i="1"/>
  <c r="BH734" i="1"/>
  <c r="BH735" i="1"/>
  <c r="BH736" i="1"/>
  <c r="BH737" i="1"/>
  <c r="BH738" i="1"/>
  <c r="BH739" i="1"/>
  <c r="BH740" i="1"/>
  <c r="BH741" i="1"/>
  <c r="BH742" i="1"/>
  <c r="BH743" i="1"/>
  <c r="BH744" i="1"/>
  <c r="BH745" i="1"/>
  <c r="BH746" i="1"/>
  <c r="BH747" i="1"/>
  <c r="BH748" i="1"/>
  <c r="BH749" i="1"/>
  <c r="BH750" i="1"/>
  <c r="BH751" i="1"/>
  <c r="BH752" i="1"/>
  <c r="BH753" i="1"/>
  <c r="BH754" i="1"/>
  <c r="BH755" i="1"/>
  <c r="BH756" i="1"/>
  <c r="BH757" i="1"/>
  <c r="BH758" i="1"/>
  <c r="BH759" i="1"/>
  <c r="BH760" i="1"/>
  <c r="BH761" i="1"/>
  <c r="BH762" i="1"/>
  <c r="BH763" i="1"/>
  <c r="BH764" i="1"/>
  <c r="BH765" i="1"/>
  <c r="BH766" i="1"/>
  <c r="BH767" i="1"/>
  <c r="BH768" i="1"/>
  <c r="BH769" i="1"/>
  <c r="BH770" i="1"/>
  <c r="BH771" i="1"/>
  <c r="BH772" i="1"/>
  <c r="BH773" i="1"/>
  <c r="BH774" i="1"/>
  <c r="BH775" i="1"/>
  <c r="BH776" i="1"/>
  <c r="BH777" i="1"/>
  <c r="BH778" i="1"/>
  <c r="BH779" i="1"/>
  <c r="BH780" i="1"/>
  <c r="BH781" i="1"/>
  <c r="BH782" i="1"/>
  <c r="BH783" i="1"/>
  <c r="BH784" i="1"/>
  <c r="BH785" i="1"/>
  <c r="BH786" i="1"/>
  <c r="BH787" i="1"/>
  <c r="BH788" i="1"/>
  <c r="BH789" i="1"/>
  <c r="BH790" i="1"/>
  <c r="BH791" i="1"/>
  <c r="BH792" i="1"/>
  <c r="BH793" i="1"/>
  <c r="BH794" i="1"/>
  <c r="BH795" i="1"/>
  <c r="BH796" i="1"/>
  <c r="BH797" i="1"/>
  <c r="BH798" i="1"/>
  <c r="BH799" i="1"/>
  <c r="BH800" i="1"/>
  <c r="BH801" i="1"/>
  <c r="BH802" i="1"/>
  <c r="BH803" i="1"/>
  <c r="BH804" i="1"/>
  <c r="BH805" i="1"/>
  <c r="BH806" i="1"/>
  <c r="BH807" i="1"/>
  <c r="BH808" i="1"/>
  <c r="BH809" i="1"/>
  <c r="BH810" i="1"/>
  <c r="BH811" i="1"/>
  <c r="BH812" i="1"/>
  <c r="BH813" i="1"/>
  <c r="BH814" i="1"/>
  <c r="BH815" i="1"/>
  <c r="BH816" i="1"/>
  <c r="BH817" i="1"/>
  <c r="BH818" i="1"/>
  <c r="BH819" i="1"/>
  <c r="BH820" i="1"/>
  <c r="BH821" i="1"/>
  <c r="BH822" i="1"/>
  <c r="BH823" i="1"/>
  <c r="BH824" i="1"/>
  <c r="BH825" i="1"/>
  <c r="BH826" i="1"/>
  <c r="BH827" i="1"/>
  <c r="BH828" i="1"/>
  <c r="BH829" i="1"/>
  <c r="BH830" i="1"/>
  <c r="BH831" i="1"/>
  <c r="BH832" i="1"/>
  <c r="BH833" i="1"/>
  <c r="BH834" i="1"/>
  <c r="BH835" i="1"/>
  <c r="BH836" i="1"/>
  <c r="BH837" i="1"/>
  <c r="BH838" i="1"/>
  <c r="BH839" i="1"/>
  <c r="BH840" i="1"/>
  <c r="BH841" i="1"/>
  <c r="BH842" i="1"/>
  <c r="BH843" i="1"/>
  <c r="BH844" i="1"/>
  <c r="BH845" i="1"/>
  <c r="BH846" i="1"/>
  <c r="BH847" i="1"/>
  <c r="BH848" i="1"/>
  <c r="BH849" i="1"/>
  <c r="BH850" i="1"/>
  <c r="BH851" i="1"/>
  <c r="BH852" i="1"/>
  <c r="BH853" i="1"/>
  <c r="BH854" i="1"/>
  <c r="BH855" i="1"/>
  <c r="BH856" i="1"/>
  <c r="BH857" i="1"/>
  <c r="BH858" i="1"/>
  <c r="BH859" i="1"/>
  <c r="BH860" i="1"/>
  <c r="BH861" i="1"/>
  <c r="BH862" i="1"/>
  <c r="BH863" i="1"/>
  <c r="BH864" i="1"/>
  <c r="BH865" i="1"/>
  <c r="BH866" i="1"/>
  <c r="BH867" i="1"/>
  <c r="BH868" i="1"/>
  <c r="BH869" i="1"/>
  <c r="BH870" i="1"/>
  <c r="BH871" i="1"/>
  <c r="BH872" i="1"/>
  <c r="BH873" i="1"/>
  <c r="BH874" i="1"/>
  <c r="BH875" i="1"/>
  <c r="BH876" i="1"/>
  <c r="BH877" i="1"/>
  <c r="BH878" i="1"/>
  <c r="BH879" i="1"/>
  <c r="BH880" i="1"/>
  <c r="BH881" i="1"/>
  <c r="BH882" i="1"/>
  <c r="BH883" i="1"/>
  <c r="BH884" i="1"/>
  <c r="BH885" i="1"/>
  <c r="BH886" i="1"/>
  <c r="BH887" i="1"/>
  <c r="BH888" i="1"/>
  <c r="BH889" i="1"/>
  <c r="BH890" i="1"/>
  <c r="BH891" i="1"/>
  <c r="BH892" i="1"/>
  <c r="BH893" i="1"/>
  <c r="BH894" i="1"/>
  <c r="BH895" i="1"/>
  <c r="BH896" i="1"/>
  <c r="BH897" i="1"/>
  <c r="BH898" i="1"/>
  <c r="BH899" i="1"/>
  <c r="BH900" i="1"/>
  <c r="BH901" i="1"/>
  <c r="BH902" i="1"/>
  <c r="BH903" i="1"/>
  <c r="BH904" i="1"/>
  <c r="BH905" i="1"/>
  <c r="BH906" i="1"/>
  <c r="BH907" i="1"/>
  <c r="BH908" i="1"/>
  <c r="BH909" i="1"/>
  <c r="BH910" i="1"/>
  <c r="BH911" i="1"/>
  <c r="BH912" i="1"/>
  <c r="BH913" i="1"/>
  <c r="BH914" i="1"/>
  <c r="BH915" i="1"/>
  <c r="BH916" i="1"/>
  <c r="BH917" i="1"/>
  <c r="BH918" i="1"/>
  <c r="BH919" i="1"/>
  <c r="BH920" i="1"/>
  <c r="BH921" i="1"/>
  <c r="BH922" i="1"/>
  <c r="BH923" i="1"/>
  <c r="BH924" i="1"/>
  <c r="BH925" i="1"/>
  <c r="BH926" i="1"/>
  <c r="BH927" i="1"/>
  <c r="BH928" i="1"/>
  <c r="BH929" i="1"/>
  <c r="BH930" i="1"/>
  <c r="BH931" i="1"/>
  <c r="BH932" i="1"/>
  <c r="BH933" i="1"/>
  <c r="BH934" i="1"/>
  <c r="BH935" i="1"/>
  <c r="BH936" i="1"/>
  <c r="BH937" i="1"/>
  <c r="BH938" i="1"/>
  <c r="BH939" i="1"/>
  <c r="BH940" i="1"/>
  <c r="BH941" i="1"/>
  <c r="BH942" i="1"/>
  <c r="BH943" i="1"/>
  <c r="BH944" i="1"/>
  <c r="BH945" i="1"/>
  <c r="BH946" i="1"/>
  <c r="BH947" i="1"/>
  <c r="BH948" i="1"/>
  <c r="BH949" i="1"/>
  <c r="BH950" i="1"/>
  <c r="BH951" i="1"/>
  <c r="BH952" i="1"/>
  <c r="BH953" i="1"/>
  <c r="BH954" i="1"/>
  <c r="BH955" i="1"/>
  <c r="BH956" i="1"/>
  <c r="BH957" i="1"/>
  <c r="BH958" i="1"/>
  <c r="BH959" i="1"/>
  <c r="BH960" i="1"/>
  <c r="BH961" i="1"/>
  <c r="BH962" i="1"/>
  <c r="BH963" i="1"/>
  <c r="BH964" i="1"/>
  <c r="BH965" i="1"/>
  <c r="BH966" i="1"/>
  <c r="BH967" i="1"/>
  <c r="BH968" i="1"/>
  <c r="BH969" i="1"/>
  <c r="BH970" i="1"/>
  <c r="BH971" i="1"/>
  <c r="BH972" i="1"/>
  <c r="BH973" i="1"/>
  <c r="BH974" i="1"/>
  <c r="BH975" i="1"/>
  <c r="BH976" i="1"/>
  <c r="BH977" i="1"/>
  <c r="BH978" i="1"/>
  <c r="BH979" i="1"/>
  <c r="BH980" i="1"/>
  <c r="BH981" i="1"/>
  <c r="BH982" i="1"/>
  <c r="BH983" i="1"/>
  <c r="BH984" i="1"/>
  <c r="BH985" i="1"/>
  <c r="BH986" i="1"/>
  <c r="BH987" i="1"/>
  <c r="BH988" i="1"/>
  <c r="BH989" i="1"/>
  <c r="BH990" i="1"/>
  <c r="BH991" i="1"/>
  <c r="BH992" i="1"/>
  <c r="BH993" i="1"/>
  <c r="BH994" i="1"/>
  <c r="BH995" i="1"/>
  <c r="BH996" i="1"/>
  <c r="BH997" i="1"/>
  <c r="BH998" i="1"/>
  <c r="BH999" i="1"/>
  <c r="BH1000" i="1"/>
  <c r="BH1001" i="1"/>
  <c r="BH1002" i="1"/>
  <c r="BH1003" i="1"/>
  <c r="BH1004" i="1"/>
  <c r="BH1005" i="1"/>
  <c r="BH1006" i="1"/>
  <c r="BH1007" i="1"/>
  <c r="BH1008" i="1"/>
  <c r="BH1009" i="1"/>
  <c r="BH1010" i="1"/>
  <c r="BH1011" i="1"/>
  <c r="BH1012" i="1"/>
  <c r="BH1013" i="1"/>
  <c r="BH1014" i="1"/>
  <c r="BH1015" i="1"/>
  <c r="BH1016" i="1"/>
  <c r="BH1017" i="1"/>
  <c r="BH1018" i="1"/>
  <c r="BH2" i="1"/>
  <c r="BG17" i="1"/>
  <c r="BG32" i="1"/>
  <c r="BG47" i="1"/>
  <c r="BG62" i="1"/>
  <c r="BG77" i="1"/>
  <c r="BG91" i="1"/>
  <c r="BG106" i="1"/>
  <c r="BG122" i="1"/>
  <c r="BG137" i="1"/>
  <c r="BG160" i="1"/>
  <c r="BG181" i="1"/>
  <c r="BG185" i="1"/>
  <c r="BG196" i="1"/>
  <c r="BG197" i="1"/>
  <c r="BG205" i="1"/>
  <c r="BG216" i="1"/>
  <c r="BG332" i="1"/>
  <c r="BG669" i="1"/>
  <c r="BG300" i="1"/>
  <c r="BG660" i="1"/>
  <c r="BG796" i="1"/>
  <c r="BG336" i="1"/>
  <c r="BG263" i="1"/>
  <c r="BG264" i="1"/>
  <c r="BG270" i="1"/>
  <c r="BG278" i="1"/>
  <c r="BG283" i="1"/>
  <c r="BG284" i="1"/>
  <c r="BG224" i="1"/>
  <c r="BG314" i="1"/>
  <c r="BG319" i="1"/>
  <c r="BG327" i="1"/>
  <c r="BG331" i="1"/>
  <c r="BG658" i="1"/>
  <c r="BG339" i="1"/>
  <c r="BG340" i="1"/>
  <c r="BG354" i="1"/>
  <c r="BG361" i="1"/>
  <c r="BG365" i="1"/>
  <c r="BG367" i="1"/>
  <c r="BG371" i="1"/>
  <c r="BG373" i="1"/>
  <c r="BG379" i="1"/>
  <c r="BG380" i="1"/>
  <c r="BG392" i="1"/>
  <c r="BG394" i="1"/>
  <c r="BG395" i="1"/>
  <c r="BG399" i="1"/>
  <c r="BG409" i="1"/>
  <c r="BG413" i="1"/>
  <c r="BG416" i="1"/>
  <c r="BG422" i="1"/>
  <c r="BG423" i="1"/>
  <c r="BG427" i="1"/>
  <c r="BG437" i="1"/>
  <c r="BG449" i="1"/>
  <c r="BG450" i="1"/>
  <c r="BG457" i="1"/>
  <c r="BG463" i="1"/>
  <c r="BG464" i="1"/>
  <c r="BG471" i="1"/>
  <c r="BG478" i="1"/>
  <c r="BG483" i="1"/>
  <c r="BG492" i="1"/>
  <c r="BG493" i="1"/>
  <c r="BG496" i="1"/>
  <c r="BG499" i="1"/>
  <c r="BG502" i="1"/>
  <c r="BG503" i="1"/>
  <c r="BG505" i="1"/>
  <c r="BG513" i="1"/>
  <c r="BG516" i="1"/>
  <c r="BG519" i="1"/>
  <c r="BG520" i="1"/>
  <c r="BG524" i="1"/>
  <c r="BG527" i="1"/>
  <c r="BG532" i="1"/>
  <c r="BG535" i="1"/>
  <c r="BG539" i="1"/>
  <c r="BG546" i="1"/>
  <c r="BG550" i="1"/>
  <c r="BG561" i="1"/>
  <c r="BG563" i="1"/>
  <c r="BG564" i="1"/>
  <c r="BG568" i="1"/>
  <c r="BG571" i="1"/>
  <c r="BG578" i="1"/>
  <c r="BG579" i="1"/>
  <c r="BG583" i="1"/>
  <c r="BG590" i="1"/>
  <c r="BG593" i="1"/>
  <c r="BG606" i="1"/>
  <c r="BG610" i="1"/>
  <c r="BG618" i="1"/>
  <c r="BG619" i="1"/>
  <c r="BG623" i="1"/>
  <c r="BG626" i="1"/>
  <c r="BG630" i="1"/>
  <c r="BG632" i="1"/>
  <c r="BG633" i="1"/>
  <c r="BG637" i="1"/>
  <c r="BG640" i="1"/>
  <c r="BG675" i="1"/>
  <c r="BG240" i="1"/>
  <c r="BG661" i="1"/>
  <c r="BG664" i="1"/>
  <c r="BG665" i="1"/>
  <c r="BG677" i="1"/>
  <c r="BG684" i="1"/>
  <c r="BG692" i="1"/>
  <c r="BG696" i="1"/>
  <c r="BG703" i="1"/>
  <c r="BG723" i="1"/>
  <c r="BG729" i="1"/>
  <c r="BG730" i="1"/>
  <c r="BG732" i="1"/>
  <c r="BG733" i="1"/>
  <c r="BG734" i="1"/>
  <c r="BG738" i="1"/>
  <c r="BG741" i="1"/>
  <c r="BG747" i="1"/>
  <c r="BG748" i="1"/>
  <c r="BG753" i="1"/>
  <c r="BG760" i="1"/>
  <c r="BG763" i="1"/>
  <c r="BG768" i="1"/>
  <c r="BG775" i="1"/>
  <c r="BG777" i="1"/>
  <c r="BG778" i="1"/>
  <c r="BG779" i="1"/>
  <c r="BG783" i="1"/>
  <c r="BG786" i="1"/>
  <c r="BG789" i="1"/>
  <c r="BG793" i="1"/>
  <c r="BG246" i="1"/>
  <c r="BG234" i="1"/>
  <c r="BG804" i="1"/>
  <c r="BG805" i="1"/>
  <c r="BG806" i="1"/>
  <c r="BG807" i="1"/>
  <c r="BG823" i="1"/>
  <c r="BG826" i="1"/>
  <c r="BG828" i="1"/>
  <c r="BG833" i="1"/>
  <c r="BG837" i="1"/>
  <c r="BG843" i="1"/>
  <c r="BG846" i="1"/>
  <c r="BG847" i="1"/>
  <c r="BG853" i="1"/>
  <c r="BG857" i="1"/>
  <c r="BG863" i="1"/>
  <c r="BG866" i="1"/>
  <c r="BG867" i="1"/>
  <c r="BG873" i="1"/>
  <c r="BG883" i="1"/>
  <c r="BG885" i="1"/>
  <c r="BG886" i="1"/>
  <c r="BG887" i="1"/>
  <c r="BG906" i="1"/>
  <c r="BG907" i="1"/>
  <c r="BG909" i="1"/>
  <c r="BG913" i="1"/>
  <c r="BG917" i="1"/>
  <c r="BG921" i="1"/>
  <c r="BG923" i="1"/>
  <c r="BG925" i="1"/>
  <c r="BG926" i="1"/>
  <c r="BG927" i="1"/>
  <c r="BG933" i="1"/>
  <c r="BG937" i="1"/>
  <c r="BG946" i="1"/>
  <c r="BG947" i="1"/>
  <c r="BG953" i="1"/>
  <c r="BG966" i="1"/>
  <c r="BG967" i="1"/>
  <c r="BG973" i="1"/>
  <c r="BG977" i="1"/>
  <c r="BG981" i="1"/>
  <c r="BG985" i="1"/>
  <c r="BG989" i="1"/>
  <c r="BG998" i="1"/>
  <c r="BG999" i="1"/>
  <c r="BG1015" i="1"/>
  <c r="BG1017" i="1"/>
  <c r="BG1018" i="1"/>
  <c r="BG12" i="1"/>
  <c r="BG187" i="1"/>
  <c r="BG190" i="1"/>
  <c r="BG193" i="1"/>
  <c r="BG194" i="1"/>
  <c r="BG204" i="1"/>
  <c r="BG207" i="1"/>
  <c r="BG211" i="1"/>
  <c r="BG217" i="1"/>
  <c r="BG651" i="1"/>
  <c r="BG302" i="1"/>
  <c r="BG251" i="1"/>
  <c r="BG252" i="1"/>
  <c r="BG293" i="1"/>
  <c r="BG667" i="1"/>
  <c r="BG673" i="1"/>
  <c r="BG800" i="1"/>
  <c r="BG678" i="1"/>
  <c r="BG259" i="1"/>
  <c r="BG261" i="1"/>
  <c r="BG273" i="1"/>
  <c r="BG281" i="1"/>
  <c r="BG285" i="1"/>
  <c r="BG227" i="1"/>
  <c r="BG295" i="1"/>
  <c r="BG291" i="1"/>
  <c r="BG312" i="1"/>
  <c r="BG315" i="1"/>
  <c r="BG328" i="1"/>
  <c r="BG255" i="1"/>
  <c r="BG656" i="1"/>
  <c r="BG657" i="1"/>
  <c r="BG344" i="1"/>
  <c r="BG346" i="1"/>
  <c r="BG352" i="1"/>
  <c r="BG368" i="1"/>
  <c r="BG369" i="1"/>
  <c r="BG376" i="1"/>
  <c r="BG381" i="1"/>
  <c r="BG391" i="1"/>
  <c r="BG393" i="1"/>
  <c r="BG406" i="1"/>
  <c r="BG410" i="1"/>
  <c r="BG415" i="1"/>
  <c r="BG419" i="1"/>
  <c r="BG429" i="1"/>
  <c r="BG430" i="1"/>
  <c r="BG433" i="1"/>
  <c r="BG441" i="1"/>
  <c r="BG443" i="1"/>
  <c r="BG444" i="1"/>
  <c r="BG447" i="1"/>
  <c r="BG448" i="1"/>
  <c r="BG456" i="1"/>
  <c r="BG462" i="1"/>
  <c r="BG470" i="1"/>
  <c r="BG475" i="1"/>
  <c r="BG479" i="1"/>
  <c r="BG485" i="1"/>
  <c r="BG486" i="1"/>
  <c r="BG489" i="1"/>
  <c r="BG510" i="1"/>
  <c r="BG512" i="1"/>
  <c r="BG517" i="1"/>
  <c r="BG518" i="1"/>
  <c r="BG526" i="1"/>
  <c r="BG530" i="1"/>
  <c r="BG533" i="1"/>
  <c r="BG534" i="1"/>
  <c r="BG541" i="1"/>
  <c r="BG542" i="1"/>
  <c r="BG551" i="1"/>
  <c r="BG554" i="1"/>
  <c r="BG556" i="1"/>
  <c r="BG560" i="1"/>
  <c r="BG565" i="1"/>
  <c r="BG574" i="1"/>
  <c r="BG575" i="1"/>
  <c r="BG580" i="1"/>
  <c r="BG589" i="1"/>
  <c r="BG595" i="1"/>
  <c r="BG603" i="1"/>
  <c r="BG607" i="1"/>
  <c r="BG612" i="1"/>
  <c r="BG615" i="1"/>
  <c r="BG617" i="1"/>
  <c r="BG620" i="1"/>
  <c r="BG625" i="1"/>
  <c r="BG629" i="1"/>
  <c r="BG634" i="1"/>
  <c r="BG643" i="1"/>
  <c r="BG644" i="1"/>
  <c r="BG650" i="1"/>
  <c r="BG288" i="1"/>
  <c r="BG225" i="1"/>
  <c r="BG238" i="1"/>
  <c r="BG676" i="1"/>
  <c r="BG670" i="1"/>
  <c r="BG671" i="1"/>
  <c r="BG686" i="1"/>
  <c r="BG689" i="1"/>
  <c r="BG691" i="1"/>
  <c r="BG700" i="1"/>
  <c r="BG701" i="1"/>
  <c r="BG702" i="1"/>
  <c r="BG707" i="1"/>
  <c r="BG716" i="1"/>
  <c r="BG719" i="1"/>
  <c r="BG725" i="1"/>
  <c r="BG726" i="1"/>
  <c r="BG735" i="1"/>
  <c r="BG740" i="1"/>
  <c r="BG744" i="1"/>
  <c r="BG749" i="1"/>
  <c r="BG755" i="1"/>
  <c r="BG761" i="1"/>
  <c r="BG762" i="1"/>
  <c r="BG764" i="1"/>
  <c r="BG770" i="1"/>
  <c r="BG776" i="1"/>
  <c r="BG794" i="1"/>
  <c r="BG249" i="1"/>
  <c r="BG808" i="1"/>
  <c r="BG816" i="1"/>
  <c r="BG817" i="1"/>
  <c r="BG822" i="1"/>
  <c r="BG834" i="1"/>
  <c r="BG836" i="1"/>
  <c r="BG842" i="1"/>
  <c r="BG844" i="1"/>
  <c r="BG862" i="1"/>
  <c r="BG864" i="1"/>
  <c r="BG882" i="1"/>
  <c r="BG884" i="1"/>
  <c r="BG888" i="1"/>
  <c r="BG897" i="1"/>
  <c r="BG901" i="1"/>
  <c r="BG902" i="1"/>
  <c r="BG904" i="1"/>
  <c r="BG908" i="1"/>
  <c r="BG916" i="1"/>
  <c r="BG922" i="1"/>
  <c r="BG924" i="1"/>
  <c r="BG936" i="1"/>
  <c r="BG942" i="1"/>
  <c r="BG944" i="1"/>
  <c r="BG945" i="1"/>
  <c r="BG948" i="1"/>
  <c r="BG949" i="1"/>
  <c r="BG950" i="1"/>
  <c r="BG957" i="1"/>
  <c r="BG961" i="1"/>
  <c r="BG962" i="1"/>
  <c r="BG964" i="1"/>
  <c r="BG976" i="1"/>
  <c r="BG982" i="1"/>
  <c r="BG993" i="1"/>
  <c r="BG994" i="1"/>
  <c r="BG996" i="1"/>
  <c r="BG1001" i="1"/>
  <c r="BG1008" i="1"/>
  <c r="BG1009" i="1"/>
  <c r="BG1013" i="1"/>
  <c r="BG1014" i="1"/>
  <c r="BG1016" i="1"/>
  <c r="BG4" i="1"/>
  <c r="G154" i="5"/>
  <c r="H3" i="3"/>
  <c r="BG2" i="1"/>
  <c r="BG149" i="1"/>
  <c r="BG192" i="1"/>
  <c r="BG199" i="1"/>
  <c r="BG210" i="1"/>
  <c r="BG212" i="1"/>
  <c r="BG294" i="1"/>
  <c r="BG654" i="1"/>
  <c r="BG674" i="1"/>
  <c r="BG803" i="1"/>
  <c r="BG652" i="1"/>
  <c r="BG256" i="1"/>
  <c r="BG267" i="1"/>
  <c r="BG274" i="1"/>
  <c r="BG276" i="1"/>
  <c r="BG279" i="1"/>
  <c r="BG287" i="1"/>
  <c r="BG228" i="1"/>
  <c r="BG239" i="1"/>
  <c r="BG296" i="1"/>
  <c r="BG301" i="1"/>
  <c r="BG307" i="1"/>
  <c r="BG308" i="1"/>
  <c r="BG322" i="1"/>
  <c r="BG323" i="1"/>
  <c r="BG342" i="1"/>
  <c r="BG347" i="1"/>
  <c r="BG348" i="1"/>
  <c r="BG356" i="1"/>
  <c r="BG362" i="1"/>
  <c r="BG374" i="1"/>
  <c r="BG382" i="1"/>
  <c r="BG389" i="1"/>
  <c r="BG397" i="1"/>
  <c r="BG402" i="1"/>
  <c r="BG404" i="1"/>
  <c r="BG420" i="1"/>
  <c r="BG425" i="1"/>
  <c r="BG436" i="1"/>
  <c r="BG439" i="1"/>
  <c r="BG452" i="1"/>
  <c r="BG460" i="1"/>
  <c r="BG466" i="1"/>
  <c r="BG468" i="1"/>
  <c r="BG472" i="1"/>
  <c r="BG477" i="1"/>
  <c r="BG481" i="1"/>
  <c r="BG487" i="1"/>
  <c r="BG491" i="1"/>
  <c r="BG508" i="1"/>
  <c r="BG522" i="1"/>
  <c r="BG529" i="1"/>
  <c r="BG531" i="1"/>
  <c r="BG543" i="1"/>
  <c r="BG548" i="1"/>
  <c r="BG557" i="1"/>
  <c r="BG558" i="1"/>
  <c r="BG566" i="1"/>
  <c r="BG573" i="1"/>
  <c r="BG577" i="1"/>
  <c r="BG581" i="1"/>
  <c r="BG586" i="1"/>
  <c r="BG587" i="1"/>
  <c r="BG592" i="1"/>
  <c r="BG604" i="1"/>
  <c r="BG608" i="1"/>
  <c r="BG616" i="1"/>
  <c r="BG621" i="1"/>
  <c r="BG627" i="1"/>
  <c r="BG641" i="1"/>
  <c r="BG647" i="1"/>
  <c r="BG230" i="1"/>
  <c r="BG236" i="1"/>
  <c r="BG663" i="1"/>
  <c r="BG229" i="1"/>
  <c r="BG337" i="1"/>
  <c r="BG680" i="1"/>
  <c r="BG682" i="1"/>
  <c r="BG698" i="1"/>
  <c r="BG699" i="1"/>
  <c r="BG705" i="1"/>
  <c r="BG708" i="1"/>
  <c r="BG710" i="1"/>
  <c r="BG712" i="1"/>
  <c r="BG717" i="1"/>
  <c r="BG718" i="1"/>
  <c r="BG727" i="1"/>
  <c r="BG742" i="1"/>
  <c r="BG756" i="1"/>
  <c r="BG757" i="1"/>
  <c r="BG771" i="1"/>
  <c r="BG772" i="1"/>
  <c r="BG787" i="1"/>
  <c r="BG792" i="1"/>
  <c r="BG232" i="1"/>
  <c r="BG810" i="1"/>
  <c r="BG813" i="1"/>
  <c r="BG814" i="1"/>
  <c r="BG819" i="1"/>
  <c r="BG825" i="1"/>
  <c r="BG827" i="1"/>
  <c r="BG830" i="1"/>
  <c r="BG839" i="1"/>
  <c r="BG845" i="1"/>
  <c r="BG850" i="1"/>
  <c r="BG854" i="1"/>
  <c r="BG859" i="1"/>
  <c r="BG865" i="1"/>
  <c r="BG870" i="1"/>
  <c r="BG874" i="1"/>
  <c r="BG877" i="1"/>
  <c r="BG879" i="1"/>
  <c r="BG890" i="1"/>
  <c r="BG893" i="1"/>
  <c r="BG894" i="1"/>
  <c r="BG899" i="1"/>
  <c r="BG905" i="1"/>
  <c r="BG910" i="1"/>
  <c r="BG914" i="1"/>
  <c r="BG919" i="1"/>
  <c r="BG930" i="1"/>
  <c r="BG934" i="1"/>
  <c r="BG939" i="1"/>
  <c r="BG940" i="1"/>
  <c r="BG954" i="1"/>
  <c r="BG959" i="1"/>
  <c r="BG960" i="1"/>
  <c r="BG965" i="1"/>
  <c r="BG970" i="1"/>
  <c r="BG974" i="1"/>
  <c r="BG979" i="1"/>
  <c r="BG980" i="1"/>
  <c r="BG986" i="1"/>
  <c r="BG991" i="1"/>
  <c r="BG992" i="1"/>
  <c r="BG997" i="1"/>
  <c r="BG1002" i="1"/>
  <c r="BG1005" i="1"/>
  <c r="BG1006" i="1"/>
  <c r="BG1011" i="1"/>
  <c r="BG1012" i="1"/>
  <c r="BG14" i="1"/>
  <c r="BG7" i="1"/>
  <c r="BG3" i="1"/>
  <c r="BG5" i="1"/>
  <c r="BG6" i="1"/>
  <c r="BG8" i="1"/>
  <c r="BG9" i="1"/>
  <c r="BG10" i="1"/>
  <c r="BG11" i="1"/>
  <c r="BG13" i="1"/>
  <c r="BG15" i="1"/>
  <c r="BG16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30" i="1"/>
  <c r="BG31" i="1"/>
  <c r="BG33" i="1"/>
  <c r="BG34" i="1"/>
  <c r="BG35" i="1"/>
  <c r="BG36" i="1"/>
  <c r="BG37" i="1"/>
  <c r="BG38" i="1"/>
  <c r="BG39" i="1"/>
  <c r="BG40" i="1"/>
  <c r="BG41" i="1"/>
  <c r="BG42" i="1"/>
  <c r="BG43" i="1"/>
  <c r="BG44" i="1"/>
  <c r="BG45" i="1"/>
  <c r="BG46" i="1"/>
  <c r="BG48" i="1"/>
  <c r="BG49" i="1"/>
  <c r="BG50" i="1"/>
  <c r="BG51" i="1"/>
  <c r="BG52" i="1"/>
  <c r="BG53" i="1"/>
  <c r="BG54" i="1"/>
  <c r="BG55" i="1"/>
  <c r="BG56" i="1"/>
  <c r="BG57" i="1"/>
  <c r="BG58" i="1"/>
  <c r="BG59" i="1"/>
  <c r="BG60" i="1"/>
  <c r="BG61" i="1"/>
  <c r="BG63" i="1"/>
  <c r="BG64" i="1"/>
  <c r="BG65" i="1"/>
  <c r="BG66" i="1"/>
  <c r="BG67" i="1"/>
  <c r="BG68" i="1"/>
  <c r="BG69" i="1"/>
  <c r="BG70" i="1"/>
  <c r="BG71" i="1"/>
  <c r="BG72" i="1"/>
  <c r="BG73" i="1"/>
  <c r="BG74" i="1"/>
  <c r="BG75" i="1"/>
  <c r="BG76" i="1"/>
  <c r="BG78" i="1"/>
  <c r="BG79" i="1"/>
  <c r="BG80" i="1"/>
  <c r="BG81" i="1"/>
  <c r="BG82" i="1"/>
  <c r="BG83" i="1"/>
  <c r="BG84" i="1"/>
  <c r="BG85" i="1"/>
  <c r="BG86" i="1"/>
  <c r="BG87" i="1"/>
  <c r="BG88" i="1"/>
  <c r="BG89" i="1"/>
  <c r="BG90" i="1"/>
  <c r="BG92" i="1"/>
  <c r="BG93" i="1"/>
  <c r="BG94" i="1"/>
  <c r="BG95" i="1"/>
  <c r="BG96" i="1"/>
  <c r="BG97" i="1"/>
  <c r="BG98" i="1"/>
  <c r="BG99" i="1"/>
  <c r="BG100" i="1"/>
  <c r="BG101" i="1"/>
  <c r="BG102" i="1"/>
  <c r="BG103" i="1"/>
  <c r="BG104" i="1"/>
  <c r="BG105" i="1"/>
  <c r="BG107" i="1"/>
  <c r="BG108" i="1"/>
  <c r="BG109" i="1"/>
  <c r="BG110" i="1"/>
  <c r="BG111" i="1"/>
  <c r="BG112" i="1"/>
  <c r="BG113" i="1"/>
  <c r="BG114" i="1"/>
  <c r="BG115" i="1"/>
  <c r="BG116" i="1"/>
  <c r="BG117" i="1"/>
  <c r="BG118" i="1"/>
  <c r="BG119" i="1"/>
  <c r="BG120" i="1"/>
  <c r="BG121" i="1"/>
  <c r="BG123" i="1"/>
  <c r="BG124" i="1"/>
  <c r="BG125" i="1"/>
  <c r="BG126" i="1"/>
  <c r="BG127" i="1"/>
  <c r="BG128" i="1"/>
  <c r="BG129" i="1"/>
  <c r="BG130" i="1"/>
  <c r="BG131" i="1"/>
  <c r="BG132" i="1"/>
  <c r="BG133" i="1"/>
  <c r="BG134" i="1"/>
  <c r="BG135" i="1"/>
  <c r="BG136" i="1"/>
  <c r="BG138" i="1"/>
  <c r="BG139" i="1"/>
  <c r="BG140" i="1"/>
  <c r="BG141" i="1"/>
  <c r="BG142" i="1"/>
  <c r="BG143" i="1"/>
  <c r="BG144" i="1"/>
  <c r="BG145" i="1"/>
  <c r="BG146" i="1"/>
  <c r="BG147" i="1"/>
  <c r="BG148" i="1"/>
  <c r="BG150" i="1"/>
  <c r="BG151" i="1"/>
  <c r="BG152" i="1"/>
  <c r="BG153" i="1"/>
  <c r="BG154" i="1"/>
  <c r="BG155" i="1"/>
  <c r="BG156" i="1"/>
  <c r="BG157" i="1"/>
  <c r="BG158" i="1"/>
  <c r="BG159" i="1"/>
  <c r="BG161" i="1"/>
  <c r="BG162" i="1"/>
  <c r="BG163" i="1"/>
  <c r="BG164" i="1"/>
  <c r="BG165" i="1"/>
  <c r="BG166" i="1"/>
  <c r="BG167" i="1"/>
  <c r="BG168" i="1"/>
  <c r="BG169" i="1"/>
  <c r="BG170" i="1"/>
  <c r="BG171" i="1"/>
  <c r="BG172" i="1"/>
  <c r="BG173" i="1"/>
  <c r="BG174" i="1"/>
  <c r="BG175" i="1"/>
  <c r="BG176" i="1"/>
  <c r="BG177" i="1"/>
  <c r="BG178" i="1"/>
  <c r="BG179" i="1"/>
  <c r="BG180" i="1"/>
  <c r="BG182" i="1"/>
  <c r="BG183" i="1"/>
  <c r="BG184" i="1"/>
  <c r="BG186" i="1"/>
  <c r="BG188" i="1"/>
  <c r="BG189" i="1"/>
  <c r="BG191" i="1"/>
  <c r="BG195" i="1"/>
  <c r="BG198" i="1"/>
  <c r="BG200" i="1"/>
  <c r="BG201" i="1"/>
  <c r="BG202" i="1"/>
  <c r="BG203" i="1"/>
  <c r="BG206" i="1"/>
  <c r="BG208" i="1"/>
  <c r="BG209" i="1"/>
  <c r="BG213" i="1"/>
  <c r="BG214" i="1"/>
  <c r="BG215" i="1"/>
  <c r="BG218" i="1"/>
  <c r="BG219" i="1"/>
  <c r="BG220" i="1"/>
  <c r="BG221" i="1"/>
  <c r="BG648" i="1"/>
  <c r="BG649" i="1"/>
  <c r="BG303" i="1"/>
  <c r="BG253" i="1"/>
  <c r="BG292" i="1"/>
  <c r="BG668" i="1"/>
  <c r="BG653" i="1"/>
  <c r="BG655" i="1"/>
  <c r="BG672" i="1"/>
  <c r="BG297" i="1"/>
  <c r="BG299" i="1"/>
  <c r="BG659" i="1"/>
  <c r="BG666" i="1"/>
  <c r="BG798" i="1"/>
  <c r="BG799" i="1"/>
  <c r="BG679" i="1"/>
  <c r="BG801" i="1"/>
  <c r="BG802" i="1"/>
  <c r="BG334" i="1"/>
  <c r="BG797" i="1"/>
  <c r="BG257" i="1"/>
  <c r="BG258" i="1"/>
  <c r="BG260" i="1"/>
  <c r="BG262" i="1"/>
  <c r="BG265" i="1"/>
  <c r="BG266" i="1"/>
  <c r="BG268" i="1"/>
  <c r="BG269" i="1"/>
  <c r="BG271" i="1"/>
  <c r="BG272" i="1"/>
  <c r="BG275" i="1"/>
  <c r="BG277" i="1"/>
  <c r="BG280" i="1"/>
  <c r="BG282" i="1"/>
  <c r="BG286" i="1"/>
  <c r="BG222" i="1"/>
  <c r="BG223" i="1"/>
  <c r="BG226" i="1"/>
  <c r="BG243" i="1"/>
  <c r="BG298" i="1"/>
  <c r="BG289" i="1"/>
  <c r="BG290" i="1"/>
  <c r="BG304" i="1"/>
  <c r="BG305" i="1"/>
  <c r="BG306" i="1"/>
  <c r="BG309" i="1"/>
  <c r="BG310" i="1"/>
  <c r="BG311" i="1"/>
  <c r="BG313" i="1"/>
  <c r="BG316" i="1"/>
  <c r="BG317" i="1"/>
  <c r="BG318" i="1"/>
  <c r="BG320" i="1"/>
  <c r="BG321" i="1"/>
  <c r="BG324" i="1"/>
  <c r="BG325" i="1"/>
  <c r="BG326" i="1"/>
  <c r="BG329" i="1"/>
  <c r="BG330" i="1"/>
  <c r="BG254" i="1"/>
  <c r="BG333" i="1"/>
  <c r="BG335" i="1"/>
  <c r="BG338" i="1"/>
  <c r="BG341" i="1"/>
  <c r="BG343" i="1"/>
  <c r="BG345" i="1"/>
  <c r="BG349" i="1"/>
  <c r="BG350" i="1"/>
  <c r="BG351" i="1"/>
  <c r="BG353" i="1"/>
  <c r="BG355" i="1"/>
  <c r="BG357" i="1"/>
  <c r="BG358" i="1"/>
  <c r="BG359" i="1"/>
  <c r="BG360" i="1"/>
  <c r="BG363" i="1"/>
  <c r="BG364" i="1"/>
  <c r="BG366" i="1"/>
  <c r="BG370" i="1"/>
  <c r="BG372" i="1"/>
  <c r="BG375" i="1"/>
  <c r="BG377" i="1"/>
  <c r="BG378" i="1"/>
  <c r="BG383" i="1"/>
  <c r="BG384" i="1"/>
  <c r="BG385" i="1"/>
  <c r="BG386" i="1"/>
  <c r="BG387" i="1"/>
  <c r="BG388" i="1"/>
  <c r="BG390" i="1"/>
  <c r="BG396" i="1"/>
  <c r="BG398" i="1"/>
  <c r="BG400" i="1"/>
  <c r="BG401" i="1"/>
  <c r="BG403" i="1"/>
  <c r="BG405" i="1"/>
  <c r="BG407" i="1"/>
  <c r="BG408" i="1"/>
  <c r="BG411" i="1"/>
  <c r="BG412" i="1"/>
  <c r="BG414" i="1"/>
  <c r="BG417" i="1"/>
  <c r="BG418" i="1"/>
  <c r="BG421" i="1"/>
  <c r="BG424" i="1"/>
  <c r="BG426" i="1"/>
  <c r="BG428" i="1"/>
  <c r="BG431" i="1"/>
  <c r="BG432" i="1"/>
  <c r="BG434" i="1"/>
  <c r="BG435" i="1"/>
  <c r="BG438" i="1"/>
  <c r="BG440" i="1"/>
  <c r="BG442" i="1"/>
  <c r="BG445" i="1"/>
  <c r="BG446" i="1"/>
  <c r="BG451" i="1"/>
  <c r="BG453" i="1"/>
  <c r="BG454" i="1"/>
  <c r="BG455" i="1"/>
  <c r="BG458" i="1"/>
  <c r="BG459" i="1"/>
  <c r="BG461" i="1"/>
  <c r="BG465" i="1"/>
  <c r="BG467" i="1"/>
  <c r="BG469" i="1"/>
  <c r="BG473" i="1"/>
  <c r="BG474" i="1"/>
  <c r="BG476" i="1"/>
  <c r="BG480" i="1"/>
  <c r="BG482" i="1"/>
  <c r="BG484" i="1"/>
  <c r="BG488" i="1"/>
  <c r="BG490" i="1"/>
  <c r="BG494" i="1"/>
  <c r="BG495" i="1"/>
  <c r="BG497" i="1"/>
  <c r="BG498" i="1"/>
  <c r="BG500" i="1"/>
  <c r="BG501" i="1"/>
  <c r="BG504" i="1"/>
  <c r="BG506" i="1"/>
  <c r="BG507" i="1"/>
  <c r="BG509" i="1"/>
  <c r="BG511" i="1"/>
  <c r="BG514" i="1"/>
  <c r="BG515" i="1"/>
  <c r="BG521" i="1"/>
  <c r="BG523" i="1"/>
  <c r="BG525" i="1"/>
  <c r="BG528" i="1"/>
  <c r="BG536" i="1"/>
  <c r="BG537" i="1"/>
  <c r="BG538" i="1"/>
  <c r="BG540" i="1"/>
  <c r="BG544" i="1"/>
  <c r="BG545" i="1"/>
  <c r="BG547" i="1"/>
  <c r="BG549" i="1"/>
  <c r="BG552" i="1"/>
  <c r="BG553" i="1"/>
  <c r="BG555" i="1"/>
  <c r="BG559" i="1"/>
  <c r="BG562" i="1"/>
  <c r="BG567" i="1"/>
  <c r="BG569" i="1"/>
  <c r="BG570" i="1"/>
  <c r="BG572" i="1"/>
  <c r="BG576" i="1"/>
  <c r="BG582" i="1"/>
  <c r="BG584" i="1"/>
  <c r="BG585" i="1"/>
  <c r="BG588" i="1"/>
  <c r="BG591" i="1"/>
  <c r="BG594" i="1"/>
  <c r="BG596" i="1"/>
  <c r="BG597" i="1"/>
  <c r="BG598" i="1"/>
  <c r="BG599" i="1"/>
  <c r="BG600" i="1"/>
  <c r="BG601" i="1"/>
  <c r="BG602" i="1"/>
  <c r="BG605" i="1"/>
  <c r="BG609" i="1"/>
  <c r="BG611" i="1"/>
  <c r="BG613" i="1"/>
  <c r="BG614" i="1"/>
  <c r="BG622" i="1"/>
  <c r="BG624" i="1"/>
  <c r="BG628" i="1"/>
  <c r="BG631" i="1"/>
  <c r="BG635" i="1"/>
  <c r="BG636" i="1"/>
  <c r="BG638" i="1"/>
  <c r="BG639" i="1"/>
  <c r="BG642" i="1"/>
  <c r="BG645" i="1"/>
  <c r="BG646" i="1"/>
  <c r="BG250" i="1"/>
  <c r="BG231" i="1"/>
  <c r="BG662" i="1"/>
  <c r="BG241" i="1"/>
  <c r="BG237" i="1"/>
  <c r="BG235" i="1"/>
  <c r="BG242" i="1"/>
  <c r="BG681" i="1"/>
  <c r="BG683" i="1"/>
  <c r="BG685" i="1"/>
  <c r="BG687" i="1"/>
  <c r="BG688" i="1"/>
  <c r="BG690" i="1"/>
  <c r="BG693" i="1"/>
  <c r="BG694" i="1"/>
  <c r="BG695" i="1"/>
  <c r="BG697" i="1"/>
  <c r="BG704" i="1"/>
  <c r="BG706" i="1"/>
  <c r="BG709" i="1"/>
  <c r="BG711" i="1"/>
  <c r="BG713" i="1"/>
  <c r="BG714" i="1"/>
  <c r="BG715" i="1"/>
  <c r="BG720" i="1"/>
  <c r="BG721" i="1"/>
  <c r="BG722" i="1"/>
  <c r="BG724" i="1"/>
  <c r="BG728" i="1"/>
  <c r="BG731" i="1"/>
  <c r="BG736" i="1"/>
  <c r="BG737" i="1"/>
  <c r="BG739" i="1"/>
  <c r="BG743" i="1"/>
  <c r="BG745" i="1"/>
  <c r="BG746" i="1"/>
  <c r="BG750" i="1"/>
  <c r="BG751" i="1"/>
  <c r="BG752" i="1"/>
  <c r="BG754" i="1"/>
  <c r="BG758" i="1"/>
  <c r="BG759" i="1"/>
  <c r="BG765" i="1"/>
  <c r="BG766" i="1"/>
  <c r="BG767" i="1"/>
  <c r="BG769" i="1"/>
  <c r="BG773" i="1"/>
  <c r="BG774" i="1"/>
  <c r="BG780" i="1"/>
  <c r="BG781" i="1"/>
  <c r="BG782" i="1"/>
  <c r="BG784" i="1"/>
  <c r="BG785" i="1"/>
  <c r="BG788" i="1"/>
  <c r="BG790" i="1"/>
  <c r="BG791" i="1"/>
  <c r="BG795" i="1"/>
  <c r="BG244" i="1"/>
  <c r="BG245" i="1"/>
  <c r="BG247" i="1"/>
  <c r="BG248" i="1"/>
  <c r="BG233" i="1"/>
  <c r="BG809" i="1"/>
  <c r="BG811" i="1"/>
  <c r="BG812" i="1"/>
  <c r="BG815" i="1"/>
  <c r="BG818" i="1"/>
  <c r="BG820" i="1"/>
  <c r="BG821" i="1"/>
  <c r="BG824" i="1"/>
  <c r="BG829" i="1"/>
  <c r="BG831" i="1"/>
  <c r="BG832" i="1"/>
  <c r="BG835" i="1"/>
  <c r="BG838" i="1"/>
  <c r="BG840" i="1"/>
  <c r="BG841" i="1"/>
  <c r="BG848" i="1"/>
  <c r="BG849" i="1"/>
  <c r="BG851" i="1"/>
  <c r="BG852" i="1"/>
  <c r="BG855" i="1"/>
  <c r="BG856" i="1"/>
  <c r="BG858" i="1"/>
  <c r="BG860" i="1"/>
  <c r="BG861" i="1"/>
  <c r="BG868" i="1"/>
  <c r="BG869" i="1"/>
  <c r="BG871" i="1"/>
  <c r="BG872" i="1"/>
  <c r="BG875" i="1"/>
  <c r="BG876" i="1"/>
  <c r="BG878" i="1"/>
  <c r="BG880" i="1"/>
  <c r="BG881" i="1"/>
  <c r="BG889" i="1"/>
  <c r="BG891" i="1"/>
  <c r="BG892" i="1"/>
  <c r="BG895" i="1"/>
  <c r="BG896" i="1"/>
  <c r="BG898" i="1"/>
  <c r="BG900" i="1"/>
  <c r="BG903" i="1"/>
  <c r="BG911" i="1"/>
  <c r="BG912" i="1"/>
  <c r="BG915" i="1"/>
  <c r="BG918" i="1"/>
  <c r="BG920" i="1"/>
  <c r="BG928" i="1"/>
  <c r="BG929" i="1"/>
  <c r="BG931" i="1"/>
  <c r="BG932" i="1"/>
  <c r="BG935" i="1"/>
  <c r="BG938" i="1"/>
  <c r="BG941" i="1"/>
  <c r="BG943" i="1"/>
  <c r="BG951" i="1"/>
  <c r="BG952" i="1"/>
  <c r="BG955" i="1"/>
  <c r="BG956" i="1"/>
  <c r="BG958" i="1"/>
  <c r="BG963" i="1"/>
  <c r="BG968" i="1"/>
  <c r="BG969" i="1"/>
  <c r="BG971" i="1"/>
  <c r="BG972" i="1"/>
  <c r="BG975" i="1"/>
  <c r="BG978" i="1"/>
  <c r="BG983" i="1"/>
  <c r="BG984" i="1"/>
  <c r="BG987" i="1"/>
  <c r="BG988" i="1"/>
  <c r="BG990" i="1"/>
  <c r="BG995" i="1"/>
  <c r="BG1000" i="1"/>
  <c r="BG1003" i="1"/>
  <c r="BG1004" i="1"/>
  <c r="BG1007" i="1"/>
  <c r="BG1010" i="1"/>
  <c r="H17" i="7"/>
  <c r="H18" i="7"/>
  <c r="H19" i="7"/>
  <c r="H20" i="7"/>
  <c r="H21" i="7"/>
  <c r="H22" i="7"/>
  <c r="H23" i="7"/>
  <c r="H81" i="7"/>
  <c r="H82" i="7"/>
  <c r="H24" i="7"/>
  <c r="H25" i="7"/>
  <c r="H26" i="7"/>
  <c r="H83" i="7"/>
  <c r="H84" i="7"/>
  <c r="H27" i="7"/>
  <c r="H28" i="7"/>
  <c r="H85" i="7"/>
  <c r="H29" i="7"/>
  <c r="H2" i="7"/>
  <c r="H30" i="7"/>
  <c r="H86" i="7"/>
  <c r="H31" i="7"/>
  <c r="H3" i="7"/>
  <c r="H32" i="7"/>
  <c r="H87" i="7"/>
  <c r="H33" i="7"/>
  <c r="H34" i="7"/>
  <c r="H35" i="7"/>
  <c r="H36" i="7"/>
  <c r="H37" i="7"/>
  <c r="H88" i="7"/>
  <c r="H38" i="7"/>
  <c r="H39" i="7"/>
  <c r="H40" i="7"/>
  <c r="H41" i="7"/>
  <c r="H89" i="7"/>
  <c r="H42" i="7"/>
  <c r="H43" i="7"/>
  <c r="H4" i="7"/>
  <c r="H44" i="7"/>
  <c r="H45" i="7"/>
  <c r="H5" i="7"/>
  <c r="H6" i="7"/>
  <c r="H7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8" i="7"/>
  <c r="H59" i="7"/>
  <c r="H60" i="7"/>
  <c r="H61" i="7"/>
  <c r="H9" i="7"/>
  <c r="H10" i="7"/>
  <c r="H62" i="7"/>
  <c r="H63" i="7"/>
  <c r="H64" i="7"/>
  <c r="H65" i="7"/>
  <c r="H66" i="7"/>
  <c r="H11" i="7"/>
  <c r="H67" i="7"/>
  <c r="H12" i="7"/>
  <c r="H68" i="7"/>
  <c r="H13" i="7"/>
  <c r="H14" i="7"/>
  <c r="H69" i="7"/>
  <c r="H70" i="7"/>
  <c r="H71" i="7"/>
  <c r="H72" i="7"/>
  <c r="H90" i="7"/>
  <c r="H73" i="7"/>
  <c r="H74" i="7"/>
  <c r="H75" i="7"/>
  <c r="H76" i="7"/>
  <c r="H77" i="7"/>
  <c r="H78" i="7"/>
  <c r="H15" i="7"/>
  <c r="H79" i="7"/>
  <c r="H8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197" i="7"/>
  <c r="H198" i="7"/>
  <c r="H199" i="7"/>
  <c r="H200" i="7"/>
  <c r="H201" i="7"/>
  <c r="H202" i="7"/>
  <c r="H203" i="7"/>
  <c r="H204" i="7"/>
  <c r="H205" i="7"/>
  <c r="H206" i="7"/>
  <c r="H207" i="7"/>
  <c r="H208" i="7"/>
  <c r="H209" i="7"/>
  <c r="H210" i="7"/>
  <c r="H211" i="7"/>
  <c r="H212" i="7"/>
  <c r="H213" i="7"/>
  <c r="H214" i="7"/>
  <c r="H215" i="7"/>
  <c r="H216" i="7"/>
  <c r="H217" i="7"/>
  <c r="H218" i="7"/>
  <c r="H219" i="7"/>
  <c r="H220" i="7"/>
  <c r="H221" i="7"/>
  <c r="H222" i="7"/>
  <c r="H223" i="7"/>
  <c r="H224" i="7"/>
  <c r="H225" i="7"/>
  <c r="H226" i="7"/>
  <c r="H227" i="7"/>
  <c r="H228" i="7"/>
  <c r="H229" i="7"/>
  <c r="H230" i="7"/>
  <c r="H231" i="7"/>
  <c r="H232" i="7"/>
  <c r="H233" i="7"/>
  <c r="H234" i="7"/>
  <c r="H235" i="7"/>
  <c r="H236" i="7"/>
  <c r="H237" i="7"/>
  <c r="H238" i="7"/>
  <c r="H239" i="7"/>
  <c r="H240" i="7"/>
  <c r="H241" i="7"/>
  <c r="H242" i="7"/>
  <c r="H243" i="7"/>
  <c r="H244" i="7"/>
  <c r="H245" i="7"/>
  <c r="H246" i="7"/>
  <c r="H247" i="7"/>
  <c r="H248" i="7"/>
  <c r="H249" i="7"/>
  <c r="H250" i="7"/>
  <c r="H251" i="7"/>
  <c r="H252" i="7"/>
  <c r="H253" i="7"/>
  <c r="H254" i="7"/>
  <c r="H255" i="7"/>
  <c r="H256" i="7"/>
  <c r="H257" i="7"/>
  <c r="H258" i="7"/>
  <c r="H259" i="7"/>
  <c r="H260" i="7"/>
  <c r="H261" i="7"/>
  <c r="H262" i="7"/>
  <c r="H263" i="7"/>
  <c r="H264" i="7"/>
  <c r="H265" i="7"/>
  <c r="H266" i="7"/>
  <c r="H267" i="7"/>
  <c r="H268" i="7"/>
  <c r="H269" i="7"/>
  <c r="H270" i="7"/>
  <c r="H271" i="7"/>
  <c r="H272" i="7"/>
  <c r="H273" i="7"/>
  <c r="H274" i="7"/>
  <c r="H275" i="7"/>
  <c r="H276" i="7"/>
  <c r="H277" i="7"/>
  <c r="H278" i="7"/>
  <c r="H279" i="7"/>
  <c r="H280" i="7"/>
  <c r="H281" i="7"/>
  <c r="H282" i="7"/>
  <c r="H283" i="7"/>
  <c r="H284" i="7"/>
  <c r="H285" i="7"/>
  <c r="H286" i="7"/>
  <c r="H287" i="7"/>
  <c r="H288" i="7"/>
  <c r="H289" i="7"/>
  <c r="H290" i="7"/>
  <c r="H291" i="7"/>
  <c r="H292" i="7"/>
  <c r="H16" i="7"/>
  <c r="I3" i="4"/>
  <c r="H3" i="4"/>
  <c r="I2" i="4"/>
  <c r="H2" i="4"/>
  <c r="I6" i="3"/>
  <c r="G98" i="5" s="1"/>
  <c r="H6" i="3"/>
  <c r="I5" i="3"/>
  <c r="G25" i="5" s="1"/>
  <c r="H5" i="3"/>
  <c r="I4" i="3"/>
  <c r="G61" i="6" s="1"/>
  <c r="H4" i="3"/>
  <c r="B4" i="3"/>
  <c r="I3" i="3"/>
  <c r="G43" i="6" s="1"/>
  <c r="B3" i="3"/>
  <c r="I2" i="3"/>
  <c r="G5" i="6" s="1"/>
  <c r="B2" i="3"/>
  <c r="G174" i="6" l="1"/>
  <c r="G125" i="6"/>
  <c r="G99" i="6"/>
  <c r="G74" i="6"/>
  <c r="G50" i="6"/>
  <c r="G33" i="6"/>
  <c r="G26" i="6"/>
  <c r="G25" i="6"/>
  <c r="G4" i="6"/>
  <c r="G3" i="6"/>
  <c r="G260" i="6"/>
  <c r="G160" i="6"/>
  <c r="G349" i="6"/>
  <c r="G60" i="6"/>
  <c r="G325" i="6"/>
  <c r="G299" i="6"/>
  <c r="G274" i="6"/>
  <c r="G249" i="6"/>
  <c r="G225" i="6"/>
  <c r="G199" i="6"/>
  <c r="G324" i="6"/>
  <c r="G273" i="6"/>
  <c r="G198" i="6"/>
  <c r="G148" i="6"/>
  <c r="G98" i="6"/>
  <c r="G49" i="6"/>
  <c r="G157" i="6"/>
  <c r="G347" i="6"/>
  <c r="G323" i="6"/>
  <c r="G296" i="6"/>
  <c r="G271" i="6"/>
  <c r="G247" i="6"/>
  <c r="G223" i="6"/>
  <c r="G196" i="6"/>
  <c r="G171" i="6"/>
  <c r="G147" i="6"/>
  <c r="G123" i="6"/>
  <c r="G96" i="6"/>
  <c r="G71" i="6"/>
  <c r="G48" i="6"/>
  <c r="G24" i="6"/>
  <c r="G352" i="6"/>
  <c r="G252" i="6"/>
  <c r="G152" i="6"/>
  <c r="G40" i="6"/>
  <c r="G298" i="6"/>
  <c r="G224" i="6"/>
  <c r="G173" i="6"/>
  <c r="G124" i="6"/>
  <c r="G73" i="6"/>
  <c r="G57" i="6"/>
  <c r="G346" i="6"/>
  <c r="G322" i="6"/>
  <c r="G295" i="6"/>
  <c r="G270" i="6"/>
  <c r="G246" i="6"/>
  <c r="G222" i="6"/>
  <c r="G195" i="6"/>
  <c r="G170" i="6"/>
  <c r="G146" i="6"/>
  <c r="G122" i="6"/>
  <c r="G95" i="6"/>
  <c r="G70" i="6"/>
  <c r="G47" i="6"/>
  <c r="G23" i="6"/>
  <c r="G341" i="6"/>
  <c r="G241" i="6"/>
  <c r="G141" i="6"/>
  <c r="G39" i="6"/>
  <c r="G348" i="6"/>
  <c r="G248" i="6"/>
  <c r="G257" i="6"/>
  <c r="G345" i="6"/>
  <c r="G319" i="6"/>
  <c r="G294" i="6"/>
  <c r="G269" i="6"/>
  <c r="G245" i="6"/>
  <c r="G219" i="6"/>
  <c r="G194" i="6"/>
  <c r="G169" i="6"/>
  <c r="G145" i="6"/>
  <c r="G119" i="6"/>
  <c r="G94" i="6"/>
  <c r="G69" i="6"/>
  <c r="G46" i="6"/>
  <c r="G22" i="6"/>
  <c r="G340" i="6"/>
  <c r="G240" i="6"/>
  <c r="G140" i="6"/>
  <c r="G36" i="6"/>
  <c r="G193" i="6"/>
  <c r="G168" i="6"/>
  <c r="G144" i="6"/>
  <c r="G118" i="6"/>
  <c r="G93" i="6"/>
  <c r="G68" i="6"/>
  <c r="G45" i="6"/>
  <c r="G21" i="6"/>
  <c r="G337" i="6"/>
  <c r="G237" i="6"/>
  <c r="G137" i="6"/>
  <c r="G20" i="6"/>
  <c r="G268" i="6"/>
  <c r="G343" i="6"/>
  <c r="G316" i="6"/>
  <c r="G291" i="6"/>
  <c r="G267" i="6"/>
  <c r="G243" i="6"/>
  <c r="G216" i="6"/>
  <c r="G191" i="6"/>
  <c r="G167" i="6"/>
  <c r="G143" i="6"/>
  <c r="G116" i="6"/>
  <c r="G91" i="6"/>
  <c r="G67" i="6"/>
  <c r="G44" i="6"/>
  <c r="G18" i="6"/>
  <c r="G332" i="6"/>
  <c r="G232" i="6"/>
  <c r="G132" i="6"/>
  <c r="G19" i="6"/>
  <c r="G344" i="6"/>
  <c r="G342" i="6"/>
  <c r="G315" i="6"/>
  <c r="G290" i="6"/>
  <c r="G266" i="6"/>
  <c r="G242" i="6"/>
  <c r="G215" i="6"/>
  <c r="G190" i="6"/>
  <c r="G166" i="6"/>
  <c r="G142" i="6"/>
  <c r="G115" i="6"/>
  <c r="G90" i="6"/>
  <c r="G66" i="6"/>
  <c r="G42" i="6"/>
  <c r="G17" i="6"/>
  <c r="G321" i="6"/>
  <c r="G221" i="6"/>
  <c r="G121" i="6"/>
  <c r="G16" i="6"/>
  <c r="G318" i="6"/>
  <c r="G339" i="6"/>
  <c r="G314" i="6"/>
  <c r="G289" i="6"/>
  <c r="G265" i="6"/>
  <c r="G239" i="6"/>
  <c r="G214" i="6"/>
  <c r="G189" i="6"/>
  <c r="G165" i="6"/>
  <c r="G139" i="6"/>
  <c r="G114" i="6"/>
  <c r="G89" i="6"/>
  <c r="G65" i="6"/>
  <c r="G41" i="6"/>
  <c r="G15" i="6"/>
  <c r="G320" i="6"/>
  <c r="G220" i="6"/>
  <c r="G120" i="6"/>
  <c r="G338" i="6"/>
  <c r="G313" i="6"/>
  <c r="G288" i="6"/>
  <c r="G264" i="6"/>
  <c r="G238" i="6"/>
  <c r="G213" i="6"/>
  <c r="G188" i="6"/>
  <c r="G164" i="6"/>
  <c r="G138" i="6"/>
  <c r="G113" i="6"/>
  <c r="G88" i="6"/>
  <c r="G64" i="6"/>
  <c r="G38" i="6"/>
  <c r="G14" i="6"/>
  <c r="G317" i="6"/>
  <c r="G217" i="6"/>
  <c r="G117" i="6"/>
  <c r="G244" i="6"/>
  <c r="G336" i="6"/>
  <c r="G311" i="6"/>
  <c r="G287" i="6"/>
  <c r="G263" i="6"/>
  <c r="G236" i="6"/>
  <c r="G211" i="6"/>
  <c r="G187" i="6"/>
  <c r="G163" i="6"/>
  <c r="G136" i="6"/>
  <c r="G111" i="6"/>
  <c r="G87" i="6"/>
  <c r="G63" i="6"/>
  <c r="G37" i="6"/>
  <c r="G13" i="6"/>
  <c r="G312" i="6"/>
  <c r="G212" i="6"/>
  <c r="G112" i="6"/>
  <c r="G218" i="6"/>
  <c r="G335" i="6"/>
  <c r="G310" i="6"/>
  <c r="G286" i="6"/>
  <c r="G262" i="6"/>
  <c r="G235" i="6"/>
  <c r="G210" i="6"/>
  <c r="G186" i="6"/>
  <c r="G162" i="6"/>
  <c r="G135" i="6"/>
  <c r="G110" i="6"/>
  <c r="G86" i="6"/>
  <c r="G62" i="6"/>
  <c r="G35" i="6"/>
  <c r="G12" i="6"/>
  <c r="G301" i="6"/>
  <c r="G201" i="6"/>
  <c r="G101" i="6"/>
  <c r="G293" i="6"/>
  <c r="G334" i="6"/>
  <c r="G309" i="6"/>
  <c r="G285" i="6"/>
  <c r="G259" i="6"/>
  <c r="G234" i="6"/>
  <c r="G209" i="6"/>
  <c r="G185" i="6"/>
  <c r="G159" i="6"/>
  <c r="G134" i="6"/>
  <c r="G109" i="6"/>
  <c r="G85" i="6"/>
  <c r="G59" i="6"/>
  <c r="G34" i="6"/>
  <c r="G11" i="6"/>
  <c r="G300" i="6"/>
  <c r="G200" i="6"/>
  <c r="G100" i="6"/>
  <c r="G333" i="6"/>
  <c r="G308" i="6"/>
  <c r="G158" i="6"/>
  <c r="G108" i="6"/>
  <c r="G84" i="6"/>
  <c r="G58" i="6"/>
  <c r="G10" i="6"/>
  <c r="G297" i="6"/>
  <c r="G197" i="6"/>
  <c r="G97" i="6"/>
  <c r="G133" i="6"/>
  <c r="G331" i="6"/>
  <c r="G307" i="6"/>
  <c r="G283" i="6"/>
  <c r="G256" i="6"/>
  <c r="G231" i="6"/>
  <c r="G207" i="6"/>
  <c r="G183" i="6"/>
  <c r="G156" i="6"/>
  <c r="G131" i="6"/>
  <c r="G107" i="6"/>
  <c r="G83" i="6"/>
  <c r="G56" i="6"/>
  <c r="G32" i="6"/>
  <c r="G292" i="6"/>
  <c r="G192" i="6"/>
  <c r="G92" i="6"/>
  <c r="G184" i="6"/>
  <c r="G330" i="6"/>
  <c r="G306" i="6"/>
  <c r="G282" i="6"/>
  <c r="G255" i="6"/>
  <c r="G230" i="6"/>
  <c r="G206" i="6"/>
  <c r="G182" i="6"/>
  <c r="G155" i="6"/>
  <c r="G130" i="6"/>
  <c r="G106" i="6"/>
  <c r="G82" i="6"/>
  <c r="G55" i="6"/>
  <c r="G31" i="6"/>
  <c r="G9" i="6"/>
  <c r="G281" i="6"/>
  <c r="G181" i="6"/>
  <c r="G81" i="6"/>
  <c r="G284" i="6"/>
  <c r="G354" i="6"/>
  <c r="G329" i="6"/>
  <c r="G305" i="6"/>
  <c r="G279" i="6"/>
  <c r="G254" i="6"/>
  <c r="G229" i="6"/>
  <c r="G205" i="6"/>
  <c r="G179" i="6"/>
  <c r="G154" i="6"/>
  <c r="G129" i="6"/>
  <c r="G105" i="6"/>
  <c r="G79" i="6"/>
  <c r="G54" i="6"/>
  <c r="G30" i="6"/>
  <c r="G8" i="6"/>
  <c r="G280" i="6"/>
  <c r="G180" i="6"/>
  <c r="G80" i="6"/>
  <c r="G258" i="6"/>
  <c r="G353" i="6"/>
  <c r="G328" i="6"/>
  <c r="G304" i="6"/>
  <c r="G278" i="6"/>
  <c r="G253" i="6"/>
  <c r="G228" i="6"/>
  <c r="G204" i="6"/>
  <c r="G178" i="6"/>
  <c r="G153" i="6"/>
  <c r="G128" i="6"/>
  <c r="G104" i="6"/>
  <c r="G78" i="6"/>
  <c r="G53" i="6"/>
  <c r="G29" i="6"/>
  <c r="G7" i="6"/>
  <c r="G277" i="6"/>
  <c r="G177" i="6"/>
  <c r="G77" i="6"/>
  <c r="G208" i="6"/>
  <c r="G351" i="6"/>
  <c r="G327" i="6"/>
  <c r="G303" i="6"/>
  <c r="G276" i="6"/>
  <c r="G251" i="6"/>
  <c r="G227" i="6"/>
  <c r="G203" i="6"/>
  <c r="G176" i="6"/>
  <c r="G151" i="6"/>
  <c r="G127" i="6"/>
  <c r="G103" i="6"/>
  <c r="G76" i="6"/>
  <c r="G52" i="6"/>
  <c r="G28" i="6"/>
  <c r="G6" i="6"/>
  <c r="G272" i="6"/>
  <c r="G172" i="6"/>
  <c r="G72" i="6"/>
  <c r="G233" i="6"/>
  <c r="G350" i="6"/>
  <c r="G326" i="6"/>
  <c r="G302" i="6"/>
  <c r="G275" i="6"/>
  <c r="G250" i="6"/>
  <c r="G226" i="6"/>
  <c r="G202" i="6"/>
  <c r="G175" i="6"/>
  <c r="G150" i="6"/>
  <c r="G126" i="6"/>
  <c r="G102" i="6"/>
  <c r="G75" i="6"/>
  <c r="G51" i="6"/>
  <c r="G27" i="6"/>
  <c r="G261" i="6"/>
  <c r="G161" i="6"/>
  <c r="G194" i="5"/>
  <c r="G179" i="5"/>
  <c r="G174" i="5"/>
  <c r="G159" i="5"/>
  <c r="G139" i="5"/>
  <c r="G134" i="5"/>
  <c r="G119" i="5"/>
  <c r="G114" i="5"/>
  <c r="G99" i="5"/>
  <c r="G94" i="5"/>
  <c r="G279" i="5"/>
  <c r="G74" i="5"/>
  <c r="G274" i="5"/>
  <c r="G11" i="5"/>
  <c r="G259" i="5"/>
  <c r="G56" i="5"/>
  <c r="G254" i="5"/>
  <c r="G90" i="5"/>
  <c r="G239" i="5"/>
  <c r="G39" i="5"/>
  <c r="G234" i="5"/>
  <c r="G36" i="5"/>
  <c r="G219" i="5"/>
  <c r="G26" i="5"/>
  <c r="G214" i="5"/>
  <c r="G21" i="5"/>
  <c r="G199" i="5"/>
  <c r="G277" i="5"/>
  <c r="G257" i="5"/>
  <c r="G237" i="5"/>
  <c r="G217" i="5"/>
  <c r="G197" i="5"/>
  <c r="G177" i="5"/>
  <c r="G157" i="5"/>
  <c r="G137" i="5"/>
  <c r="G117" i="5"/>
  <c r="G97" i="5"/>
  <c r="G72" i="5"/>
  <c r="G54" i="5"/>
  <c r="G9" i="5"/>
  <c r="G24" i="5"/>
  <c r="G276" i="5"/>
  <c r="G256" i="5"/>
  <c r="G236" i="5"/>
  <c r="G216" i="5"/>
  <c r="G196" i="5"/>
  <c r="G176" i="5"/>
  <c r="G156" i="5"/>
  <c r="G136" i="5"/>
  <c r="G116" i="5"/>
  <c r="G96" i="5"/>
  <c r="G71" i="5"/>
  <c r="G53" i="5"/>
  <c r="G37" i="5"/>
  <c r="G23" i="5"/>
  <c r="G275" i="5"/>
  <c r="G255" i="5"/>
  <c r="G235" i="5"/>
  <c r="G215" i="5"/>
  <c r="G195" i="5"/>
  <c r="G175" i="5"/>
  <c r="G155" i="5"/>
  <c r="G135" i="5"/>
  <c r="G115" i="5"/>
  <c r="G95" i="5"/>
  <c r="G70" i="5"/>
  <c r="G52" i="5"/>
  <c r="G8" i="5"/>
  <c r="G22" i="5"/>
  <c r="G2" i="5"/>
  <c r="G273" i="5"/>
  <c r="G253" i="5"/>
  <c r="G233" i="5"/>
  <c r="G213" i="5"/>
  <c r="G193" i="5"/>
  <c r="G173" i="5"/>
  <c r="G153" i="5"/>
  <c r="G133" i="5"/>
  <c r="G113" i="5"/>
  <c r="G93" i="5"/>
  <c r="G69" i="5"/>
  <c r="G89" i="5"/>
  <c r="G87" i="5"/>
  <c r="G20" i="5"/>
  <c r="G292" i="5"/>
  <c r="G272" i="5"/>
  <c r="G252" i="5"/>
  <c r="G232" i="5"/>
  <c r="G212" i="5"/>
  <c r="G192" i="5"/>
  <c r="G172" i="5"/>
  <c r="G152" i="5"/>
  <c r="G132" i="5"/>
  <c r="G112" i="5"/>
  <c r="G92" i="5"/>
  <c r="G68" i="5"/>
  <c r="G51" i="5"/>
  <c r="G35" i="5"/>
  <c r="G4" i="5"/>
  <c r="G291" i="5"/>
  <c r="G271" i="5"/>
  <c r="G251" i="5"/>
  <c r="G231" i="5"/>
  <c r="G211" i="5"/>
  <c r="G191" i="5"/>
  <c r="G171" i="5"/>
  <c r="G151" i="5"/>
  <c r="G131" i="5"/>
  <c r="G111" i="5"/>
  <c r="G91" i="5"/>
  <c r="G67" i="5"/>
  <c r="G50" i="5"/>
  <c r="G86" i="5"/>
  <c r="G19" i="5"/>
  <c r="G290" i="5"/>
  <c r="G270" i="5"/>
  <c r="G250" i="5"/>
  <c r="G230" i="5"/>
  <c r="G210" i="5"/>
  <c r="G190" i="5"/>
  <c r="G170" i="5"/>
  <c r="G150" i="5"/>
  <c r="G130" i="5"/>
  <c r="G110" i="5"/>
  <c r="G85" i="5"/>
  <c r="G66" i="5"/>
  <c r="G49" i="5"/>
  <c r="G34" i="5"/>
  <c r="G18" i="5"/>
  <c r="G289" i="5"/>
  <c r="G269" i="5"/>
  <c r="G249" i="5"/>
  <c r="G229" i="5"/>
  <c r="G209" i="5"/>
  <c r="G189" i="5"/>
  <c r="G169" i="5"/>
  <c r="G149" i="5"/>
  <c r="G129" i="5"/>
  <c r="G109" i="5"/>
  <c r="G84" i="5"/>
  <c r="G65" i="5"/>
  <c r="G48" i="5"/>
  <c r="G33" i="5"/>
  <c r="G3" i="5"/>
  <c r="G288" i="5"/>
  <c r="G268" i="5"/>
  <c r="G248" i="5"/>
  <c r="G228" i="5"/>
  <c r="G208" i="5"/>
  <c r="G188" i="5"/>
  <c r="G168" i="5"/>
  <c r="G148" i="5"/>
  <c r="G128" i="5"/>
  <c r="G108" i="5"/>
  <c r="G83" i="5"/>
  <c r="G64" i="5"/>
  <c r="G47" i="5"/>
  <c r="G7" i="5"/>
  <c r="G17" i="5"/>
  <c r="G287" i="5"/>
  <c r="G267" i="5"/>
  <c r="G247" i="5"/>
  <c r="G227" i="5"/>
  <c r="G207" i="5"/>
  <c r="G187" i="5"/>
  <c r="G167" i="5"/>
  <c r="G147" i="5"/>
  <c r="G127" i="5"/>
  <c r="G107" i="5"/>
  <c r="G82" i="5"/>
  <c r="G63" i="5"/>
  <c r="G46" i="5"/>
  <c r="G32" i="5"/>
  <c r="G16" i="5"/>
  <c r="G286" i="5"/>
  <c r="G266" i="5"/>
  <c r="G246" i="5"/>
  <c r="G226" i="5"/>
  <c r="G206" i="5"/>
  <c r="G186" i="5"/>
  <c r="G166" i="5"/>
  <c r="G146" i="5"/>
  <c r="G126" i="5"/>
  <c r="G106" i="5"/>
  <c r="G81" i="5"/>
  <c r="G10" i="5"/>
  <c r="G45" i="5"/>
  <c r="G31" i="5"/>
  <c r="G15" i="5"/>
  <c r="G285" i="5"/>
  <c r="G265" i="5"/>
  <c r="G245" i="5"/>
  <c r="G225" i="5"/>
  <c r="G205" i="5"/>
  <c r="G185" i="5"/>
  <c r="G165" i="5"/>
  <c r="G145" i="5"/>
  <c r="G125" i="5"/>
  <c r="G105" i="5"/>
  <c r="G80" i="5"/>
  <c r="G62" i="5"/>
  <c r="G44" i="5"/>
  <c r="G30" i="5"/>
  <c r="G14" i="5"/>
  <c r="G284" i="5"/>
  <c r="G264" i="5"/>
  <c r="G244" i="5"/>
  <c r="G224" i="5"/>
  <c r="G204" i="5"/>
  <c r="G184" i="5"/>
  <c r="G164" i="5"/>
  <c r="G144" i="5"/>
  <c r="G124" i="5"/>
  <c r="G104" i="5"/>
  <c r="G79" i="5"/>
  <c r="G61" i="5"/>
  <c r="G88" i="5"/>
  <c r="G29" i="5"/>
  <c r="G13" i="5"/>
  <c r="G283" i="5"/>
  <c r="G263" i="5"/>
  <c r="G243" i="5"/>
  <c r="G223" i="5"/>
  <c r="G203" i="5"/>
  <c r="G183" i="5"/>
  <c r="G163" i="5"/>
  <c r="G143" i="5"/>
  <c r="G123" i="5"/>
  <c r="G103" i="5"/>
  <c r="G78" i="5"/>
  <c r="G60" i="5"/>
  <c r="G43" i="5"/>
  <c r="G28" i="5"/>
  <c r="G12" i="5"/>
  <c r="G282" i="5"/>
  <c r="G262" i="5"/>
  <c r="G242" i="5"/>
  <c r="G222" i="5"/>
  <c r="G202" i="5"/>
  <c r="G182" i="5"/>
  <c r="G162" i="5"/>
  <c r="G142" i="5"/>
  <c r="G122" i="5"/>
  <c r="G102" i="5"/>
  <c r="G77" i="5"/>
  <c r="G59" i="5"/>
  <c r="G42" i="5"/>
  <c r="G6" i="5"/>
  <c r="G281" i="5"/>
  <c r="G261" i="5"/>
  <c r="G241" i="5"/>
  <c r="G221" i="5"/>
  <c r="G201" i="5"/>
  <c r="G181" i="5"/>
  <c r="G161" i="5"/>
  <c r="G141" i="5"/>
  <c r="G121" i="5"/>
  <c r="G101" i="5"/>
  <c r="G76" i="5"/>
  <c r="G58" i="5"/>
  <c r="G41" i="5"/>
  <c r="G27" i="5"/>
  <c r="G280" i="5"/>
  <c r="G260" i="5"/>
  <c r="G240" i="5"/>
  <c r="G220" i="5"/>
  <c r="G200" i="5"/>
  <c r="G180" i="5"/>
  <c r="G160" i="5"/>
  <c r="G140" i="5"/>
  <c r="G120" i="5"/>
  <c r="G100" i="5"/>
  <c r="G75" i="5"/>
  <c r="G57" i="5"/>
  <c r="G40" i="5"/>
  <c r="G5" i="5"/>
  <c r="G278" i="5"/>
  <c r="G258" i="5"/>
  <c r="G238" i="5"/>
  <c r="G218" i="5"/>
  <c r="G198" i="5"/>
  <c r="G178" i="5"/>
  <c r="G158" i="5"/>
  <c r="G138" i="5"/>
  <c r="G118" i="5"/>
  <c r="G73" i="5"/>
  <c r="G55" i="5"/>
  <c r="G38" i="5"/>
  <c r="G2" i="6"/>
</calcChain>
</file>

<file path=xl/sharedStrings.xml><?xml version="1.0" encoding="utf-8"?>
<sst xmlns="http://schemas.openxmlformats.org/spreadsheetml/2006/main" count="10067" uniqueCount="761">
  <si>
    <t>Id Empreendimento</t>
  </si>
  <si>
    <t>Nome Empreendimento</t>
  </si>
  <si>
    <t>Cenário</t>
  </si>
  <si>
    <t>ponderacao</t>
  </si>
  <si>
    <t>β1 Bruto</t>
  </si>
  <si>
    <t>Limite β1 Sup</t>
  </si>
  <si>
    <t>Limite β1 Inf</t>
  </si>
  <si>
    <t>Peso β1</t>
  </si>
  <si>
    <t>β1 Normalizado</t>
  </si>
  <si>
    <t>β2 Bruto</t>
  </si>
  <si>
    <t>Limite β2 Sup</t>
  </si>
  <si>
    <t>Limite β2 Inf</t>
  </si>
  <si>
    <t>Peso β2</t>
  </si>
  <si>
    <t>β2 Normalizado</t>
  </si>
  <si>
    <t>β3 Bruto</t>
  </si>
  <si>
    <t>Limite β3 Sup</t>
  </si>
  <si>
    <t>Limite β3 Inf</t>
  </si>
  <si>
    <t>Peso β3</t>
  </si>
  <si>
    <t>β3 Normalizado</t>
  </si>
  <si>
    <t>β4 Bruto</t>
  </si>
  <si>
    <t>Limite β4 Sup</t>
  </si>
  <si>
    <t>Limite β4 Inf</t>
  </si>
  <si>
    <t>Peso β4</t>
  </si>
  <si>
    <t>β4 Normalizado</t>
  </si>
  <si>
    <t>β5 Bruto</t>
  </si>
  <si>
    <t>Limite β5 Sup</t>
  </si>
  <si>
    <t>Limite β5 Inf</t>
  </si>
  <si>
    <t>Peso β5</t>
  </si>
  <si>
    <t>β5 Normalizado</t>
  </si>
  <si>
    <t>β6 Bruto</t>
  </si>
  <si>
    <t>Limite β6 Sup</t>
  </si>
  <si>
    <t>Limite β6 Inf</t>
  </si>
  <si>
    <t>Peso β6</t>
  </si>
  <si>
    <t>β6 Normalizado</t>
  </si>
  <si>
    <t>β7 Bruto</t>
  </si>
  <si>
    <t>Limite β7 Sup</t>
  </si>
  <si>
    <t>Limite β7 Inf</t>
  </si>
  <si>
    <t>Peso β7</t>
  </si>
  <si>
    <t>β7 Normalizado</t>
  </si>
  <si>
    <t>β8 Bruto</t>
  </si>
  <si>
    <t>Limite β8 Sup</t>
  </si>
  <si>
    <t>Limite β8 Inf</t>
  </si>
  <si>
    <t>Peso β8</t>
  </si>
  <si>
    <t>β8 Normalizado</t>
  </si>
  <si>
    <t>β9 Bruto</t>
  </si>
  <si>
    <t>Limite β9 Sup</t>
  </si>
  <si>
    <t>Limite β9 Inf</t>
  </si>
  <si>
    <t>Peso β9</t>
  </si>
  <si>
    <t>β9 Normalizado</t>
  </si>
  <si>
    <t>β10 Bruto</t>
  </si>
  <si>
    <t>Limite β10 Sup</t>
  </si>
  <si>
    <t>Limite β10 Inf</t>
  </si>
  <si>
    <t>Peso β10</t>
  </si>
  <si>
    <t>β10 Normalizado</t>
  </si>
  <si>
    <t>IBG bruto C</t>
  </si>
  <si>
    <t>BR-364/365/MG/GO (Ecovias do Cerrado)</t>
  </si>
  <si>
    <t>PSR1</t>
  </si>
  <si>
    <t>Cenário 1-2-3</t>
  </si>
  <si>
    <t>PSR2</t>
  </si>
  <si>
    <t>PSR3</t>
  </si>
  <si>
    <t>PSR4</t>
  </si>
  <si>
    <t>BR-101/290/448/386/RS (Via Sul)</t>
  </si>
  <si>
    <t>BR-101/SC (CCR Via Costeira)</t>
  </si>
  <si>
    <t>BR-101/116/376/PR/SC (Autopista Litoral Sul)</t>
  </si>
  <si>
    <t>BR-381/MG/SP (Auto Pista Fernão Dias)</t>
  </si>
  <si>
    <t>BR-101/RJ (Autopista Fluminense)</t>
  </si>
  <si>
    <t>BR-116/PR/SC (Autopista Planalto Sul)</t>
  </si>
  <si>
    <t>BR-116/SP/PR (Autopista Régis Bittencourt)</t>
  </si>
  <si>
    <t>BR-060/153/262/DF/GO/MG (Concebra)</t>
  </si>
  <si>
    <t>BR-040/MG/RJ (Concer)</t>
  </si>
  <si>
    <t>BR-050/GO/MG (Eco050)</t>
  </si>
  <si>
    <t>BR-101/ES/BA (Eco101)</t>
  </si>
  <si>
    <t>Ecoponte</t>
  </si>
  <si>
    <t>BR-116/392/RS (EcoSul)</t>
  </si>
  <si>
    <t>BR-153/080/414/GO/TO (Ecovias Araguaia)</t>
  </si>
  <si>
    <t>BR-163/MS (MS Via)</t>
  </si>
  <si>
    <t>BR-116/101/RJ/SP (Nova Dutra)</t>
  </si>
  <si>
    <t>BR-163/MT e MT-407 (Rota do Oeste)</t>
  </si>
  <si>
    <t>BR-153/SP (Transbrasiliana)</t>
  </si>
  <si>
    <t>BR-040/DF/GO/MG (Via 040)</t>
  </si>
  <si>
    <t>BR-116/324/BA e BA-526/528 (Via Bahia)</t>
  </si>
  <si>
    <t>BR-163/230/MT/PA</t>
  </si>
  <si>
    <t>BR-381/MG (BH - Governador Valadares)</t>
  </si>
  <si>
    <t>BR-116/465/493/RJ/MG</t>
  </si>
  <si>
    <t>Rodovias Integradas do Paraná - Lote 1</t>
  </si>
  <si>
    <t>Rodovias Integradas do Paraná - Lote 2</t>
  </si>
  <si>
    <t>Rodovias Integradas do Paraná - Lote 3</t>
  </si>
  <si>
    <t>Rodovias Integradas do Paraná - Lote 4</t>
  </si>
  <si>
    <t>Rodovias Integradas do Paraná - Lote 5</t>
  </si>
  <si>
    <t>Rodovias Integradas do Paraná - Lote 6</t>
  </si>
  <si>
    <t>BR-060/GO</t>
  </si>
  <si>
    <t>BR-101/RN</t>
  </si>
  <si>
    <t>BR-101/SP</t>
  </si>
  <si>
    <t>Cenário 4</t>
  </si>
  <si>
    <t>BR-116/RS (trecho Porto Alegre - Novo Hamburgo)</t>
  </si>
  <si>
    <t>BR-282/SC</t>
  </si>
  <si>
    <t>BR-154/MG</t>
  </si>
  <si>
    <t>BR-156/AP (trecho Laranjal do Jari - Ent. BR-210/AP-030 (Macapá))</t>
  </si>
  <si>
    <t>BR-158/MS</t>
  </si>
  <si>
    <t>BR-163/PR (trecho Cascavel - Guaíra)</t>
  </si>
  <si>
    <t>BR-222/CE ( Entroncamento Acesso ao Porto de Pecém - SoBRal)</t>
  </si>
  <si>
    <t>BR-230/PA_Divisa PA/TO - Altamira</t>
  </si>
  <si>
    <t>BR-230/PB (trecho Cabedelo - Otizeiro)</t>
  </si>
  <si>
    <t>BR-230/PB (trecho Campina Grande - Patos)</t>
  </si>
  <si>
    <t>BR-242/MT</t>
  </si>
  <si>
    <t>BR-317/AM</t>
  </si>
  <si>
    <t>BR-364/RO (trecho Km 714 a Km 725)</t>
  </si>
  <si>
    <t>BR-381/SP</t>
  </si>
  <si>
    <t>BR-386/RS</t>
  </si>
  <si>
    <t>BR-426/PB</t>
  </si>
  <si>
    <t>BR-428/PE</t>
  </si>
  <si>
    <t>BR-429/RO</t>
  </si>
  <si>
    <t>BR-493/RJ</t>
  </si>
  <si>
    <t>Lote 1 - BR-472/RS</t>
  </si>
  <si>
    <t>Lote 2 - BR-158/290/RS</t>
  </si>
  <si>
    <t>Lote 3 - BR-438/486/RS/SC</t>
  </si>
  <si>
    <t>Lote 4 - BR-376/463/487/MS/PR</t>
  </si>
  <si>
    <t>Lote 5 - BR-262/MS</t>
  </si>
  <si>
    <t>Lote 6 - BR-158/MS/GO</t>
  </si>
  <si>
    <t>Lote 7 - BR-242/MT</t>
  </si>
  <si>
    <t>Lotes 8 e 9 - BR-367/MG</t>
  </si>
  <si>
    <t>Lote 10 - BR-265/MG</t>
  </si>
  <si>
    <t>Lote 11 - BR-251/DF/GO/MG</t>
  </si>
  <si>
    <t>Lote 12 - BR-367/BA</t>
  </si>
  <si>
    <t>Lote 13 - BR-430/BA</t>
  </si>
  <si>
    <t>Lote 14 - BR-120/RJ</t>
  </si>
  <si>
    <t>Lote 15 - BR-393/ES/RJ</t>
  </si>
  <si>
    <t>Lote 16 - BR-482/484/ES</t>
  </si>
  <si>
    <t>Lote 17 - BR-421/RO</t>
  </si>
  <si>
    <t>Lote 18 - BR-230/PA</t>
  </si>
  <si>
    <t>Lote 19 - BR-464/497/MG</t>
  </si>
  <si>
    <t>Lote 20 - BR-422/PA</t>
  </si>
  <si>
    <t>Lote 21 - BR-010/PA</t>
  </si>
  <si>
    <t>Lote 22 - BR-010/308/MA/TO</t>
  </si>
  <si>
    <t>Lote 23 - BR-235/TO</t>
  </si>
  <si>
    <t>Lote 24 - BR-316/MA</t>
  </si>
  <si>
    <t>Lote 25 - BR-135/226/MA</t>
  </si>
  <si>
    <t>Lote 26 - BR-222/MA</t>
  </si>
  <si>
    <t>Lote 27 - BR-222/MA</t>
  </si>
  <si>
    <t>Lote 28 - BR-101/230/PB</t>
  </si>
  <si>
    <t>Lote 29 - BR-110/PB/RN</t>
  </si>
  <si>
    <t>Lote 30 - BR-226/RN</t>
  </si>
  <si>
    <t>Lote 31 - BR-405/PB/RN</t>
  </si>
  <si>
    <t>Lote 32 - BR-316/PE</t>
  </si>
  <si>
    <t>Lote 33 - BR-423/424/AL/PE</t>
  </si>
  <si>
    <t>Lote 34 - BR-020/BA/PI</t>
  </si>
  <si>
    <t>Lote 35 - BR-020/PI</t>
  </si>
  <si>
    <t>Lote 36 - BR-020/CE</t>
  </si>
  <si>
    <t>Lote 37 - BR-135/316/343/PI</t>
  </si>
  <si>
    <t>Lote 38 - BR-235/SE/BA</t>
  </si>
  <si>
    <t>Lote 39 - BR-010/230/222/MA/PA/TO</t>
  </si>
  <si>
    <t>Lote 40 - BR-479/DF/GO/MG</t>
  </si>
  <si>
    <t>BR-040/495/MG/RJ</t>
  </si>
  <si>
    <t>Contratação BNDES (6.700 km) - Lote CN.1 - BR-060/452/GO</t>
  </si>
  <si>
    <t>Contratação BNDES (6.700 km) - Lote CN.2 - BR-364/060/MT/GO</t>
  </si>
  <si>
    <t>Contratação BNDES (6.700 km) - Lote CN.3 - BR-070/174/364/MT/RO</t>
  </si>
  <si>
    <t>Contratação BNDES (6.700 km) - Lote CN.5 - BR-364/RO</t>
  </si>
  <si>
    <t>Contratação BNDES (6.700 km) - Lote NE.1 - BR-101/235/BA/SE</t>
  </si>
  <si>
    <t>Contratação BNDES (6.700 km) - Lote NE.2 - BR-101/SE/AL/PE</t>
  </si>
  <si>
    <t>Contratação BNDES (6.700 km) - Lote NE.3 - BR-232/PE</t>
  </si>
  <si>
    <t>Contratação BNDES (6.700 km) - Lote NE.4 - BR-101/230/PE/PB</t>
  </si>
  <si>
    <t>Contratação BNDES (6.700 km) - Lote NE.5 - BR-101/116/304/PB/RN/CE</t>
  </si>
  <si>
    <t>Contratação BNDES 6700 Km – Lote Rio Grande do Sul</t>
  </si>
  <si>
    <t>BR-107/RN</t>
  </si>
  <si>
    <t>BR-101/356/MG/RJ</t>
  </si>
  <si>
    <t>Concessão da BR-135/316/MA</t>
  </si>
  <si>
    <t>Concessão da BR-158/155/MT/PA</t>
  </si>
  <si>
    <t>Concessão da BR-163/267/MS - Lote Sul - Rota Tuiuiú</t>
  </si>
  <si>
    <t>Ampliação, Manutenção e Operação da BR-116/251/MG na Contratação BNDES (1.600 km) - Lote 1</t>
  </si>
  <si>
    <t>BR-319/AM (Manaus - Divisa AM/RO)</t>
  </si>
  <si>
    <t>Acesso ao Aeroporto Regional João Batista Figueiredo no Município de Sinop/MT</t>
  </si>
  <si>
    <t>BR-174/AM/RR</t>
  </si>
  <si>
    <t>BR 407/BA ( Feira de Santana/Juazeiro)</t>
  </si>
  <si>
    <t>BR-135/MG (Itacarambí - Divisa MG/BA)</t>
  </si>
  <si>
    <t>BR-135/PI (Eliseu Martins - Divisa PI/BA)</t>
  </si>
  <si>
    <t>BR-163/SC (São Miguel do Oeste - Divisa SC/PR</t>
  </si>
  <si>
    <t>BR-235/PI (Frei Paulo)</t>
  </si>
  <si>
    <t>BR-262/ES (Entroncamento da BR-101/ES (Km 15,5) - Divisa ES/MG (Km 195,9))</t>
  </si>
  <si>
    <t>BR-304/CE (Ponte sobre Rio Jaguaribe em Aracati)</t>
  </si>
  <si>
    <t>BR-392/RS (Rio Grande - Pelotas e Santa Maria - Santo Angelo)</t>
  </si>
  <si>
    <t>BR-493/RJ (Contorno da Baía de Guanabara)</t>
  </si>
  <si>
    <t>Ponte de Acesso e Pavimentação de Vias  (Balneário de Ilhas no Município de Araranguá/SC)</t>
  </si>
  <si>
    <t>Construção de Ponte sobre o rio Tatuamunha no Município de Porto de Pedras - AL</t>
  </si>
  <si>
    <t>Corredor de Desenvolvimento Brasil-Guiana</t>
  </si>
  <si>
    <t>Outras Concessões SC</t>
  </si>
  <si>
    <t>BR 470/RS (André da Rocha a Barretos/Lagoa Vermelha)</t>
  </si>
  <si>
    <t>Acesso rodoviário à margem esquerda do Porto de Santos</t>
  </si>
  <si>
    <t>BR-116/MG</t>
  </si>
  <si>
    <t>BR-251/MG</t>
  </si>
  <si>
    <t>Estrada de Ferro Carajás (Vale S.A.)</t>
  </si>
  <si>
    <t>Estrada de Ferro Vitória a Minas (Vale S.A.)</t>
  </si>
  <si>
    <t>Ferrovia de Integração Oeste-Leste (BAFER S.A.)</t>
  </si>
  <si>
    <t>Ferrovia Norte Sul Tramo Norte (FNS S.A.)</t>
  </si>
  <si>
    <t>Ferrovia Norte Sul Tramo Central (Rumo Malha Central S.A.)</t>
  </si>
  <si>
    <t>Transnordestina Logística (TLSA)</t>
  </si>
  <si>
    <t>Malha Sudeste (MRS Logística S.A.)</t>
  </si>
  <si>
    <t>Malha Norte (Rumo Malha Norte S.A.)</t>
  </si>
  <si>
    <t>Malha Paulista (Rumo Malha Paulista S.A.)</t>
  </si>
  <si>
    <t>Malha Centro-Leste</t>
  </si>
  <si>
    <t>Malha Oeste</t>
  </si>
  <si>
    <t>Malha Sul</t>
  </si>
  <si>
    <t>Ferrogrão</t>
  </si>
  <si>
    <t>Corredor FICO-FIOL: (EF334/354) Caetité-Mara Rosa-Água Boa-Lucas do Rio Verde</t>
  </si>
  <si>
    <t>Ferrovia Norte Sul Tramo Sul (FNSTS) - Trecho Estrela D'Oeste - Panorama - Chapecó</t>
  </si>
  <si>
    <t>Integração FNS e Transnordestina</t>
  </si>
  <si>
    <t>São Mateus/ES a Ipatinga/MG</t>
  </si>
  <si>
    <t>Uberlândia/MG a Chaveslândia (Contrato de Adesão nº17)</t>
  </si>
  <si>
    <t>Porto Franco/MA a Balsas/MA</t>
  </si>
  <si>
    <t>Cubatão/SP a Santos/SP</t>
  </si>
  <si>
    <t>Maracaju/MS a Dourados/MS</t>
  </si>
  <si>
    <t>Guarapuava/PR a Paranaguá/PR</t>
  </si>
  <si>
    <t>Alcântara/MA a Açailândia/MA</t>
  </si>
  <si>
    <t>Santo André/SP</t>
  </si>
  <si>
    <t>Presidente Kennedy/ES a Conceição do Mato Dentro/MG e Sete Lagoas/MG</t>
  </si>
  <si>
    <t>Barra de São Francisco/ES a Brasília/DF</t>
  </si>
  <si>
    <t>Lencóis Paulista/SP</t>
  </si>
  <si>
    <t>Lençóis Paulista/SP a Pederneiras/SP</t>
  </si>
  <si>
    <t>Colatina/ES a Linhares/ES</t>
  </si>
  <si>
    <t>Abaíra/BA a Brumado/BA</t>
  </si>
  <si>
    <t>Unaí/MG a Campos Verdes/GO</t>
  </si>
  <si>
    <t>Açailândia/MA a Barcarena/PA</t>
  </si>
  <si>
    <t>Três Lagoas/MS a Aparecida do Taboado/MS (Contrato de Adesão nº14)</t>
  </si>
  <si>
    <t>Sete Lagoas/MG a Anápolis/GO</t>
  </si>
  <si>
    <t>Porto de Santos (Santos/SP)</t>
  </si>
  <si>
    <t>Barcarena/PA e Santana do Araguaia/PA com conexão entre os municípios de Rondon do Pará/PA e Açailândia/MA</t>
  </si>
  <si>
    <t>Morro do Pilar/MG à Nova Era/MG</t>
  </si>
  <si>
    <t>Caravelas/BA à Araçuaí/MG, com ramal até Teixeira de Freitas/BA e Mucuri/BA</t>
  </si>
  <si>
    <t>Santa Rita do Trivelato/MT a Sinop/MT</t>
  </si>
  <si>
    <t>Nova Mutum/MT a Campo Novo dos Parecis/MT</t>
  </si>
  <si>
    <t>Bom Jesus do Araguaia/MT a Água Boa/MT</t>
  </si>
  <si>
    <t>Ribeirão Cascalheira/MT a Figueirópolis/TO</t>
  </si>
  <si>
    <t>Primavera do Leste /MT e Ribeirão Cascalheira/MT</t>
  </si>
  <si>
    <t>Corumbá de Goiás/GO a Anápolis/GO</t>
  </si>
  <si>
    <t>Três Lagoas/MS</t>
  </si>
  <si>
    <t>Três Lagoas/MS a Aparecida do Taboado/MS (sem contrato de adesão)</t>
  </si>
  <si>
    <t>São João da Barra/RJ</t>
  </si>
  <si>
    <t>Adequação no Perímetro Urbano de Barra Mansa e Construção do Pátio Ferroviário</t>
  </si>
  <si>
    <t>Adequação da Linha Férrea em Juiz de Fora/MG</t>
  </si>
  <si>
    <t>EF-118 Rio - Vitória</t>
  </si>
  <si>
    <t>EF-354/DF/MG: Luziânia - Unaí - Pirapora</t>
  </si>
  <si>
    <t>EF-354/MT/RO: Ferrovia Transcontinental</t>
  </si>
  <si>
    <t>Ferrovia do Frango</t>
  </si>
  <si>
    <t>Ferrovia Litorânea</t>
  </si>
  <si>
    <t>Ferrovia do Pantanal</t>
  </si>
  <si>
    <t>Ferrovia Primavera do Leste (MT) a Maracaju (MS)</t>
  </si>
  <si>
    <t>Ferrovia Rondonópolis - Cuiabá - Lucas do Rio Verde</t>
  </si>
  <si>
    <t>FC 103 - Linha Mineira (Ubá / Muriaé / Porto do Açu)</t>
  </si>
  <si>
    <t>BR-174/RO</t>
  </si>
  <si>
    <t>BR-319/RO/AM</t>
  </si>
  <si>
    <t>BR-425/421/RO</t>
  </si>
  <si>
    <t>BR-421/RO</t>
  </si>
  <si>
    <t>Implantação da Ponte sobre o Rio São Miguel na BR-429/RO</t>
  </si>
  <si>
    <t>BR-435/RO</t>
  </si>
  <si>
    <t>Ampliação, Manutenção e Operação do Lote 2 - BNDES - 1600 km (BR-116/BA/PE) - Feira de Santana Salgueiro</t>
  </si>
  <si>
    <t>Novo Anel Rodoviário de Feira de Santana/BA na Contratação BNDES (1.600 km) - Lote 3</t>
  </si>
  <si>
    <t>Ampliação, Manutenção e Operação da BR-222/CE e CE-010/020/422 na Contratação BNDES (1.600 km) - Lote 4</t>
  </si>
  <si>
    <t>Lote 5 - BNDES - 1600 km - Contorno de Goiânia</t>
  </si>
  <si>
    <t>Implantação, Manutenção e Operação BNDES - 1600 km - Lote 6 - Arco Metropolitano de Recife/PE</t>
  </si>
  <si>
    <t>Implantação, Manutenção e Operação da Variante Abreu e Lima/PE na Contratação BNDES (1.600 km) - Lote 7</t>
  </si>
  <si>
    <t>Implantação da Ponte Internacional de Guajará-Mirim na BR-425/RO</t>
  </si>
  <si>
    <t>Ferrovia Salgueiro - Suape</t>
  </si>
  <si>
    <t>Ferrovia Norte Sul Tramo Sul (FNSTS) - Trecho Chapecó - Rio Grande</t>
  </si>
  <si>
    <t>Ferrovia Teresina - Luis Correia</t>
  </si>
  <si>
    <t>Malha Nordeste (São Luís/MA - Mucuripe/CE)</t>
  </si>
  <si>
    <t>Ampliação da BR-010/MA - PAC</t>
  </si>
  <si>
    <t>Ampliação da BR-020/GO - PAC</t>
  </si>
  <si>
    <t>Ampliação da BR-040/MG - PAC</t>
  </si>
  <si>
    <t>Ampliação da BR-080/DF - PAC</t>
  </si>
  <si>
    <t>Ampliação da BR-101/AL - PAC</t>
  </si>
  <si>
    <t>Ampliação da BR-101/BA - PAC</t>
  </si>
  <si>
    <t>Ampliação da BR-101/SC - PAC</t>
  </si>
  <si>
    <t>Ampliação da BR-101/SE - PAC</t>
  </si>
  <si>
    <t>Ampliação da BR-104/AL - PAC</t>
  </si>
  <si>
    <t>Ampliação da BR-104/PB - PAC</t>
  </si>
  <si>
    <t>Ampliação da BR-104/PE - PAC</t>
  </si>
  <si>
    <t>Ampliação da BR-104/RN - PAC</t>
  </si>
  <si>
    <t>Ampliação da BR-122/BA - PAC</t>
  </si>
  <si>
    <t>Ampliação da BR-222/CE - PAC</t>
  </si>
  <si>
    <t>Ampliação da BR-222/PA - PAC</t>
  </si>
  <si>
    <t>Ampliação da BR-232/PE - PAC</t>
  </si>
  <si>
    <t>Ampliação da BR-235/SE - PAC</t>
  </si>
  <si>
    <t>Ampliação da BR-251/MG - PAC</t>
  </si>
  <si>
    <t>Ampliação da BR-262/ES - PAC</t>
  </si>
  <si>
    <t>Ampliação da BR-280/SC - PAC</t>
  </si>
  <si>
    <t>Ampliação da BR-282/SC - PAC</t>
  </si>
  <si>
    <t>Ampliação da BR-285/RS - PAC</t>
  </si>
  <si>
    <t>Ampliação da BR-304/RN - PAC</t>
  </si>
  <si>
    <t>Ampliação da BR-316/AL - PAC</t>
  </si>
  <si>
    <t>Ampliação da BR-316/PA - PAC</t>
  </si>
  <si>
    <t>Ampliação da BR-316/PI - PAC</t>
  </si>
  <si>
    <t>Ampliação da BR-365/MG - PAC</t>
  </si>
  <si>
    <t>Ampliação da BR-367/BA - PAC</t>
  </si>
  <si>
    <t>Ampliação da BR-381/MG - PAC</t>
  </si>
  <si>
    <t>Adequação da Travessia urbana de Petrolina BR-407/PE e BR-428/PE</t>
  </si>
  <si>
    <t>Ampliação da BR-408/PE - PAC</t>
  </si>
  <si>
    <t>Ampliação da BR-423/PE - PAC</t>
  </si>
  <si>
    <t>Ampliação da BR-437/CE - PAC</t>
  </si>
  <si>
    <t>Ampliação da BR-448/RS - PAC</t>
  </si>
  <si>
    <t>Ampliação da BR-463/MS - PAC</t>
  </si>
  <si>
    <t>Ampliação da BR-470/SC - PAC</t>
  </si>
  <si>
    <t>Ampliação da BR-476/PR - PAC</t>
  </si>
  <si>
    <t>Implantação da BR-010/GO - PAC</t>
  </si>
  <si>
    <t>Implantação da BR-010/TO - PAC</t>
  </si>
  <si>
    <t>Implantação da BR-070/GO - PAC</t>
  </si>
  <si>
    <t>Implantação da BR-080/GO - PAC</t>
  </si>
  <si>
    <t>Implantação da BR-080/MT - PAC</t>
  </si>
  <si>
    <t>Implantação da BR-101/ES - PAC</t>
  </si>
  <si>
    <t>Implantação da BR-101/RS - PAC</t>
  </si>
  <si>
    <t>Implantação da BR-110/PE - PAC</t>
  </si>
  <si>
    <t>Implantação da BR-135/BA - PAC</t>
  </si>
  <si>
    <t>Implantação da BR-135/MG - PAC</t>
  </si>
  <si>
    <t>Implantação da BR-153/GO - PAC</t>
  </si>
  <si>
    <t>Implantação da BR-153/PR - PAC</t>
  </si>
  <si>
    <t>Implantação da BR-153/RS - PAC</t>
  </si>
  <si>
    <t>Implantação da BR-156/AP - PAC</t>
  </si>
  <si>
    <t>Implantação da BR-158/MT - PAC</t>
  </si>
  <si>
    <t>Implantação da BR-158/PR - PAC</t>
  </si>
  <si>
    <t>Implantação da BR-163/PA - PAC</t>
  </si>
  <si>
    <t>Implantação da BR-174/MT - PAC</t>
  </si>
  <si>
    <t>Implantação da BR-210/AP - PAC</t>
  </si>
  <si>
    <t>Implantação da BR-210/RR - PAC</t>
  </si>
  <si>
    <t>Implantação da BR-235/MA - PAC</t>
  </si>
  <si>
    <t>Implantação da BR-235/PI - PAC</t>
  </si>
  <si>
    <t>Implantação da BR-235/TO - PAC</t>
  </si>
  <si>
    <t>Implantação da BR-242/MT - PAC</t>
  </si>
  <si>
    <t>implantação da BR-242/TO - PAC</t>
  </si>
  <si>
    <t>Implantação da BR-265/MG - PAC</t>
  </si>
  <si>
    <t>Implantação da BR-277/PR - PAC</t>
  </si>
  <si>
    <t>Implantação da BR-285/SC - PAC</t>
  </si>
  <si>
    <t>Implantação da BR-308/PA - PAC</t>
  </si>
  <si>
    <t>Implantação da BR-317/AC - PAC</t>
  </si>
  <si>
    <t>Implantação da BR-324/BA - PAC</t>
  </si>
  <si>
    <t>Implantação da BR-330/PI - PAC</t>
  </si>
  <si>
    <t>Implantação da BR-352/MG - PAC</t>
  </si>
  <si>
    <t>Implantação da BR-356/MG - PAC</t>
  </si>
  <si>
    <t>Implantação da BR-363/PE - PAC</t>
  </si>
  <si>
    <t>Implantação da BR-364/MG - PAC</t>
  </si>
  <si>
    <t>Implantação da BR-367/MG - PAC</t>
  </si>
  <si>
    <t>Implantação da BR-376/PR - PAC</t>
  </si>
  <si>
    <t>Implantação da BR-392/RS - PAC</t>
  </si>
  <si>
    <t>Implantação da BR-401/RR - PAC</t>
  </si>
  <si>
    <t>Implantação da BR-402/MA - PAC</t>
  </si>
  <si>
    <t>Implantação da BR-406/RN - PAC</t>
  </si>
  <si>
    <t>Implantação da BR-416/AL - PAC</t>
  </si>
  <si>
    <t>implantação da BR-419/MS - PAC</t>
  </si>
  <si>
    <t>Implantação da BR-422/PA - PAC</t>
  </si>
  <si>
    <t>Implantação da BR-424/PE - PAC</t>
  </si>
  <si>
    <t>Implantação da BR-425/RO - PAC</t>
  </si>
  <si>
    <t>Implantação da BR-432/RR - PAC</t>
  </si>
  <si>
    <t>Implantação da BR-437/RN - PAC</t>
  </si>
  <si>
    <t>Implantação da BR-440/MG - PAC</t>
  </si>
  <si>
    <t>Implantação da BR-447/ES - PAC</t>
  </si>
  <si>
    <t>Implantação da BR-469/PR - PAC</t>
  </si>
  <si>
    <t>Implantação da BR-472/RS - PAC</t>
  </si>
  <si>
    <t>Implantação da BR-482/ES - PAC</t>
  </si>
  <si>
    <t>Implantação da BR-487/PR - PAC</t>
  </si>
  <si>
    <t>Implantação e Ampliação da BR-020/BA - PAC</t>
  </si>
  <si>
    <t>Implantação e Ampliação da BR-070/MT - PAC</t>
  </si>
  <si>
    <t>Implantação e Ampliação da BR-116/BA - PAC</t>
  </si>
  <si>
    <t>Implantação e Ampliação da BR-116/RS - PAC</t>
  </si>
  <si>
    <t>Implantação e Ampliação da BR-163/PR - PAC</t>
  </si>
  <si>
    <t>Implantação e Ampliação da BR-163/SC - PAC</t>
  </si>
  <si>
    <t>Implantação e Ampliação da BR-230/AM - PAC</t>
  </si>
  <si>
    <t>Implantação e Ampliação da BR-230/PA - PAC</t>
  </si>
  <si>
    <t>Implantação e Ampliação da BR-235/BA - PAC</t>
  </si>
  <si>
    <t>Implantação e Ampliação da BR-242/BA - PAC</t>
  </si>
  <si>
    <t>Implantação e Ampliação da BR-259/ES - PAC</t>
  </si>
  <si>
    <t>Implantação e Ampliação da BR-290/RS - PAC</t>
  </si>
  <si>
    <t>Implantação e Ampliação da BR-343/PI - PAC</t>
  </si>
  <si>
    <t>Implantação e Ampliação da BR-415/BA - PAC</t>
  </si>
  <si>
    <t>Implantação e Restauração da BR-030/BA - PAC</t>
  </si>
  <si>
    <t>Implantação do Contorno de Recife e Restauração da BR-101/PE - PAC</t>
  </si>
  <si>
    <t>Implantação e Restauração da BR-153/TO - PAC</t>
  </si>
  <si>
    <t>Implantação e Restauração da BR-226/MA - PAC</t>
  </si>
  <si>
    <t>Implantação e Restauração da BR-364/AC - PAC</t>
  </si>
  <si>
    <t>Implantação, Restauração e Amplação da BR-262/MS - PAC</t>
  </si>
  <si>
    <t>Implantação, Restauração e Ampliação da BR-230/MA - PAC</t>
  </si>
  <si>
    <t>Implantação, Restauração e Ampliação da BR-230/PB - PAC</t>
  </si>
  <si>
    <t>Restauração da BR-122/PE - PAC</t>
  </si>
  <si>
    <t>Restauração da BR-135/PI - PAC</t>
  </si>
  <si>
    <t>Restauração da BR-153/SC - PAC</t>
  </si>
  <si>
    <t>Restauração da BR-155/PA - PAC</t>
  </si>
  <si>
    <t>Restauraçaõ da BR-158/GO - PAC</t>
  </si>
  <si>
    <t>Restauração da BR-158/PA - PAC</t>
  </si>
  <si>
    <t>Restauração da BR-158/RS - PAC</t>
  </si>
  <si>
    <t>Restauração da BR-163/MT - PAC</t>
  </si>
  <si>
    <t>Restauração da BR-174/RR - PAC</t>
  </si>
  <si>
    <t>Restauração da BR-364/MT - PAC</t>
  </si>
  <si>
    <t>Restauração e Ampliação da BR-020/CE - PAC</t>
  </si>
  <si>
    <t>Restauração e Ampliação da BR-116/CE - PAC</t>
  </si>
  <si>
    <t>Restauração e Ampliação da BR-135/MA - PAC</t>
  </si>
  <si>
    <t>Restauração e Ampliação da BR-174/AM - PAC</t>
  </si>
  <si>
    <t>Restauração e Ampliação da BR-222/MA - PAC</t>
  </si>
  <si>
    <t>Restauração e Ampliação da BR-262/MG - PAC</t>
  </si>
  <si>
    <t>Restauração e Ampliação da BR-267/MS - PAC</t>
  </si>
  <si>
    <t>Restauração e Ampliação da BR-316/MA - PAC</t>
  </si>
  <si>
    <t>Restauração e Ampliação da BR-319/RO - PAC</t>
  </si>
  <si>
    <t>Restauração e Ampliação da BR-356/RJ - PAC</t>
  </si>
  <si>
    <t>Restauração e Ampliação da BR-364/RO - PAC</t>
  </si>
  <si>
    <t>Paranaguá/PR</t>
  </si>
  <si>
    <t>Ramal Ferroviário futuro do Complexo Portuário em São Luís/MA</t>
  </si>
  <si>
    <t>Riachão das Neves/BA a São Desidério/BA</t>
  </si>
  <si>
    <t>Correntina/BA a Arrojolândia/BA</t>
  </si>
  <si>
    <t>Pátio de Transbordo de Cargas de Cordeirópolis/SP</t>
  </si>
  <si>
    <t>Maricá/RJ a Rio Bonito/RJ</t>
  </si>
  <si>
    <t>São Gotardo/MG a Ibiá/MG</t>
  </si>
  <si>
    <t>Linha Corinto/MG – Salvador/BA - Campo Formoso/BA</t>
  </si>
  <si>
    <t xml:space="preserve"> Linha Alagoinhas/BA – Maceió/AL</t>
  </si>
  <si>
    <t xml:space="preserve"> Linha Salvador/BA - Senhor do Bonfim/BA – Petrolina/PE</t>
  </si>
  <si>
    <t xml:space="preserve"> Linha Vitória/ES – Itaboraí/RJ</t>
  </si>
  <si>
    <t xml:space="preserve"> Linha Barão de Angra/RJ - Recreio/MG – Campos dos Goytacazes/RJ</t>
  </si>
  <si>
    <t xml:space="preserve"> Linha Lavras/MG – Varginha/MG</t>
  </si>
  <si>
    <t xml:space="preserve"> Linha Barra Mansa/RJ – Angra dos Reis/RJ</t>
  </si>
  <si>
    <t xml:space="preserve"> Linha Cataguases/MG – Paraíba do Sul/RJ</t>
  </si>
  <si>
    <t xml:space="preserve"> Linha  Ribeirão Preto/SP – Serrana/SP</t>
  </si>
  <si>
    <t xml:space="preserve"> Linha Fortaleza/CE – Crato/CE</t>
  </si>
  <si>
    <t xml:space="preserve"> Linha Macau/RN – Natal/RN</t>
  </si>
  <si>
    <t xml:space="preserve"> Linha Natal/RN – João Pessoa/PB – Recife/PE</t>
  </si>
  <si>
    <t xml:space="preserve"> Linha Recife/PE – Maceió/AL</t>
  </si>
  <si>
    <t xml:space="preserve"> Linha João Pessoa/PB – Campina Grande/PB – Arrojado/CE</t>
  </si>
  <si>
    <t xml:space="preserve"> Linha Presidente Epitácio/SP – Ourinhos/SP</t>
  </si>
  <si>
    <t xml:space="preserve"> Linha Cianorte/PR - Maringá/PR</t>
  </si>
  <si>
    <t xml:space="preserve"> Linha Jaguariaíva/PR - Marquês dos Reis/PR</t>
  </si>
  <si>
    <t xml:space="preserve"> Linha Cruz Alta/RS - Passo Fundo/RS - Mafra/SC</t>
  </si>
  <si>
    <t xml:space="preserve"> Linha São Borja/RS -  Santiago/RS – São Pedro do Sul/RS</t>
  </si>
  <si>
    <t>Linha Rivera/RS – Uruguaiana/RS</t>
  </si>
  <si>
    <t>Três Rios/RJ a São João da Barra/RJ</t>
  </si>
  <si>
    <t>Ramal Ferroviário Porto de Santos (Granel Química Ltda.)</t>
  </si>
  <si>
    <t>Ramal Ferroviário Porto de Santos (Vopack Brasil S.A.)</t>
  </si>
  <si>
    <t>Nova Ferroeste</t>
  </si>
  <si>
    <t>Ampliação, Manutenção e Operação da BR-262/MG - Rota do Zebu</t>
  </si>
  <si>
    <t>Ampliação, Manutenção e Operação da BR-153/262/GO/MG - Rota Sertaneja</t>
  </si>
  <si>
    <t>Ampliação, Manutenção e Operação da BR-060/153/040/GO/DF - Rota do Pequi</t>
  </si>
  <si>
    <t>Ampliação, Manutenção e Operação da BR-040/GO/MG - Rota dos Cristais</t>
  </si>
  <si>
    <t>Ampliação, Manutenção e Operação da BR-262/ES/MG</t>
  </si>
  <si>
    <t>Rodovias Integradas do Paraná - Lote 7</t>
  </si>
  <si>
    <t>BR-040/MG</t>
  </si>
  <si>
    <t>BR-163/MS - Lote Norte - Rota do Pantanal</t>
  </si>
  <si>
    <t>BR-020/DF/GO/BA</t>
  </si>
  <si>
    <t>BR-393/RJ (Rodovia do Aço - Nova)</t>
  </si>
  <si>
    <t>BR-101/116/324/BA</t>
  </si>
  <si>
    <t>BR-163/070/MT</t>
  </si>
  <si>
    <t>BR-101/116/392/RS (Nova EcoSul)</t>
  </si>
  <si>
    <t>BR-101/259/262/ES/BA</t>
  </si>
  <si>
    <t>BR-116/PB/PE/CE</t>
  </si>
  <si>
    <t>BR-163/PA</t>
  </si>
  <si>
    <t>Malha Catarinense</t>
  </si>
  <si>
    <t>Lote - BR-349/AL/SE</t>
  </si>
  <si>
    <t>Lote  - BR-364/GO/MT</t>
  </si>
  <si>
    <t>Lote  - BR-010/TO/DF/GO</t>
  </si>
  <si>
    <t>Lote  - BR-441/PA/TO</t>
  </si>
  <si>
    <t>Lote  - BR-120/MG/RJ</t>
  </si>
  <si>
    <t>Lote  - BR-135/226/MA/PI</t>
  </si>
  <si>
    <t>Lote  - BR-153/PR</t>
  </si>
  <si>
    <t>Lote  - BR-101/BA</t>
  </si>
  <si>
    <t>Lote  - BR-430/122/BA</t>
  </si>
  <si>
    <t>Lote  - BR-464/497/MG</t>
  </si>
  <si>
    <t>Lote  - BR-158/PA</t>
  </si>
  <si>
    <t>Lote  - BR-222/MA/PI</t>
  </si>
  <si>
    <t>Lote  - BR-393/ES/RJ/MG</t>
  </si>
  <si>
    <t>Implantação de trechos rodoviários e Manutenção (Restauração) de OAE´s na BR-030/BA</t>
  </si>
  <si>
    <t>Ampliação de trecho rodoviário na BR-040/RJ</t>
  </si>
  <si>
    <t>Implantação de trecho rodoviário na BR-060/419/MS</t>
  </si>
  <si>
    <t>Ampliação de trecho rodoviário na BR-135/MG</t>
  </si>
  <si>
    <t>Manutenção (Restauração) de OAE na BR-153/PR</t>
  </si>
  <si>
    <t>Ampliação de trecho rodoviário na BR-158/PA</t>
  </si>
  <si>
    <t>Manutenção (Restauração) de Trecho Rodoviário na BR-174/AM</t>
  </si>
  <si>
    <t>Ampliação de trechos rodoviários na BR-174/RR</t>
  </si>
  <si>
    <t>Manutenção (Restauração) de OAE na BR-226/304/RN</t>
  </si>
  <si>
    <t>Ampliação de trecho rodoviário na BR-259/ES</t>
  </si>
  <si>
    <t>Implantação de trecho rodoviário na BR-265/MG</t>
  </si>
  <si>
    <t>Manutenção (Restauração) de OAE na BR-267/MG</t>
  </si>
  <si>
    <t>Manutenção de Trecho Rodoviário na BR-267/MS</t>
  </si>
  <si>
    <t>Implantação de trecho rodoviário na BR-285/RS</t>
  </si>
  <si>
    <t>Implantação de trechos rodoviários e Manuteção (Restauração) e Demolição de OAE´s na BR-319/AM</t>
  </si>
  <si>
    <t>Implantação de OAE na BR-330/PI</t>
  </si>
  <si>
    <t>Manutenção de Trecho Rodoviário na BR-356/MG</t>
  </si>
  <si>
    <t>Ampliação de trecho rodoviário na BR-356/RJ</t>
  </si>
  <si>
    <t>Implantação e Manutenção de Trechos Rodoviários na BR-364/MT</t>
  </si>
  <si>
    <t>Manutenção de Trecho Rodoviário na BR-367/BA</t>
  </si>
  <si>
    <t>Implantação de OAE na BR-374/470/SC</t>
  </si>
  <si>
    <t>Implantação de OAE na BR-392/RS</t>
  </si>
  <si>
    <t>Manutenção de Trecho Rodoviário na BR-393/RJ</t>
  </si>
  <si>
    <t>Manutenção (Restauração) de OAE na BR-401/RR</t>
  </si>
  <si>
    <t>Manutenção (Restauração) de OAE na BR-470/RS</t>
  </si>
  <si>
    <t>Manutenção de Trecho Rodoviário na BR-494/MG</t>
  </si>
  <si>
    <t>Manutenção de Trecho Rodoviário na BR-495/RJ</t>
  </si>
  <si>
    <t>FIOL 2</t>
  </si>
  <si>
    <t>FICO 1</t>
  </si>
  <si>
    <t>Nova Ferrovia Tereza Cristina (FTC S.A.)</t>
  </si>
  <si>
    <t>Polo Goiânia</t>
  </si>
  <si>
    <t>BR-242/BA - Novo</t>
  </si>
  <si>
    <t>BR-230/AM - Planejada</t>
  </si>
  <si>
    <t>BR-235/PA - Planejada</t>
  </si>
  <si>
    <t>BR-342/BA - Planejada</t>
  </si>
  <si>
    <t>BR-342/MG - Planejada</t>
  </si>
  <si>
    <t>BR-359/MS - Planejada</t>
  </si>
  <si>
    <t>BR-423/BA - Planejada</t>
  </si>
  <si>
    <t>BR-259/MG - Planejada</t>
  </si>
  <si>
    <t>BR-415/BA - Planejada</t>
  </si>
  <si>
    <t>BR-272/PR - Planejada</t>
  </si>
  <si>
    <t>BR-154/SP - Planejada</t>
  </si>
  <si>
    <t>BR-369/MG - Planejada</t>
  </si>
  <si>
    <t>BR-386/SC - Planejada</t>
  </si>
  <si>
    <t>BR-324/PI - Planejada</t>
  </si>
  <si>
    <t>BR-402/MA - Planejada</t>
  </si>
  <si>
    <t>BR-473/RS - Planejada</t>
  </si>
  <si>
    <t>BR-466/PR - Planejada</t>
  </si>
  <si>
    <t>BR-101/SP - Planejada</t>
  </si>
  <si>
    <t>BR-475/SC - Planejada</t>
  </si>
  <si>
    <t>BR-222/PA - Planejada</t>
  </si>
  <si>
    <t>BR-483/GO - Planejada</t>
  </si>
  <si>
    <t>BR-349/BA - Planejada</t>
  </si>
  <si>
    <t>BR-116/PR - Planejada</t>
  </si>
  <si>
    <t>BR-010/TO - Planejada</t>
  </si>
  <si>
    <t>BR-316/AL - Planejada</t>
  </si>
  <si>
    <t>BR-230/PI - Planejada</t>
  </si>
  <si>
    <t>BR-154/MG - Planejada</t>
  </si>
  <si>
    <t>BR-307/AC - Planejada</t>
  </si>
  <si>
    <t>BR-494/RJ - Planejada</t>
  </si>
  <si>
    <t>BR-317/AM - Planejada</t>
  </si>
  <si>
    <t>BR-135/BA - Planejada</t>
  </si>
  <si>
    <t>BR-080/GO - Planejada</t>
  </si>
  <si>
    <t>BR-272/SP - Planejada</t>
  </si>
  <si>
    <t>BR-242/MT - Planejada</t>
  </si>
  <si>
    <t>BR-364/MG - Planejada</t>
  </si>
  <si>
    <t>BR-251/MT - Planejada</t>
  </si>
  <si>
    <t>BR-417/PA - Planejada</t>
  </si>
  <si>
    <t>BR-461/MG - Planejada</t>
  </si>
  <si>
    <t>BR-373/PR - Planejada</t>
  </si>
  <si>
    <t>BR-470/RS - Planejada</t>
  </si>
  <si>
    <t>BR-361/PE - Planejada</t>
  </si>
  <si>
    <t>BR-494/MG - Planejada</t>
  </si>
  <si>
    <t>BR-156/AP - Planejada</t>
  </si>
  <si>
    <t>BR-030/BA - Planejada</t>
  </si>
  <si>
    <t>BR-116/BA - Planejada</t>
  </si>
  <si>
    <t>BR-116/SP - Planejada</t>
  </si>
  <si>
    <t>BR-307/AM - Planejada</t>
  </si>
  <si>
    <t>BR-404/CE - Planejada</t>
  </si>
  <si>
    <t>BR-352/MG - Planejada</t>
  </si>
  <si>
    <t>BR-487/PR - Planejada</t>
  </si>
  <si>
    <t>BR-146/MG - Planejada</t>
  </si>
  <si>
    <t>BR-451/MG - Planejada</t>
  </si>
  <si>
    <t>BR-474/MG - Planejada</t>
  </si>
  <si>
    <t>BR-478/SP - Planejada</t>
  </si>
  <si>
    <t>BR-20/PI - Planejada</t>
  </si>
  <si>
    <t>BR-158/PR - Planejada</t>
  </si>
  <si>
    <t>BR-364/RO - Planejada</t>
  </si>
  <si>
    <t>BR-316/MA - Planejada</t>
  </si>
  <si>
    <t>BR-030/GO - Planejada</t>
  </si>
  <si>
    <t>BR-230/CE - Planejada</t>
  </si>
  <si>
    <t>BR-401/RR - Planejada</t>
  </si>
  <si>
    <t>BR-374/SP - Planejada</t>
  </si>
  <si>
    <t>BR-330/BA - Planejada</t>
  </si>
  <si>
    <t>BR-319/RO - Planejada</t>
  </si>
  <si>
    <t>BR-330/MA - Planejada</t>
  </si>
  <si>
    <t>BR-455/MG - Planejada</t>
  </si>
  <si>
    <t>BR-354/GO - Planejada</t>
  </si>
  <si>
    <t>BR-411/AM - Planejada</t>
  </si>
  <si>
    <t>BR-262/MG - Planejada</t>
  </si>
  <si>
    <t>BR-324/MA - Planejada</t>
  </si>
  <si>
    <t>BR-452/MG - Planejada</t>
  </si>
  <si>
    <t>BR-354/MG - Planejada</t>
  </si>
  <si>
    <t>BR-349/SE - Planejada</t>
  </si>
  <si>
    <t>BR-267/MG - Planejada</t>
  </si>
  <si>
    <t>BR-174/MT - Planejada</t>
  </si>
  <si>
    <t>BR-262/SP - Planejada</t>
  </si>
  <si>
    <t>BR-120/MG - Planejada</t>
  </si>
  <si>
    <t>BR-122/CE - Planejada</t>
  </si>
  <si>
    <t>BR-277/PR - Planejada</t>
  </si>
  <si>
    <t>BR-101/BA - Planejada</t>
  </si>
  <si>
    <t>BR-070/GO - Planejada</t>
  </si>
  <si>
    <t>BR-439/MG - Planejada</t>
  </si>
  <si>
    <t>BR-226/CE - Planejada</t>
  </si>
  <si>
    <t>BR-116/RS - Planejada</t>
  </si>
  <si>
    <t>BR-158/GO - Planejada</t>
  </si>
  <si>
    <t>BR-458/MG - Planejada</t>
  </si>
  <si>
    <t>BR-050/SP - Planejada</t>
  </si>
  <si>
    <t>BR-153/PR - Planejada</t>
  </si>
  <si>
    <t>BR-414/GO - Planejada</t>
  </si>
  <si>
    <t>BR-472/RS - Planejada</t>
  </si>
  <si>
    <t>BR-163/PR - Planejada</t>
  </si>
  <si>
    <t>BR-293/RS - Planejada</t>
  </si>
  <si>
    <t>BR-426/PB - Planejada</t>
  </si>
  <si>
    <t>BR-409/AC - Planejada</t>
  </si>
  <si>
    <t>BR-383/MG - Planejada</t>
  </si>
  <si>
    <t>BR-324/BA - Planejada</t>
  </si>
  <si>
    <t>BR-146/SP - Planejada</t>
  </si>
  <si>
    <t>BR-464/MG - Planejada</t>
  </si>
  <si>
    <t>BR-122/BA - Planejada</t>
  </si>
  <si>
    <t>BR-369/PR - Planejada</t>
  </si>
  <si>
    <t>BR-423/PE - Planejada</t>
  </si>
  <si>
    <t>BR-226/PI - Planejada</t>
  </si>
  <si>
    <t>BR-482/MG - Planejada</t>
  </si>
  <si>
    <t>BR-101/PR - Planejada</t>
  </si>
  <si>
    <t>BR-267/SP - Planejada</t>
  </si>
  <si>
    <t>BR-440/MG - Planejada</t>
  </si>
  <si>
    <t>BR-158/SP - Planejada</t>
  </si>
  <si>
    <t>BR-377/RS - Planejada</t>
  </si>
  <si>
    <t>BR-376/SP - Planejada</t>
  </si>
  <si>
    <t>BR-439/BA - Planejada</t>
  </si>
  <si>
    <t>BR-040/RJ - Planejada</t>
  </si>
  <si>
    <t>BR-383/SP - Planejada</t>
  </si>
  <si>
    <t>BR-154/GO - Planejada</t>
  </si>
  <si>
    <t>BR-453/RS - Planejada</t>
  </si>
  <si>
    <t>BR-424/AL - Planejada</t>
  </si>
  <si>
    <t>BR-330/PI - Planejada</t>
  </si>
  <si>
    <t>BR-265/SP - Planejada</t>
  </si>
  <si>
    <t>BR-434/CE - Planejada</t>
  </si>
  <si>
    <t>BR-393/RJ - Planejada</t>
  </si>
  <si>
    <t>BR-407/PI - Planejada</t>
  </si>
  <si>
    <t>BR-283/SC - Planejada</t>
  </si>
  <si>
    <t>BR-342/ES - Planejada</t>
  </si>
  <si>
    <t>BR-462/MG - Planejada</t>
  </si>
  <si>
    <t>BR-447/ES - Planejada</t>
  </si>
  <si>
    <t>BR-424/PE - Planejada</t>
  </si>
  <si>
    <t>BR-485/MG - Planejada</t>
  </si>
  <si>
    <t>BR-439/ES - Planejada</t>
  </si>
  <si>
    <t>BR-60/MS - Planejada</t>
  </si>
  <si>
    <t>BR-434/PB - Planejada</t>
  </si>
  <si>
    <t>BR-492/RJ - Planejada</t>
  </si>
  <si>
    <t>BR-454/MS - Planejada</t>
  </si>
  <si>
    <t>BR-407/PE - Planejada</t>
  </si>
  <si>
    <t>BR-428/PE - Planejada</t>
  </si>
  <si>
    <t>BR-392/RS - Planejada</t>
  </si>
  <si>
    <t>BR-408/PE - Planejada</t>
  </si>
  <si>
    <t>BR-413/AM - Planejada</t>
  </si>
  <si>
    <t>BR-242/TO - Planejada</t>
  </si>
  <si>
    <t>BR-210/PA - Planejada</t>
  </si>
  <si>
    <t>BR-316/PI - Planejada</t>
  </si>
  <si>
    <t>BR-356/MG - Planejada</t>
  </si>
  <si>
    <t>BR-251/BA - Planejada</t>
  </si>
  <si>
    <t>BR-251/GO - Planejada</t>
  </si>
  <si>
    <t>BR-420/BA - Planejada</t>
  </si>
  <si>
    <t>BR-210/AM - Planejada</t>
  </si>
  <si>
    <t>BR-163/PA - Planejada</t>
  </si>
  <si>
    <t>BR-369/SP - Planejada</t>
  </si>
  <si>
    <t>BR-156/PA - Planejada</t>
  </si>
  <si>
    <t>BR-122/PE - Planejada</t>
  </si>
  <si>
    <t>BR-480/RS - Planejada</t>
  </si>
  <si>
    <t>BR-431/RR - Planejada</t>
  </si>
  <si>
    <t>BR-50/MG - Planejada</t>
  </si>
  <si>
    <t>BR-70/GO - Planejada</t>
  </si>
  <si>
    <t>BR-316/PE - Planejada</t>
  </si>
  <si>
    <t>BR-116/SC - Planejada</t>
  </si>
  <si>
    <t>BR-459/RJ - Planejada</t>
  </si>
  <si>
    <t>BR-407/BA - Planejada</t>
  </si>
  <si>
    <t>BR-163/MT - Planejada</t>
  </si>
  <si>
    <t>BR-364/AC - Planejada</t>
  </si>
  <si>
    <t>BR-483/MS - Planejada</t>
  </si>
  <si>
    <t>BR-481/RS - Planejada</t>
  </si>
  <si>
    <t>BR-402/CE - Planejada</t>
  </si>
  <si>
    <t>BR-210/RR - Planejada</t>
  </si>
  <si>
    <t>BR-361/PB - Planejada</t>
  </si>
  <si>
    <t>BR-230/PA - Planejada</t>
  </si>
  <si>
    <t>BR-490/GO - Planejada</t>
  </si>
  <si>
    <t>BR-226/RN - Planejada</t>
  </si>
  <si>
    <t>BR-20/CE - Planejada</t>
  </si>
  <si>
    <t>BR-110/PE - Planejada</t>
  </si>
  <si>
    <t>BR-405/PB - Planejada</t>
  </si>
  <si>
    <t>BR-376/PR - Planejada</t>
  </si>
  <si>
    <t>BR-433/RR - Planejada</t>
  </si>
  <si>
    <t>BR-485/RJ - Planejada</t>
  </si>
  <si>
    <t>BR-230/PB - Planejada</t>
  </si>
  <si>
    <t>BR-408/PB - Planejada</t>
  </si>
  <si>
    <t>BR-457/GO - Planejada</t>
  </si>
  <si>
    <t>BR-70/MT - Planejada</t>
  </si>
  <si>
    <t xml:space="preserve">EF-170 de Itaituba/PA a Santarém/PA </t>
  </si>
  <si>
    <t>Entroncamento da Nova Ferroeste a Joinville/SC</t>
  </si>
  <si>
    <t xml:space="preserve">EF-499 de Lages/SC a Campos Novos/SC </t>
  </si>
  <si>
    <t>EF-486 de União da Vitória/PR a Ijuí/RS</t>
  </si>
  <si>
    <t>EF-480 de Mogi das Cruzes/SP a São Sebastião/SP</t>
  </si>
  <si>
    <t>EF-470 de Três Corações/SP a Cruzeiro/SP</t>
  </si>
  <si>
    <t>EF-457 de Camaçari/BA a Candeias/BA</t>
  </si>
  <si>
    <t>EF-455 de Governador Valadares/MG a Diamantina/MG</t>
  </si>
  <si>
    <t>EF-370 de Anajatuba/MA a Ananindeua/PA</t>
  </si>
  <si>
    <t>EF-369 de Cianorte/PR a Guaíra/PR</t>
  </si>
  <si>
    <t>EF-354 de Uruaçu/GO a Brasília/DF</t>
  </si>
  <si>
    <t>EF-354 de Unaí/MG a Leopoldina/MG</t>
  </si>
  <si>
    <t>EF-334 de Campos Belos/GO a Mara Rosa/GO</t>
  </si>
  <si>
    <t>EF-333 de Rio Branco do Sul/PR a Apiaí/SP</t>
  </si>
  <si>
    <t>EF-280 de Curitibanos/SC a Blumenau/SC</t>
  </si>
  <si>
    <t>EF-225 de Crateús/CE a Piquet Carneiro/CE</t>
  </si>
  <si>
    <t>EF-153 de Porto União/SC a Irati/PR</t>
  </si>
  <si>
    <t>EF-116 de Petrolina/PE a Salgueiro/PE</t>
  </si>
  <si>
    <t>EF-116 de Cristal/RS a Triunfo/RS</t>
  </si>
  <si>
    <t>EF-025 de Urandi/BA a Brasília/DF</t>
  </si>
  <si>
    <t>Rodoanelnorte de Jundiaí/SP a Itaquaquecetuba/SP</t>
  </si>
  <si>
    <t>BSB-GYN de Brasília/DF a Goiânia/GO</t>
  </si>
  <si>
    <t>Ferrovia planejada Garanhuns/PE-Estação Paquevira/PE</t>
  </si>
  <si>
    <t>Ferrovia planejada Jequié/BA-São Roque do Paraguaçu/BA</t>
  </si>
  <si>
    <t>Ferrovia planejada Maraú/BA-Ubaitaba/BA</t>
  </si>
  <si>
    <t>Ferrovia planejada Bom Despacho/MG-Mateus Leme/MG</t>
  </si>
  <si>
    <t>Ferrovia planejada Herval/RS-Jaguarão/RS</t>
  </si>
  <si>
    <t>Ferrovia planejada Triunfo/RS-Montenegro/RS</t>
  </si>
  <si>
    <t>Ferrovia planejada Guarapuava/PR-Ponta Grossa/PR</t>
  </si>
  <si>
    <t>Ferrovia planejada Curitiba/PR-São José dos Pinhais/PR</t>
  </si>
  <si>
    <t>Ferrovia planejada Rio de Janeiro/RJ-Itaboraí/RJ</t>
  </si>
  <si>
    <t>Ferrovia planejada São Paulo/SP-Rio Grande da Serra/SP</t>
  </si>
  <si>
    <t>Ferrovia planejada Vassouras/RJ-Miguel Pereira/RJ</t>
  </si>
  <si>
    <t>Ferrovia planejada Soledade de Minas/MG-Mogi Mirim/SP</t>
  </si>
  <si>
    <t>Ferrovia planejada Bom Sucesso/MG-Antônio Carlos/MG (Trecho 1)</t>
  </si>
  <si>
    <t>Ferrovia planejada Bom Sucesso/MG-Antônio Carlos/MG (Trecho 2)</t>
  </si>
  <si>
    <t>BR-210/AP - Planejada</t>
  </si>
  <si>
    <t>Projeto</t>
  </si>
  <si>
    <t>valor_estim_total_cenario</t>
  </si>
  <si>
    <t>peso_cenario</t>
  </si>
  <si>
    <t>Planos Setoriais Pós CP</t>
  </si>
  <si>
    <t>Setor</t>
  </si>
  <si>
    <t>Grupo Modelagem</t>
  </si>
  <si>
    <t>Ponderação</t>
  </si>
  <si>
    <t>Desvio Padrão</t>
  </si>
  <si>
    <t>Média</t>
  </si>
  <si>
    <t>Limite Inf IBG</t>
  </si>
  <si>
    <t>Limite Sup IBG</t>
  </si>
  <si>
    <t>Ferroviário</t>
  </si>
  <si>
    <t>Caso geral</t>
  </si>
  <si>
    <t>Cenário 1, 2 e 3</t>
  </si>
  <si>
    <t>Trechos ferroviários urbanos</t>
  </si>
  <si>
    <t>Rodoviário</t>
  </si>
  <si>
    <t>FerroviárioCaso geral</t>
  </si>
  <si>
    <t>RodoviárioCaso geral</t>
  </si>
  <si>
    <t>Peso Cenário</t>
  </si>
  <si>
    <t>IBG Projeto</t>
  </si>
  <si>
    <t>Contratado - em execução</t>
  </si>
  <si>
    <t>Em contratação (Licitação / Autorização / Adesão)</t>
  </si>
  <si>
    <t>Em análise prévia (TCU / audiência / consulta pública)</t>
  </si>
  <si>
    <t>Em estudo</t>
  </si>
  <si>
    <t>Em concepção</t>
  </si>
  <si>
    <t>Em projeto</t>
  </si>
  <si>
    <t>Contratado - execução não iniciada</t>
  </si>
  <si>
    <t>Paralisado</t>
  </si>
  <si>
    <t>Status Empr</t>
  </si>
  <si>
    <t>Extensão_Empreendimento</t>
  </si>
  <si>
    <t>Classificação</t>
  </si>
  <si>
    <t>IEF Normalizado</t>
  </si>
  <si>
    <t>IEF Bruto</t>
  </si>
  <si>
    <t>Planos Setoriais 2023</t>
  </si>
  <si>
    <t>β10</t>
  </si>
  <si>
    <t>Atualidade</t>
  </si>
  <si>
    <t>β3</t>
  </si>
  <si>
    <t>Desenvolvimento tecnológico</t>
  </si>
  <si>
    <t>β9</t>
  </si>
  <si>
    <t>Emissões</t>
  </si>
  <si>
    <t>β2</t>
  </si>
  <si>
    <t>Integração/intercâmbio</t>
  </si>
  <si>
    <t>β5</t>
  </si>
  <si>
    <t>Saturação</t>
  </si>
  <si>
    <t>β6</t>
  </si>
  <si>
    <t>Cobertura</t>
  </si>
  <si>
    <t>β4</t>
  </si>
  <si>
    <t>Desenvolvimento da infraestrutura</t>
  </si>
  <si>
    <t>β7</t>
  </si>
  <si>
    <t>Custo</t>
  </si>
  <si>
    <t>β1</t>
  </si>
  <si>
    <t>Desenvolvimento socioeconômico</t>
  </si>
  <si>
    <t>β8</t>
  </si>
  <si>
    <t xml:space="preserve">Integridade Física (safety) </t>
  </si>
  <si>
    <t>Beta</t>
  </si>
  <si>
    <t>Indicador</t>
  </si>
  <si>
    <t>Peso 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</si>
</sst>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.0000_-;\-* #,##0.0000_-;_-* &quot;-&quot;??_-;_-@_-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0" fontId="2" fillId="0" borderId="1" xfId="0" applyFont="1" applyBorder="1" applyAlignment="1">
      <alignment horizontal="center" vertical="top"/>
    </xf>
    <xf numFmtId="164" fontId="0" fillId="0" borderId="0" xfId="1" applyNumberFormat="1" applyFont="1"/>
    <xf numFmtId="43" fontId="0" fillId="0" borderId="0" xfId="0" applyNumberFormat="1"/>
    <xf numFmtId="164" fontId="0" fillId="0" borderId="0" xfId="0" applyNumberFormat="1"/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036401-0B2C-46BB-9068-336CCBFCC254}">
  <dimension ref="A1:BL1018"/>
  <sheetViews>
    <sheetView tabSelected="1" zoomScale="115" zoomScaleNormal="115" workbookViewId="0">
      <selection activeCell="AZ8" sqref="AZ8"/>
    </sheetView>
  </sheetViews>
  <sheetFormatPr defaultRowHeight="15" x14ac:dyDescent="0.25"/>
  <cols>
    <col min="1" max="1" width="23.7109375" bestFit="1" customWidth="1"/>
    <col min="2" max="2" width="10.85546875" bestFit="1" customWidth="1"/>
    <col min="3" max="3" width="104.7109375" bestFit="1" customWidth="1"/>
    <col min="4" max="4" width="13.140625" bestFit="1" customWidth="1"/>
    <col min="5" max="5" width="16.28515625" bestFit="1" customWidth="1"/>
    <col min="6" max="6" width="50" bestFit="1" customWidth="1"/>
    <col min="7" max="7" width="53.42578125" bestFit="1" customWidth="1"/>
    <col min="8" max="8" width="31" bestFit="1" customWidth="1"/>
    <col min="9" max="9" width="12" bestFit="1" customWidth="1"/>
    <col min="10" max="10" width="13.28515625" bestFit="1" customWidth="1"/>
    <col min="11" max="11" width="12.140625" bestFit="1" customWidth="1"/>
    <col min="12" max="12" width="8" bestFit="1" customWidth="1"/>
    <col min="13" max="13" width="15" bestFit="1" customWidth="1"/>
    <col min="14" max="14" width="11" bestFit="1" customWidth="1"/>
    <col min="15" max="15" width="13.28515625" bestFit="1" customWidth="1"/>
    <col min="16" max="16" width="12.140625" bestFit="1" customWidth="1"/>
    <col min="17" max="17" width="8" bestFit="1" customWidth="1"/>
    <col min="18" max="18" width="15" bestFit="1" customWidth="1"/>
    <col min="19" max="19" width="10" bestFit="1" customWidth="1"/>
    <col min="20" max="20" width="13.28515625" bestFit="1" customWidth="1"/>
    <col min="21" max="21" width="12.140625" bestFit="1" customWidth="1"/>
    <col min="22" max="22" width="8" bestFit="1" customWidth="1"/>
    <col min="23" max="23" width="15" bestFit="1" customWidth="1"/>
    <col min="24" max="24" width="12" bestFit="1" customWidth="1"/>
    <col min="25" max="25" width="13.28515625" bestFit="1" customWidth="1"/>
    <col min="26" max="26" width="12.140625" bestFit="1" customWidth="1"/>
    <col min="27" max="27" width="8" bestFit="1" customWidth="1"/>
    <col min="28" max="28" width="15" bestFit="1" customWidth="1"/>
    <col min="29" max="29" width="12" bestFit="1" customWidth="1"/>
    <col min="30" max="30" width="13.28515625" bestFit="1" customWidth="1"/>
    <col min="31" max="31" width="12.140625" bestFit="1" customWidth="1"/>
    <col min="32" max="32" width="8" bestFit="1" customWidth="1"/>
    <col min="33" max="33" width="15" bestFit="1" customWidth="1"/>
    <col min="34" max="34" width="8.42578125" bestFit="1" customWidth="1"/>
    <col min="35" max="35" width="13.28515625" bestFit="1" customWidth="1"/>
    <col min="36" max="36" width="12.140625" bestFit="1" customWidth="1"/>
    <col min="37" max="37" width="8" bestFit="1" customWidth="1"/>
    <col min="38" max="38" width="15" bestFit="1" customWidth="1"/>
    <col min="39" max="39" width="12" bestFit="1" customWidth="1"/>
    <col min="40" max="40" width="13.28515625" bestFit="1" customWidth="1"/>
    <col min="41" max="41" width="12.140625" bestFit="1" customWidth="1"/>
    <col min="42" max="42" width="8" bestFit="1" customWidth="1"/>
    <col min="43" max="43" width="15" bestFit="1" customWidth="1"/>
    <col min="44" max="44" width="31.85546875" customWidth="1"/>
    <col min="45" max="45" width="24.85546875" customWidth="1"/>
    <col min="46" max="46" width="22.42578125" customWidth="1"/>
    <col min="47" max="47" width="20.5703125" customWidth="1"/>
    <col min="48" max="48" width="15" bestFit="1" customWidth="1"/>
    <col min="49" max="49" width="12" bestFit="1" customWidth="1"/>
    <col min="50" max="50" width="13.28515625" bestFit="1" customWidth="1"/>
    <col min="51" max="51" width="12.140625" bestFit="1" customWidth="1"/>
    <col min="52" max="52" width="8" bestFit="1" customWidth="1"/>
    <col min="53" max="53" width="15" bestFit="1" customWidth="1"/>
    <col min="54" max="54" width="9.42578125" bestFit="1" customWidth="1"/>
    <col min="55" max="55" width="14.28515625" bestFit="1" customWidth="1"/>
    <col min="56" max="56" width="13.28515625" bestFit="1" customWidth="1"/>
    <col min="57" max="57" width="9" bestFit="1" customWidth="1"/>
    <col min="58" max="58" width="16" bestFit="1" customWidth="1"/>
    <col min="59" max="59" width="15.85546875" bestFit="1" customWidth="1"/>
    <col min="60" max="60" width="13.140625" bestFit="1" customWidth="1"/>
  </cols>
  <sheetData>
    <row r="1" spans="1:60" x14ac:dyDescent="0.25">
      <c r="A1" s="1" t="s">
        <v>0</v>
      </c>
      <c r="B1" s="1" t="s">
        <v>708</v>
      </c>
      <c r="C1" s="1" t="s">
        <v>1</v>
      </c>
      <c r="D1" s="1" t="s">
        <v>2</v>
      </c>
      <c r="E1" s="1" t="s">
        <v>3</v>
      </c>
      <c r="F1" s="1" t="s">
        <v>732</v>
      </c>
      <c r="G1" s="1" t="s">
        <v>709</v>
      </c>
      <c r="H1" s="1" t="s">
        <v>733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1" t="s">
        <v>23</v>
      </c>
      <c r="AC1" s="1" t="s">
        <v>24</v>
      </c>
      <c r="AD1" s="1" t="s">
        <v>25</v>
      </c>
      <c r="AE1" s="1" t="s">
        <v>26</v>
      </c>
      <c r="AF1" s="1" t="s">
        <v>27</v>
      </c>
      <c r="AG1" s="1" t="s">
        <v>28</v>
      </c>
      <c r="AH1" s="1" t="s">
        <v>29</v>
      </c>
      <c r="AI1" s="1" t="s">
        <v>30</v>
      </c>
      <c r="AJ1" s="1" t="s">
        <v>31</v>
      </c>
      <c r="AK1" s="1" t="s">
        <v>32</v>
      </c>
      <c r="AL1" s="1" t="s">
        <v>33</v>
      </c>
      <c r="AM1" s="1" t="s">
        <v>34</v>
      </c>
      <c r="AN1" s="1" t="s">
        <v>35</v>
      </c>
      <c r="AO1" s="1" t="s">
        <v>36</v>
      </c>
      <c r="AP1" s="1" t="s">
        <v>37</v>
      </c>
      <c r="AQ1" s="1" t="s">
        <v>38</v>
      </c>
      <c r="AR1" s="1" t="s">
        <v>39</v>
      </c>
      <c r="AS1" s="1" t="s">
        <v>40</v>
      </c>
      <c r="AT1" s="1" t="s">
        <v>41</v>
      </c>
      <c r="AU1" s="1" t="s">
        <v>42</v>
      </c>
      <c r="AV1" s="1" t="s">
        <v>43</v>
      </c>
      <c r="AW1" s="1" t="s">
        <v>44</v>
      </c>
      <c r="AX1" s="1" t="s">
        <v>45</v>
      </c>
      <c r="AY1" s="1" t="s">
        <v>46</v>
      </c>
      <c r="AZ1" s="1" t="s">
        <v>47</v>
      </c>
      <c r="BA1" s="1" t="s">
        <v>48</v>
      </c>
      <c r="BB1" s="1" t="s">
        <v>49</v>
      </c>
      <c r="BC1" s="1" t="s">
        <v>50</v>
      </c>
      <c r="BD1" s="1" t="s">
        <v>51</v>
      </c>
      <c r="BE1" s="1" t="s">
        <v>52</v>
      </c>
      <c r="BF1" s="1" t="s">
        <v>53</v>
      </c>
      <c r="BG1" s="1" t="s">
        <v>54</v>
      </c>
      <c r="BH1" s="1" t="s">
        <v>722</v>
      </c>
    </row>
    <row r="2" spans="1:60" x14ac:dyDescent="0.25">
      <c r="A2">
        <v>1</v>
      </c>
      <c r="B2" t="s">
        <v>719</v>
      </c>
      <c r="C2" t="s">
        <v>55</v>
      </c>
      <c r="D2" t="s">
        <v>56</v>
      </c>
      <c r="E2" t="s">
        <v>57</v>
      </c>
      <c r="F2" t="s">
        <v>724</v>
      </c>
      <c r="G2" t="s">
        <v>716</v>
      </c>
      <c r="H2">
        <v>446.38</v>
      </c>
      <c r="I2">
        <v>70.772445700000006</v>
      </c>
      <c r="J2">
        <v>1638.4106470500001</v>
      </c>
      <c r="K2">
        <v>0.14153779999999999</v>
      </c>
      <c r="L2">
        <v>0.13350000000000001</v>
      </c>
      <c r="M2">
        <v>4.3099999999999999E-2</v>
      </c>
      <c r="N2">
        <v>423.44510000000002</v>
      </c>
      <c r="O2">
        <v>934.7636</v>
      </c>
      <c r="P2">
        <v>3.7052</v>
      </c>
      <c r="Q2">
        <v>0.12039999999999999</v>
      </c>
      <c r="R2">
        <v>0.45079999999999998</v>
      </c>
      <c r="S2">
        <v>571.45029999999997</v>
      </c>
      <c r="T2">
        <v>928.77779999999996</v>
      </c>
      <c r="U2">
        <v>0</v>
      </c>
      <c r="V2">
        <v>0</v>
      </c>
      <c r="W2">
        <v>0.61529999999999996</v>
      </c>
      <c r="X2">
        <v>329357000</v>
      </c>
      <c r="Y2">
        <v>1709276720</v>
      </c>
      <c r="Z2">
        <v>0</v>
      </c>
      <c r="AA2">
        <v>0.1263</v>
      </c>
      <c r="AB2">
        <v>0.19270000000000001</v>
      </c>
      <c r="AC2">
        <v>311381.0098</v>
      </c>
      <c r="AD2">
        <v>478977.01140000002</v>
      </c>
      <c r="AE2">
        <v>0</v>
      </c>
      <c r="AF2">
        <v>0.12039999999999999</v>
      </c>
      <c r="AG2">
        <v>0.65010000000000001</v>
      </c>
      <c r="AH2">
        <v>1.1299999999999999E-2</v>
      </c>
      <c r="AI2">
        <v>0.377</v>
      </c>
      <c r="AJ2">
        <v>-1.5100000000000001E-2</v>
      </c>
      <c r="AK2">
        <v>0.124</v>
      </c>
      <c r="AL2">
        <v>6.7299999999999999E-2</v>
      </c>
      <c r="AM2">
        <v>0</v>
      </c>
      <c r="AN2">
        <v>442484488.83569998</v>
      </c>
      <c r="AO2">
        <v>0</v>
      </c>
      <c r="AP2">
        <v>0.12870000000000001</v>
      </c>
      <c r="AQ2">
        <v>0</v>
      </c>
      <c r="AR2">
        <v>-6.5778331799999998</v>
      </c>
      <c r="AS2">
        <v>0</v>
      </c>
      <c r="AT2">
        <v>-16.444582950000001</v>
      </c>
      <c r="AU2">
        <v>0.13469999999999999</v>
      </c>
      <c r="AV2">
        <v>0.39999999999999902</v>
      </c>
      <c r="AW2">
        <v>416186.85159999999</v>
      </c>
      <c r="AX2">
        <v>415586.43150000001</v>
      </c>
      <c r="AY2">
        <v>23.412500000000001</v>
      </c>
      <c r="AZ2">
        <v>0.112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 s="2">
        <f t="shared" ref="BG2:BG49" si="0">(M2*L2)+(R2*Q2)+(W2*V2)+(AB2*AA2)+(AG2*AF2)+(AL2*AK2)+(AQ2*AP2)+(AV2*AU2)+(BA2*AZ2)+(BF2*BE2)</f>
        <v>0.22486541999999987</v>
      </c>
      <c r="BH2">
        <f>IFERROR(VLOOKUP(D2,'Pesos cenários'!$B$2:$D$4,3,FALSE),"")</f>
        <v>0.3972</v>
      </c>
    </row>
    <row r="3" spans="1:60" x14ac:dyDescent="0.25">
      <c r="A3">
        <v>1</v>
      </c>
      <c r="B3" t="s">
        <v>719</v>
      </c>
      <c r="C3" t="s">
        <v>55</v>
      </c>
      <c r="D3" t="s">
        <v>58</v>
      </c>
      <c r="E3" t="s">
        <v>57</v>
      </c>
      <c r="F3" t="s">
        <v>724</v>
      </c>
      <c r="G3" t="s">
        <v>716</v>
      </c>
      <c r="H3">
        <v>446.38</v>
      </c>
      <c r="I3">
        <v>70.772445700000006</v>
      </c>
      <c r="J3">
        <v>1822.5904057749999</v>
      </c>
      <c r="K3">
        <v>0.14153779999999999</v>
      </c>
      <c r="L3">
        <v>0.13350000000000001</v>
      </c>
      <c r="M3">
        <v>3.8800000000000001E-2</v>
      </c>
      <c r="N3">
        <v>432.71159999999998</v>
      </c>
      <c r="O3">
        <v>986.64490000000001</v>
      </c>
      <c r="P3">
        <v>3.7052</v>
      </c>
      <c r="Q3">
        <v>0.12039999999999999</v>
      </c>
      <c r="R3">
        <v>0.4365</v>
      </c>
      <c r="S3">
        <v>571.45029999999997</v>
      </c>
      <c r="T3">
        <v>916.14700000000005</v>
      </c>
      <c r="U3">
        <v>0</v>
      </c>
      <c r="V3">
        <v>0</v>
      </c>
      <c r="W3">
        <v>0.62380000000000002</v>
      </c>
      <c r="X3">
        <v>329357000</v>
      </c>
      <c r="Y3">
        <v>1698409060</v>
      </c>
      <c r="Z3">
        <v>0</v>
      </c>
      <c r="AA3">
        <v>0.1263</v>
      </c>
      <c r="AB3">
        <v>0.19389999999999999</v>
      </c>
      <c r="AC3">
        <v>311381.0098</v>
      </c>
      <c r="AD3">
        <v>479501.98119999998</v>
      </c>
      <c r="AE3">
        <v>0</v>
      </c>
      <c r="AF3">
        <v>0.12039999999999999</v>
      </c>
      <c r="AG3">
        <v>0.64939999999999998</v>
      </c>
      <c r="AH3">
        <v>1.1599999999999999E-2</v>
      </c>
      <c r="AI3">
        <v>0.37640000000000001</v>
      </c>
      <c r="AJ3">
        <v>-3.3399999999999999E-2</v>
      </c>
      <c r="AK3">
        <v>0.124</v>
      </c>
      <c r="AL3">
        <v>0.1099</v>
      </c>
      <c r="AM3">
        <v>0</v>
      </c>
      <c r="AN3">
        <v>447279988.8872</v>
      </c>
      <c r="AO3">
        <v>0</v>
      </c>
      <c r="AP3">
        <v>0.12870000000000001</v>
      </c>
      <c r="AQ3">
        <v>0</v>
      </c>
      <c r="AR3">
        <v>-22.101375600000001</v>
      </c>
      <c r="AS3">
        <v>0</v>
      </c>
      <c r="AT3">
        <v>-12.267491825</v>
      </c>
      <c r="AU3">
        <v>0.13469999999999999</v>
      </c>
      <c r="AV3">
        <v>1</v>
      </c>
      <c r="AW3">
        <v>362874.00099999999</v>
      </c>
      <c r="AX3">
        <v>431044.28480000002</v>
      </c>
      <c r="AY3">
        <v>0.35320000000000001</v>
      </c>
      <c r="AZ3">
        <v>0.112</v>
      </c>
      <c r="BA3">
        <v>0.15820000000000001</v>
      </c>
      <c r="BB3">
        <v>0</v>
      </c>
      <c r="BC3">
        <v>0</v>
      </c>
      <c r="BD3">
        <v>0</v>
      </c>
      <c r="BE3">
        <v>0</v>
      </c>
      <c r="BF3">
        <v>0</v>
      </c>
      <c r="BG3" s="2">
        <f t="shared" si="0"/>
        <v>0.32645773</v>
      </c>
      <c r="BH3">
        <f>IFERROR(VLOOKUP(D3,'Pesos cenários'!$B$2:$D$4,3,FALSE),"")</f>
        <v>0.36020000000000002</v>
      </c>
    </row>
    <row r="4" spans="1:60" x14ac:dyDescent="0.25">
      <c r="A4">
        <v>1</v>
      </c>
      <c r="B4" t="s">
        <v>719</v>
      </c>
      <c r="C4" t="s">
        <v>55</v>
      </c>
      <c r="D4" t="s">
        <v>59</v>
      </c>
      <c r="E4" t="s">
        <v>57</v>
      </c>
      <c r="F4" t="s">
        <v>724</v>
      </c>
      <c r="G4" t="s">
        <v>716</v>
      </c>
      <c r="H4">
        <v>446.38</v>
      </c>
      <c r="I4">
        <v>70.772445700000006</v>
      </c>
      <c r="J4">
        <v>2210.4683583999999</v>
      </c>
      <c r="K4">
        <v>0.14153779999999999</v>
      </c>
      <c r="L4">
        <v>0.13350000000000001</v>
      </c>
      <c r="M4">
        <v>3.2000000000000001E-2</v>
      </c>
      <c r="N4">
        <v>510.34280000000001</v>
      </c>
      <c r="O4">
        <v>1225.8015</v>
      </c>
      <c r="P4">
        <v>1.4140999999999999</v>
      </c>
      <c r="Q4">
        <v>0.12039999999999999</v>
      </c>
      <c r="R4">
        <v>0.41570000000000001</v>
      </c>
      <c r="S4">
        <v>571.45029999999997</v>
      </c>
      <c r="T4">
        <v>972.66780000000006</v>
      </c>
      <c r="U4">
        <v>0</v>
      </c>
      <c r="V4">
        <v>0</v>
      </c>
      <c r="W4">
        <v>0.58750000000000002</v>
      </c>
      <c r="X4">
        <v>329357000</v>
      </c>
      <c r="Y4">
        <v>2308118342.25</v>
      </c>
      <c r="Z4">
        <v>0</v>
      </c>
      <c r="AA4">
        <v>0.1263</v>
      </c>
      <c r="AB4">
        <v>0.14269999999999999</v>
      </c>
      <c r="AC4">
        <v>311381.0098</v>
      </c>
      <c r="AD4">
        <v>836379.58109999995</v>
      </c>
      <c r="AE4">
        <v>0</v>
      </c>
      <c r="AF4">
        <v>0.12039999999999999</v>
      </c>
      <c r="AG4">
        <v>0.37230000000000002</v>
      </c>
      <c r="AH4">
        <v>2.7000000000000001E-3</v>
      </c>
      <c r="AI4">
        <v>0.57669999999999999</v>
      </c>
      <c r="AJ4">
        <v>-9.7799999999999998E-2</v>
      </c>
      <c r="AK4">
        <v>0.124</v>
      </c>
      <c r="AL4">
        <v>0.14899999999999999</v>
      </c>
      <c r="AM4">
        <v>0</v>
      </c>
      <c r="AN4">
        <v>972652688.70200002</v>
      </c>
      <c r="AO4">
        <v>0</v>
      </c>
      <c r="AP4">
        <v>0.12870000000000001</v>
      </c>
      <c r="AQ4">
        <v>0</v>
      </c>
      <c r="AR4">
        <v>-6.5570097000000001</v>
      </c>
      <c r="AS4">
        <v>0</v>
      </c>
      <c r="AT4">
        <v>-11.5883427875</v>
      </c>
      <c r="AU4">
        <v>0.13469999999999999</v>
      </c>
      <c r="AV4">
        <v>0.56582807569973204</v>
      </c>
      <c r="AW4">
        <v>425630.9019</v>
      </c>
      <c r="AX4">
        <v>452429.32079999999</v>
      </c>
      <c r="AY4">
        <v>0</v>
      </c>
      <c r="AZ4">
        <v>0.112</v>
      </c>
      <c r="BA4">
        <v>5.9200000000000003E-2</v>
      </c>
      <c r="BB4">
        <v>0</v>
      </c>
      <c r="BC4">
        <v>0</v>
      </c>
      <c r="BD4">
        <v>0</v>
      </c>
      <c r="BE4">
        <v>0</v>
      </c>
      <c r="BF4">
        <v>0</v>
      </c>
      <c r="BG4" s="2">
        <f t="shared" si="0"/>
        <v>0.2184936517967539</v>
      </c>
      <c r="BH4">
        <f>IFERROR(VLOOKUP(D4,'Pesos cenários'!$B$2:$D$4,3,FALSE),"")</f>
        <v>0.24260000000000001</v>
      </c>
    </row>
    <row r="5" spans="1:60" x14ac:dyDescent="0.25">
      <c r="A5">
        <v>2</v>
      </c>
      <c r="B5" t="s">
        <v>719</v>
      </c>
      <c r="C5" t="s">
        <v>61</v>
      </c>
      <c r="D5" t="s">
        <v>56</v>
      </c>
      <c r="E5" t="s">
        <v>57</v>
      </c>
      <c r="F5" t="s">
        <v>724</v>
      </c>
      <c r="G5" t="s">
        <v>716</v>
      </c>
      <c r="H5">
        <v>473.39</v>
      </c>
      <c r="I5">
        <v>211.487976</v>
      </c>
      <c r="J5">
        <v>1638.4106470500001</v>
      </c>
      <c r="K5">
        <v>0.14153779999999999</v>
      </c>
      <c r="L5">
        <v>0.13350000000000001</v>
      </c>
      <c r="M5">
        <v>0.129</v>
      </c>
      <c r="N5">
        <v>807.14189999999996</v>
      </c>
      <c r="O5">
        <v>934.7636</v>
      </c>
      <c r="P5">
        <v>3.7052</v>
      </c>
      <c r="Q5">
        <v>0.12039999999999999</v>
      </c>
      <c r="R5">
        <v>0.8629</v>
      </c>
      <c r="S5">
        <v>0</v>
      </c>
      <c r="T5">
        <v>928.77779999999996</v>
      </c>
      <c r="U5">
        <v>0</v>
      </c>
      <c r="V5">
        <v>0</v>
      </c>
      <c r="W5">
        <v>0</v>
      </c>
      <c r="X5">
        <v>900737162</v>
      </c>
      <c r="Y5">
        <v>1709276720</v>
      </c>
      <c r="Z5">
        <v>0</v>
      </c>
      <c r="AA5">
        <v>0.1263</v>
      </c>
      <c r="AB5">
        <v>0.52700000000000002</v>
      </c>
      <c r="AC5">
        <v>356614.103</v>
      </c>
      <c r="AD5">
        <v>478977.01140000002</v>
      </c>
      <c r="AE5">
        <v>0</v>
      </c>
      <c r="AF5">
        <v>0.12039999999999999</v>
      </c>
      <c r="AG5">
        <v>0.74450000000000005</v>
      </c>
      <c r="AH5">
        <v>9.6000000000000002E-2</v>
      </c>
      <c r="AI5">
        <v>0.377</v>
      </c>
      <c r="AJ5">
        <v>-1.5100000000000001E-2</v>
      </c>
      <c r="AK5">
        <v>0.124</v>
      </c>
      <c r="AL5">
        <v>0.28349999999999997</v>
      </c>
      <c r="AM5">
        <v>3595169767.0964999</v>
      </c>
      <c r="AN5">
        <v>442484488.83569998</v>
      </c>
      <c r="AO5">
        <v>0</v>
      </c>
      <c r="AP5">
        <v>0.12870000000000001</v>
      </c>
      <c r="AQ5">
        <v>1</v>
      </c>
      <c r="AR5">
        <v>66.523841899999994</v>
      </c>
      <c r="AS5">
        <v>0</v>
      </c>
      <c r="AT5">
        <v>-16.444582950000001</v>
      </c>
      <c r="AU5">
        <v>0.13469999999999999</v>
      </c>
      <c r="AV5">
        <v>0</v>
      </c>
      <c r="AW5">
        <v>738775.76760000002</v>
      </c>
      <c r="AX5">
        <v>415586.43150000001</v>
      </c>
      <c r="AY5">
        <v>23.412500000000001</v>
      </c>
      <c r="AZ5">
        <v>0.112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 s="2">
        <f t="shared" si="0"/>
        <v>0.44116655999999999</v>
      </c>
      <c r="BH5">
        <f>IFERROR(VLOOKUP(D5,'Pesos cenários'!$B$2:$D$4,3,FALSE),"")</f>
        <v>0.3972</v>
      </c>
    </row>
    <row r="6" spans="1:60" x14ac:dyDescent="0.25">
      <c r="A6">
        <v>2</v>
      </c>
      <c r="B6" t="s">
        <v>719</v>
      </c>
      <c r="C6" t="s">
        <v>61</v>
      </c>
      <c r="D6" t="s">
        <v>58</v>
      </c>
      <c r="E6" t="s">
        <v>57</v>
      </c>
      <c r="F6" t="s">
        <v>724</v>
      </c>
      <c r="G6" t="s">
        <v>716</v>
      </c>
      <c r="H6">
        <v>473.39</v>
      </c>
      <c r="I6">
        <v>211.487976</v>
      </c>
      <c r="J6">
        <v>1822.5904057749999</v>
      </c>
      <c r="K6">
        <v>0.14153779999999999</v>
      </c>
      <c r="L6">
        <v>0.13350000000000001</v>
      </c>
      <c r="M6">
        <v>0.11600000000000001</v>
      </c>
      <c r="N6">
        <v>829.37890000000004</v>
      </c>
      <c r="O6">
        <v>986.64490000000001</v>
      </c>
      <c r="P6">
        <v>3.7052</v>
      </c>
      <c r="Q6">
        <v>0.12039999999999999</v>
      </c>
      <c r="R6">
        <v>0.84</v>
      </c>
      <c r="S6">
        <v>0</v>
      </c>
      <c r="T6">
        <v>916.14700000000005</v>
      </c>
      <c r="U6">
        <v>0</v>
      </c>
      <c r="V6">
        <v>0</v>
      </c>
      <c r="W6">
        <v>0</v>
      </c>
      <c r="X6">
        <v>900737162</v>
      </c>
      <c r="Y6">
        <v>1698409060</v>
      </c>
      <c r="Z6">
        <v>0</v>
      </c>
      <c r="AA6">
        <v>0.1263</v>
      </c>
      <c r="AB6">
        <v>0.53029999999999999</v>
      </c>
      <c r="AC6">
        <v>356614.103</v>
      </c>
      <c r="AD6">
        <v>479501.98119999998</v>
      </c>
      <c r="AE6">
        <v>0</v>
      </c>
      <c r="AF6">
        <v>0.12039999999999999</v>
      </c>
      <c r="AG6">
        <v>0.74370000000000003</v>
      </c>
      <c r="AH6">
        <v>9.6100000000000005E-2</v>
      </c>
      <c r="AI6">
        <v>0.37640000000000001</v>
      </c>
      <c r="AJ6">
        <v>-3.3399999999999999E-2</v>
      </c>
      <c r="AK6">
        <v>0.124</v>
      </c>
      <c r="AL6">
        <v>0.316</v>
      </c>
      <c r="AM6">
        <v>3691799364.8513999</v>
      </c>
      <c r="AN6">
        <v>447279988.8872</v>
      </c>
      <c r="AO6">
        <v>0</v>
      </c>
      <c r="AP6">
        <v>0.12870000000000001</v>
      </c>
      <c r="AQ6">
        <v>1</v>
      </c>
      <c r="AR6">
        <v>26.121740299999999</v>
      </c>
      <c r="AS6">
        <v>0</v>
      </c>
      <c r="AT6">
        <v>-12.267491825</v>
      </c>
      <c r="AU6">
        <v>0.13469999999999999</v>
      </c>
      <c r="AV6">
        <v>0</v>
      </c>
      <c r="AW6">
        <v>783000.37109999999</v>
      </c>
      <c r="AX6">
        <v>431044.28480000002</v>
      </c>
      <c r="AY6">
        <v>0.35320000000000001</v>
      </c>
      <c r="AZ6">
        <v>0.112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 s="2">
        <f t="shared" si="0"/>
        <v>0.44102436999999994</v>
      </c>
      <c r="BH6">
        <f>IFERROR(VLOOKUP(D6,'Pesos cenários'!$B$2:$D$4,3,FALSE),"")</f>
        <v>0.36020000000000002</v>
      </c>
    </row>
    <row r="7" spans="1:60" x14ac:dyDescent="0.25">
      <c r="A7">
        <v>2</v>
      </c>
      <c r="B7" t="s">
        <v>719</v>
      </c>
      <c r="C7" t="s">
        <v>61</v>
      </c>
      <c r="D7" t="s">
        <v>59</v>
      </c>
      <c r="E7" t="s">
        <v>57</v>
      </c>
      <c r="F7" t="s">
        <v>724</v>
      </c>
      <c r="G7" t="s">
        <v>716</v>
      </c>
      <c r="H7">
        <v>473.39</v>
      </c>
      <c r="I7">
        <v>211.487976</v>
      </c>
      <c r="J7">
        <v>2210.4683583999999</v>
      </c>
      <c r="K7">
        <v>0.14153779999999999</v>
      </c>
      <c r="L7">
        <v>0.13350000000000001</v>
      </c>
      <c r="M7">
        <v>9.5600000000000004E-2</v>
      </c>
      <c r="N7">
        <v>983.95770000000005</v>
      </c>
      <c r="O7">
        <v>1225.8015</v>
      </c>
      <c r="P7">
        <v>1.4140999999999999</v>
      </c>
      <c r="Q7">
        <v>0.12039999999999999</v>
      </c>
      <c r="R7">
        <v>0.80249999999999999</v>
      </c>
      <c r="S7">
        <v>0</v>
      </c>
      <c r="T7">
        <v>972.66780000000006</v>
      </c>
      <c r="U7">
        <v>0</v>
      </c>
      <c r="V7">
        <v>0</v>
      </c>
      <c r="W7">
        <v>0</v>
      </c>
      <c r="X7">
        <v>900737162</v>
      </c>
      <c r="Y7">
        <v>2308118342.25</v>
      </c>
      <c r="Z7">
        <v>0</v>
      </c>
      <c r="AA7">
        <v>0.1263</v>
      </c>
      <c r="AB7">
        <v>0.39019999999999999</v>
      </c>
      <c r="AC7">
        <v>356614.103</v>
      </c>
      <c r="AD7">
        <v>836379.58109999995</v>
      </c>
      <c r="AE7">
        <v>0</v>
      </c>
      <c r="AF7">
        <v>0.12039999999999999</v>
      </c>
      <c r="AG7">
        <v>0.4264</v>
      </c>
      <c r="AH7">
        <v>0.1053</v>
      </c>
      <c r="AI7">
        <v>0.57669999999999999</v>
      </c>
      <c r="AJ7">
        <v>-9.7799999999999998E-2</v>
      </c>
      <c r="AK7">
        <v>0.124</v>
      </c>
      <c r="AL7">
        <v>0.30109999999999998</v>
      </c>
      <c r="AM7">
        <v>3912985999.8512998</v>
      </c>
      <c r="AN7">
        <v>972652688.70200002</v>
      </c>
      <c r="AO7">
        <v>0</v>
      </c>
      <c r="AP7">
        <v>0.12870000000000001</v>
      </c>
      <c r="AQ7">
        <v>1</v>
      </c>
      <c r="AR7">
        <v>33.128284499999999</v>
      </c>
      <c r="AS7">
        <v>0</v>
      </c>
      <c r="AT7">
        <v>-11.5883427875</v>
      </c>
      <c r="AU7">
        <v>0.13469999999999999</v>
      </c>
      <c r="AV7">
        <v>0</v>
      </c>
      <c r="AW7">
        <v>837217.15630000003</v>
      </c>
      <c r="AX7">
        <v>452429.32079999999</v>
      </c>
      <c r="AY7">
        <v>0</v>
      </c>
      <c r="AZ7">
        <v>0.112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 s="2">
        <f t="shared" si="0"/>
        <v>0.37604082</v>
      </c>
      <c r="BH7">
        <f>IFERROR(VLOOKUP(D7,'Pesos cenários'!$B$2:$D$4,3,FALSE),"")</f>
        <v>0.24260000000000001</v>
      </c>
    </row>
    <row r="8" spans="1:60" x14ac:dyDescent="0.25">
      <c r="A8">
        <v>3</v>
      </c>
      <c r="B8" t="s">
        <v>719</v>
      </c>
      <c r="C8" t="s">
        <v>62</v>
      </c>
      <c r="D8" t="s">
        <v>56</v>
      </c>
      <c r="E8" t="s">
        <v>57</v>
      </c>
      <c r="F8" t="s">
        <v>724</v>
      </c>
      <c r="G8" t="s">
        <v>716</v>
      </c>
      <c r="H8">
        <v>219.733</v>
      </c>
      <c r="I8">
        <v>7.7703208899999998</v>
      </c>
      <c r="J8">
        <v>1638.4106470500001</v>
      </c>
      <c r="K8">
        <v>0.14153779999999999</v>
      </c>
      <c r="L8">
        <v>0.13350000000000001</v>
      </c>
      <c r="M8">
        <v>4.7000000000000002E-3</v>
      </c>
      <c r="N8">
        <v>455.9228</v>
      </c>
      <c r="O8">
        <v>934.7636</v>
      </c>
      <c r="P8">
        <v>3.7052</v>
      </c>
      <c r="Q8">
        <v>0.12039999999999999</v>
      </c>
      <c r="R8">
        <v>0.48570000000000002</v>
      </c>
      <c r="S8">
        <v>0</v>
      </c>
      <c r="T8">
        <v>928.77779999999996</v>
      </c>
      <c r="U8">
        <v>0</v>
      </c>
      <c r="V8">
        <v>0</v>
      </c>
      <c r="W8">
        <v>0</v>
      </c>
      <c r="X8">
        <v>13318804</v>
      </c>
      <c r="Y8">
        <v>1709276720</v>
      </c>
      <c r="Z8">
        <v>0</v>
      </c>
      <c r="AA8">
        <v>0.1263</v>
      </c>
      <c r="AB8">
        <v>7.7999999999999996E-3</v>
      </c>
      <c r="AC8">
        <v>8114.5814</v>
      </c>
      <c r="AD8">
        <v>478977.01140000002</v>
      </c>
      <c r="AE8">
        <v>0</v>
      </c>
      <c r="AF8">
        <v>0.12039999999999999</v>
      </c>
      <c r="AG8">
        <v>1.6899999999999998E-2</v>
      </c>
      <c r="AH8">
        <v>2.8999999999999998E-3</v>
      </c>
      <c r="AI8">
        <v>0.377</v>
      </c>
      <c r="AJ8">
        <v>-1.5100000000000001E-2</v>
      </c>
      <c r="AK8">
        <v>0.124</v>
      </c>
      <c r="AL8">
        <v>4.5999999999999999E-2</v>
      </c>
      <c r="AM8">
        <v>1377524916.4523001</v>
      </c>
      <c r="AN8">
        <v>442484488.83569998</v>
      </c>
      <c r="AO8">
        <v>0</v>
      </c>
      <c r="AP8">
        <v>0.12870000000000001</v>
      </c>
      <c r="AQ8">
        <v>1</v>
      </c>
      <c r="AR8">
        <v>0.58033019299999999</v>
      </c>
      <c r="AS8">
        <v>0</v>
      </c>
      <c r="AT8">
        <v>-16.444582950000001</v>
      </c>
      <c r="AU8">
        <v>0.13469999999999999</v>
      </c>
      <c r="AV8">
        <v>0</v>
      </c>
      <c r="AW8">
        <v>431455.91350000002</v>
      </c>
      <c r="AX8">
        <v>415586.43150000001</v>
      </c>
      <c r="AY8">
        <v>23.412500000000001</v>
      </c>
      <c r="AZ8">
        <v>0.112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 s="2">
        <f t="shared" si="0"/>
        <v>0.19652963000000001</v>
      </c>
      <c r="BH8">
        <f>IFERROR(VLOOKUP(D8,'Pesos cenários'!$B$2:$D$4,3,FALSE),"")</f>
        <v>0.3972</v>
      </c>
    </row>
    <row r="9" spans="1:60" x14ac:dyDescent="0.25">
      <c r="A9">
        <v>3</v>
      </c>
      <c r="B9" t="s">
        <v>719</v>
      </c>
      <c r="C9" t="s">
        <v>62</v>
      </c>
      <c r="D9" t="s">
        <v>58</v>
      </c>
      <c r="E9" t="s">
        <v>57</v>
      </c>
      <c r="F9" t="s">
        <v>724</v>
      </c>
      <c r="G9" t="s">
        <v>716</v>
      </c>
      <c r="H9">
        <v>219.733</v>
      </c>
      <c r="I9">
        <v>11.7356558</v>
      </c>
      <c r="J9">
        <v>1822.5904057749999</v>
      </c>
      <c r="K9">
        <v>0.14153779999999999</v>
      </c>
      <c r="L9">
        <v>0.13350000000000001</v>
      </c>
      <c r="M9">
        <v>6.4000000000000003E-3</v>
      </c>
      <c r="N9">
        <v>462.7817</v>
      </c>
      <c r="O9">
        <v>986.64490000000001</v>
      </c>
      <c r="P9">
        <v>3.7052</v>
      </c>
      <c r="Q9">
        <v>0.12039999999999999</v>
      </c>
      <c r="R9">
        <v>0.46700000000000003</v>
      </c>
      <c r="S9">
        <v>0</v>
      </c>
      <c r="T9">
        <v>916.14700000000005</v>
      </c>
      <c r="U9">
        <v>0</v>
      </c>
      <c r="V9">
        <v>0</v>
      </c>
      <c r="W9">
        <v>0</v>
      </c>
      <c r="X9">
        <v>20115630</v>
      </c>
      <c r="Y9">
        <v>1698409060</v>
      </c>
      <c r="Z9">
        <v>0</v>
      </c>
      <c r="AA9">
        <v>0.1263</v>
      </c>
      <c r="AB9">
        <v>1.18E-2</v>
      </c>
      <c r="AC9">
        <v>8114.5814</v>
      </c>
      <c r="AD9">
        <v>479501.98119999998</v>
      </c>
      <c r="AE9">
        <v>0</v>
      </c>
      <c r="AF9">
        <v>0.12039999999999999</v>
      </c>
      <c r="AG9">
        <v>1.6899999999999998E-2</v>
      </c>
      <c r="AH9">
        <v>4.0000000000000001E-3</v>
      </c>
      <c r="AI9">
        <v>0.37640000000000001</v>
      </c>
      <c r="AJ9">
        <v>-3.3399999999999999E-2</v>
      </c>
      <c r="AK9">
        <v>0.124</v>
      </c>
      <c r="AL9">
        <v>9.1200000000000003E-2</v>
      </c>
      <c r="AM9">
        <v>1201409926.9433</v>
      </c>
      <c r="AN9">
        <v>447279988.8872</v>
      </c>
      <c r="AO9">
        <v>0</v>
      </c>
      <c r="AP9">
        <v>0.12870000000000001</v>
      </c>
      <c r="AQ9">
        <v>1</v>
      </c>
      <c r="AR9">
        <v>0.20278759299999999</v>
      </c>
      <c r="AS9">
        <v>0</v>
      </c>
      <c r="AT9">
        <v>-12.267491825</v>
      </c>
      <c r="AU9">
        <v>0.13469999999999999</v>
      </c>
      <c r="AV9">
        <v>0</v>
      </c>
      <c r="AW9">
        <v>438514.70240000001</v>
      </c>
      <c r="AX9">
        <v>431044.28480000002</v>
      </c>
      <c r="AY9">
        <v>0.35320000000000001</v>
      </c>
      <c r="AZ9">
        <v>0.112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 s="2">
        <f t="shared" si="0"/>
        <v>0.20061509999999999</v>
      </c>
      <c r="BH9">
        <f>IFERROR(VLOOKUP(D9,'Pesos cenários'!$B$2:$D$4,3,FALSE),"")</f>
        <v>0.36020000000000002</v>
      </c>
    </row>
    <row r="10" spans="1:60" x14ac:dyDescent="0.25">
      <c r="A10">
        <v>3</v>
      </c>
      <c r="B10" t="s">
        <v>719</v>
      </c>
      <c r="C10" t="s">
        <v>62</v>
      </c>
      <c r="D10" t="s">
        <v>59</v>
      </c>
      <c r="E10" t="s">
        <v>57</v>
      </c>
      <c r="F10" t="s">
        <v>724</v>
      </c>
      <c r="G10" t="s">
        <v>716</v>
      </c>
      <c r="H10">
        <v>219.733</v>
      </c>
      <c r="I10">
        <v>7.7703208899999998</v>
      </c>
      <c r="J10">
        <v>2210.4683583999999</v>
      </c>
      <c r="K10">
        <v>0.14153779999999999</v>
      </c>
      <c r="L10">
        <v>0.13350000000000001</v>
      </c>
      <c r="M10">
        <v>3.5000000000000001E-3</v>
      </c>
      <c r="N10">
        <v>518.50080000000003</v>
      </c>
      <c r="O10">
        <v>1225.8015</v>
      </c>
      <c r="P10">
        <v>1.4140999999999999</v>
      </c>
      <c r="Q10">
        <v>0.12039999999999999</v>
      </c>
      <c r="R10">
        <v>0.42230000000000001</v>
      </c>
      <c r="S10">
        <v>0</v>
      </c>
      <c r="T10">
        <v>972.66780000000006</v>
      </c>
      <c r="U10">
        <v>0</v>
      </c>
      <c r="V10">
        <v>0</v>
      </c>
      <c r="W10">
        <v>0</v>
      </c>
      <c r="X10">
        <v>13318804</v>
      </c>
      <c r="Y10">
        <v>2308118342.25</v>
      </c>
      <c r="Z10">
        <v>0</v>
      </c>
      <c r="AA10">
        <v>0.1263</v>
      </c>
      <c r="AB10">
        <v>5.7999999999999996E-3</v>
      </c>
      <c r="AC10">
        <v>8114.5814</v>
      </c>
      <c r="AD10">
        <v>836379.58109999995</v>
      </c>
      <c r="AE10">
        <v>0</v>
      </c>
      <c r="AF10">
        <v>0.12039999999999999</v>
      </c>
      <c r="AG10">
        <v>9.7000000000000003E-3</v>
      </c>
      <c r="AH10">
        <v>-1.04E-2</v>
      </c>
      <c r="AI10">
        <v>0.57669999999999999</v>
      </c>
      <c r="AJ10">
        <v>-9.7799999999999998E-2</v>
      </c>
      <c r="AK10">
        <v>0.124</v>
      </c>
      <c r="AL10">
        <v>0.12959999999999999</v>
      </c>
      <c r="AM10">
        <v>0</v>
      </c>
      <c r="AN10">
        <v>972652688.70200002</v>
      </c>
      <c r="AO10">
        <v>0</v>
      </c>
      <c r="AP10">
        <v>0.12870000000000001</v>
      </c>
      <c r="AQ10">
        <v>0</v>
      </c>
      <c r="AR10">
        <v>1.77396464</v>
      </c>
      <c r="AS10">
        <v>0</v>
      </c>
      <c r="AT10">
        <v>-11.5883427875</v>
      </c>
      <c r="AU10">
        <v>0.13469999999999999</v>
      </c>
      <c r="AV10">
        <v>0</v>
      </c>
      <c r="AW10">
        <v>360254.8504</v>
      </c>
      <c r="AX10">
        <v>452429.32079999999</v>
      </c>
      <c r="AY10">
        <v>0</v>
      </c>
      <c r="AZ10">
        <v>0.112</v>
      </c>
      <c r="BA10">
        <v>0.20369999999999999</v>
      </c>
      <c r="BB10">
        <v>0</v>
      </c>
      <c r="BC10">
        <v>0</v>
      </c>
      <c r="BD10">
        <v>0</v>
      </c>
      <c r="BE10">
        <v>0</v>
      </c>
      <c r="BF10">
        <v>0</v>
      </c>
      <c r="BG10" s="2">
        <f t="shared" si="0"/>
        <v>9.2097389999999987E-2</v>
      </c>
      <c r="BH10">
        <f>IFERROR(VLOOKUP(D10,'Pesos cenários'!$B$2:$D$4,3,FALSE),"")</f>
        <v>0.24260000000000001</v>
      </c>
    </row>
    <row r="11" spans="1:60" x14ac:dyDescent="0.25">
      <c r="A11">
        <v>4</v>
      </c>
      <c r="B11" t="s">
        <v>719</v>
      </c>
      <c r="C11" t="s">
        <v>63</v>
      </c>
      <c r="D11" t="s">
        <v>56</v>
      </c>
      <c r="E11" t="s">
        <v>57</v>
      </c>
      <c r="F11" t="s">
        <v>724</v>
      </c>
      <c r="G11" t="s">
        <v>716</v>
      </c>
      <c r="H11">
        <v>337.78399999999999</v>
      </c>
      <c r="I11">
        <v>7.5825400399999996</v>
      </c>
      <c r="J11">
        <v>1638.4106470500001</v>
      </c>
      <c r="K11">
        <v>0.14153779999999999</v>
      </c>
      <c r="L11">
        <v>0.13350000000000001</v>
      </c>
      <c r="M11">
        <v>4.4999999999999997E-3</v>
      </c>
      <c r="N11">
        <v>763.0299</v>
      </c>
      <c r="O11">
        <v>934.7636</v>
      </c>
      <c r="P11">
        <v>3.7052</v>
      </c>
      <c r="Q11">
        <v>0.12039999999999999</v>
      </c>
      <c r="R11">
        <v>0.8155</v>
      </c>
      <c r="S11">
        <v>0</v>
      </c>
      <c r="T11">
        <v>928.77779999999996</v>
      </c>
      <c r="U11">
        <v>0</v>
      </c>
      <c r="V11">
        <v>0</v>
      </c>
      <c r="W11">
        <v>0</v>
      </c>
      <c r="X11">
        <v>50348764</v>
      </c>
      <c r="Y11">
        <v>1709276720</v>
      </c>
      <c r="Z11">
        <v>0</v>
      </c>
      <c r="AA11">
        <v>0.1263</v>
      </c>
      <c r="AB11">
        <v>2.9499999999999998E-2</v>
      </c>
      <c r="AC11">
        <v>48701.432500000003</v>
      </c>
      <c r="AD11">
        <v>478977.01140000002</v>
      </c>
      <c r="AE11">
        <v>0</v>
      </c>
      <c r="AF11">
        <v>0.12039999999999999</v>
      </c>
      <c r="AG11">
        <v>0.1017</v>
      </c>
      <c r="AH11">
        <v>3.8999999999999998E-3</v>
      </c>
      <c r="AI11">
        <v>0.377</v>
      </c>
      <c r="AJ11">
        <v>-1.5100000000000001E-2</v>
      </c>
      <c r="AK11">
        <v>0.124</v>
      </c>
      <c r="AL11">
        <v>4.8500000000000001E-2</v>
      </c>
      <c r="AM11">
        <v>1161544634.7763</v>
      </c>
      <c r="AN11">
        <v>442484488.83569998</v>
      </c>
      <c r="AO11">
        <v>0</v>
      </c>
      <c r="AP11">
        <v>0.12870000000000001</v>
      </c>
      <c r="AQ11">
        <v>1</v>
      </c>
      <c r="AR11">
        <v>-466.39956699999999</v>
      </c>
      <c r="AS11">
        <v>0</v>
      </c>
      <c r="AT11">
        <v>-16.444582950000001</v>
      </c>
      <c r="AU11">
        <v>0.13469999999999999</v>
      </c>
      <c r="AV11">
        <v>1</v>
      </c>
      <c r="AW11">
        <v>1213413.4094</v>
      </c>
      <c r="AX11">
        <v>415586.43150000001</v>
      </c>
      <c r="AY11">
        <v>23.412500000000001</v>
      </c>
      <c r="AZ11">
        <v>0.112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 s="2">
        <f t="shared" si="0"/>
        <v>0.38417148000000001</v>
      </c>
      <c r="BH11">
        <f>IFERROR(VLOOKUP(D11,'Pesos cenários'!$B$2:$D$4,3,FALSE),"")</f>
        <v>0.3972</v>
      </c>
    </row>
    <row r="12" spans="1:60" x14ac:dyDescent="0.25">
      <c r="A12">
        <v>4</v>
      </c>
      <c r="B12" t="s">
        <v>719</v>
      </c>
      <c r="C12" t="s">
        <v>63</v>
      </c>
      <c r="D12" t="s">
        <v>58</v>
      </c>
      <c r="E12" t="s">
        <v>57</v>
      </c>
      <c r="F12" t="s">
        <v>724</v>
      </c>
      <c r="G12" t="s">
        <v>716</v>
      </c>
      <c r="H12">
        <v>337.78399999999999</v>
      </c>
      <c r="I12">
        <v>7.5825400399999996</v>
      </c>
      <c r="J12">
        <v>1822.5904057749999</v>
      </c>
      <c r="K12">
        <v>0.14153779999999999</v>
      </c>
      <c r="L12">
        <v>0.13350000000000001</v>
      </c>
      <c r="M12">
        <v>4.1000000000000003E-3</v>
      </c>
      <c r="N12">
        <v>787.29510000000005</v>
      </c>
      <c r="O12">
        <v>986.64490000000001</v>
      </c>
      <c r="P12">
        <v>3.7052</v>
      </c>
      <c r="Q12">
        <v>0.12039999999999999</v>
      </c>
      <c r="R12">
        <v>0.79720000000000002</v>
      </c>
      <c r="S12">
        <v>0</v>
      </c>
      <c r="T12">
        <v>916.14700000000005</v>
      </c>
      <c r="U12">
        <v>0</v>
      </c>
      <c r="V12">
        <v>0</v>
      </c>
      <c r="W12">
        <v>0</v>
      </c>
      <c r="X12">
        <v>50348764</v>
      </c>
      <c r="Y12">
        <v>1698409060</v>
      </c>
      <c r="Z12">
        <v>0</v>
      </c>
      <c r="AA12">
        <v>0.1263</v>
      </c>
      <c r="AB12">
        <v>2.9600000000000001E-2</v>
      </c>
      <c r="AC12">
        <v>48701.432500000003</v>
      </c>
      <c r="AD12">
        <v>479501.98119999998</v>
      </c>
      <c r="AE12">
        <v>0</v>
      </c>
      <c r="AF12">
        <v>0.12039999999999999</v>
      </c>
      <c r="AG12">
        <v>0.1016</v>
      </c>
      <c r="AH12">
        <v>4.4999999999999997E-3</v>
      </c>
      <c r="AI12">
        <v>0.37640000000000001</v>
      </c>
      <c r="AJ12">
        <v>-3.3399999999999999E-2</v>
      </c>
      <c r="AK12">
        <v>0.124</v>
      </c>
      <c r="AL12">
        <v>9.2399999999999996E-2</v>
      </c>
      <c r="AM12">
        <v>1305562001.6879001</v>
      </c>
      <c r="AN12">
        <v>447279988.8872</v>
      </c>
      <c r="AO12">
        <v>0</v>
      </c>
      <c r="AP12">
        <v>0.12870000000000001</v>
      </c>
      <c r="AQ12">
        <v>1</v>
      </c>
      <c r="AR12">
        <v>-34.987972300000003</v>
      </c>
      <c r="AS12">
        <v>0</v>
      </c>
      <c r="AT12">
        <v>-12.267491825</v>
      </c>
      <c r="AU12">
        <v>0.13469999999999999</v>
      </c>
      <c r="AV12">
        <v>1</v>
      </c>
      <c r="AW12">
        <v>1132280.0995</v>
      </c>
      <c r="AX12">
        <v>431044.28480000002</v>
      </c>
      <c r="AY12">
        <v>0.35320000000000001</v>
      </c>
      <c r="AZ12">
        <v>0.112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 s="2">
        <f t="shared" si="0"/>
        <v>0.38735894999999998</v>
      </c>
      <c r="BH12">
        <f>IFERROR(VLOOKUP(D12,'Pesos cenários'!$B$2:$D$4,3,FALSE),"")</f>
        <v>0.36020000000000002</v>
      </c>
    </row>
    <row r="13" spans="1:60" x14ac:dyDescent="0.25">
      <c r="A13">
        <v>4</v>
      </c>
      <c r="B13" t="s">
        <v>719</v>
      </c>
      <c r="C13" t="s">
        <v>63</v>
      </c>
      <c r="D13" t="s">
        <v>59</v>
      </c>
      <c r="E13" t="s">
        <v>57</v>
      </c>
      <c r="F13" t="s">
        <v>724</v>
      </c>
      <c r="G13" t="s">
        <v>716</v>
      </c>
      <c r="H13">
        <v>337.78399999999999</v>
      </c>
      <c r="I13">
        <v>7.5825400399999996</v>
      </c>
      <c r="J13">
        <v>2210.4683583999999</v>
      </c>
      <c r="K13">
        <v>0.14153779999999999</v>
      </c>
      <c r="L13">
        <v>0.13350000000000001</v>
      </c>
      <c r="M13">
        <v>3.3999999999999998E-3</v>
      </c>
      <c r="N13">
        <v>948.96119999999996</v>
      </c>
      <c r="O13">
        <v>1225.8015</v>
      </c>
      <c r="P13">
        <v>1.4140999999999999</v>
      </c>
      <c r="Q13">
        <v>0.12039999999999999</v>
      </c>
      <c r="R13">
        <v>0.77390000000000003</v>
      </c>
      <c r="S13">
        <v>0</v>
      </c>
      <c r="T13">
        <v>972.66780000000006</v>
      </c>
      <c r="U13">
        <v>0</v>
      </c>
      <c r="V13">
        <v>0</v>
      </c>
      <c r="W13">
        <v>0</v>
      </c>
      <c r="X13">
        <v>50348764</v>
      </c>
      <c r="Y13">
        <v>2308118342.25</v>
      </c>
      <c r="Z13">
        <v>0</v>
      </c>
      <c r="AA13">
        <v>0.1263</v>
      </c>
      <c r="AB13">
        <v>2.18E-2</v>
      </c>
      <c r="AC13">
        <v>48701.432500000003</v>
      </c>
      <c r="AD13">
        <v>836379.58109999995</v>
      </c>
      <c r="AE13">
        <v>0</v>
      </c>
      <c r="AF13">
        <v>0.12039999999999999</v>
      </c>
      <c r="AG13">
        <v>5.8200000000000002E-2</v>
      </c>
      <c r="AH13">
        <v>-4.0000000000000002E-4</v>
      </c>
      <c r="AI13">
        <v>0.57669999999999999</v>
      </c>
      <c r="AJ13">
        <v>-9.7799999999999998E-2</v>
      </c>
      <c r="AK13">
        <v>0.124</v>
      </c>
      <c r="AL13">
        <v>0.1444</v>
      </c>
      <c r="AM13">
        <v>0</v>
      </c>
      <c r="AN13">
        <v>972652688.70200002</v>
      </c>
      <c r="AO13">
        <v>0</v>
      </c>
      <c r="AP13">
        <v>0.12870000000000001</v>
      </c>
      <c r="AQ13">
        <v>0</v>
      </c>
      <c r="AR13">
        <v>211.36570699999999</v>
      </c>
      <c r="AS13">
        <v>0</v>
      </c>
      <c r="AT13">
        <v>-11.5883427875</v>
      </c>
      <c r="AU13">
        <v>0.13469999999999999</v>
      </c>
      <c r="AV13">
        <v>0</v>
      </c>
      <c r="AW13">
        <v>1256224.4517999999</v>
      </c>
      <c r="AX13">
        <v>452429.32079999999</v>
      </c>
      <c r="AY13">
        <v>0</v>
      </c>
      <c r="AZ13">
        <v>0.112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 s="2">
        <f t="shared" si="0"/>
        <v>0.12129767999999999</v>
      </c>
      <c r="BH13">
        <f>IFERROR(VLOOKUP(D13,'Pesos cenários'!$B$2:$D$4,3,FALSE),"")</f>
        <v>0.24260000000000001</v>
      </c>
    </row>
    <row r="14" spans="1:60" x14ac:dyDescent="0.25">
      <c r="A14">
        <v>5</v>
      </c>
      <c r="B14" t="s">
        <v>719</v>
      </c>
      <c r="C14" t="s">
        <v>64</v>
      </c>
      <c r="D14" t="s">
        <v>56</v>
      </c>
      <c r="E14" t="s">
        <v>57</v>
      </c>
      <c r="F14" t="s">
        <v>724</v>
      </c>
      <c r="G14" t="s">
        <v>716</v>
      </c>
      <c r="H14">
        <v>588.02700000000004</v>
      </c>
      <c r="I14">
        <v>4.0590906100000002</v>
      </c>
      <c r="J14">
        <v>1638.4106470500001</v>
      </c>
      <c r="K14">
        <v>0.14153779999999999</v>
      </c>
      <c r="L14">
        <v>0.13350000000000001</v>
      </c>
      <c r="M14">
        <v>2.3999999999999998E-3</v>
      </c>
      <c r="N14">
        <v>671.15020000000004</v>
      </c>
      <c r="O14">
        <v>934.7636</v>
      </c>
      <c r="P14">
        <v>3.7052</v>
      </c>
      <c r="Q14">
        <v>0.12039999999999999</v>
      </c>
      <c r="R14">
        <v>0.71689999999999998</v>
      </c>
      <c r="S14">
        <v>0</v>
      </c>
      <c r="T14">
        <v>928.77779999999996</v>
      </c>
      <c r="U14">
        <v>0</v>
      </c>
      <c r="V14">
        <v>0</v>
      </c>
      <c r="W14">
        <v>0</v>
      </c>
      <c r="X14">
        <v>113729644</v>
      </c>
      <c r="Y14">
        <v>1709276720</v>
      </c>
      <c r="Z14">
        <v>0</v>
      </c>
      <c r="AA14">
        <v>0.1263</v>
      </c>
      <c r="AB14">
        <v>6.6500000000000004E-2</v>
      </c>
      <c r="AC14">
        <v>82334.906900000002</v>
      </c>
      <c r="AD14">
        <v>478977.01140000002</v>
      </c>
      <c r="AE14">
        <v>0</v>
      </c>
      <c r="AF14">
        <v>0.12039999999999999</v>
      </c>
      <c r="AG14">
        <v>0.1719</v>
      </c>
      <c r="AH14">
        <v>1.6999999999999999E-3</v>
      </c>
      <c r="AI14">
        <v>0.377</v>
      </c>
      <c r="AJ14">
        <v>-1.5100000000000001E-2</v>
      </c>
      <c r="AK14">
        <v>0.124</v>
      </c>
      <c r="AL14">
        <v>4.2900000000000001E-2</v>
      </c>
      <c r="AM14">
        <v>3291402660.2767</v>
      </c>
      <c r="AN14">
        <v>442484488.83569998</v>
      </c>
      <c r="AO14">
        <v>0</v>
      </c>
      <c r="AP14">
        <v>0.12870000000000001</v>
      </c>
      <c r="AQ14">
        <v>1</v>
      </c>
      <c r="AR14">
        <v>-0.30814459900000002</v>
      </c>
      <c r="AS14">
        <v>0</v>
      </c>
      <c r="AT14">
        <v>-16.444582950000001</v>
      </c>
      <c r="AU14">
        <v>0.13469999999999999</v>
      </c>
      <c r="AV14">
        <v>1.8738365085750001E-2</v>
      </c>
      <c r="AW14">
        <v>1703464.5190000001</v>
      </c>
      <c r="AX14">
        <v>415586.43150000001</v>
      </c>
      <c r="AY14">
        <v>23.412500000000001</v>
      </c>
      <c r="AZ14">
        <v>0.112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 s="2">
        <f t="shared" si="0"/>
        <v>0.25227452777705051</v>
      </c>
      <c r="BH14">
        <f>IFERROR(VLOOKUP(D14,'Pesos cenários'!$B$2:$D$4,3,FALSE),"")</f>
        <v>0.3972</v>
      </c>
    </row>
    <row r="15" spans="1:60" x14ac:dyDescent="0.25">
      <c r="A15">
        <v>5</v>
      </c>
      <c r="B15" t="s">
        <v>719</v>
      </c>
      <c r="C15" t="s">
        <v>64</v>
      </c>
      <c r="D15" t="s">
        <v>58</v>
      </c>
      <c r="E15" t="s">
        <v>57</v>
      </c>
      <c r="F15" t="s">
        <v>724</v>
      </c>
      <c r="G15" t="s">
        <v>716</v>
      </c>
      <c r="H15">
        <v>588.02700000000004</v>
      </c>
      <c r="I15">
        <v>4.0590906100000002</v>
      </c>
      <c r="J15">
        <v>1822.5904057749999</v>
      </c>
      <c r="K15">
        <v>0.14153779999999999</v>
      </c>
      <c r="L15">
        <v>0.13350000000000001</v>
      </c>
      <c r="M15">
        <v>2.0999999999999999E-3</v>
      </c>
      <c r="N15">
        <v>677.0181</v>
      </c>
      <c r="O15">
        <v>986.64490000000001</v>
      </c>
      <c r="P15">
        <v>3.7052</v>
      </c>
      <c r="Q15">
        <v>0.12039999999999999</v>
      </c>
      <c r="R15">
        <v>0.68500000000000005</v>
      </c>
      <c r="S15">
        <v>0</v>
      </c>
      <c r="T15">
        <v>916.14700000000005</v>
      </c>
      <c r="U15">
        <v>0</v>
      </c>
      <c r="V15">
        <v>0</v>
      </c>
      <c r="W15">
        <v>0</v>
      </c>
      <c r="X15">
        <v>113729644</v>
      </c>
      <c r="Y15">
        <v>1698409060</v>
      </c>
      <c r="Z15">
        <v>0</v>
      </c>
      <c r="AA15">
        <v>0.1263</v>
      </c>
      <c r="AB15">
        <v>6.7000000000000004E-2</v>
      </c>
      <c r="AC15">
        <v>82334.906900000002</v>
      </c>
      <c r="AD15">
        <v>479501.98119999998</v>
      </c>
      <c r="AE15">
        <v>0</v>
      </c>
      <c r="AF15">
        <v>0.12039999999999999</v>
      </c>
      <c r="AG15">
        <v>0.17169999999999999</v>
      </c>
      <c r="AH15">
        <v>2.2000000000000001E-3</v>
      </c>
      <c r="AI15">
        <v>0.37640000000000001</v>
      </c>
      <c r="AJ15">
        <v>-3.3399999999999999E-2</v>
      </c>
      <c r="AK15">
        <v>0.124</v>
      </c>
      <c r="AL15">
        <v>8.6999999999999994E-2</v>
      </c>
      <c r="AM15">
        <v>3479897135.3375001</v>
      </c>
      <c r="AN15">
        <v>447279988.8872</v>
      </c>
      <c r="AO15">
        <v>0</v>
      </c>
      <c r="AP15">
        <v>0.12870000000000001</v>
      </c>
      <c r="AQ15">
        <v>1</v>
      </c>
      <c r="AR15">
        <v>0</v>
      </c>
      <c r="AS15">
        <v>0</v>
      </c>
      <c r="AT15">
        <v>-12.267491825</v>
      </c>
      <c r="AU15">
        <v>0.13469999999999999</v>
      </c>
      <c r="AV15">
        <v>0</v>
      </c>
      <c r="AW15">
        <v>1736380.2069999999</v>
      </c>
      <c r="AX15">
        <v>431044.28480000002</v>
      </c>
      <c r="AY15">
        <v>0.35320000000000001</v>
      </c>
      <c r="AZ15">
        <v>0.112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 s="2">
        <f t="shared" si="0"/>
        <v>0.25137713</v>
      </c>
      <c r="BH15">
        <f>IFERROR(VLOOKUP(D15,'Pesos cenários'!$B$2:$D$4,3,FALSE),"")</f>
        <v>0.36020000000000002</v>
      </c>
    </row>
    <row r="16" spans="1:60" x14ac:dyDescent="0.25">
      <c r="A16">
        <v>5</v>
      </c>
      <c r="B16" t="s">
        <v>719</v>
      </c>
      <c r="C16" t="s">
        <v>64</v>
      </c>
      <c r="D16" t="s">
        <v>59</v>
      </c>
      <c r="E16" t="s">
        <v>57</v>
      </c>
      <c r="F16" t="s">
        <v>724</v>
      </c>
      <c r="G16" t="s">
        <v>716</v>
      </c>
      <c r="H16">
        <v>588.02700000000004</v>
      </c>
      <c r="I16">
        <v>4.0590906100000002</v>
      </c>
      <c r="J16">
        <v>2210.4683583999999</v>
      </c>
      <c r="K16">
        <v>0.14153779999999999</v>
      </c>
      <c r="L16">
        <v>0.13350000000000001</v>
      </c>
      <c r="M16">
        <v>1.8E-3</v>
      </c>
      <c r="N16">
        <v>720.2473</v>
      </c>
      <c r="O16">
        <v>1225.8015</v>
      </c>
      <c r="P16">
        <v>1.4140999999999999</v>
      </c>
      <c r="Q16">
        <v>0.12039999999999999</v>
      </c>
      <c r="R16">
        <v>0.58709999999999996</v>
      </c>
      <c r="S16">
        <v>0</v>
      </c>
      <c r="T16">
        <v>972.66780000000006</v>
      </c>
      <c r="U16">
        <v>0</v>
      </c>
      <c r="V16">
        <v>0</v>
      </c>
      <c r="W16">
        <v>0</v>
      </c>
      <c r="X16">
        <v>113729644</v>
      </c>
      <c r="Y16">
        <v>2308118342.25</v>
      </c>
      <c r="Z16">
        <v>0</v>
      </c>
      <c r="AA16">
        <v>0.1263</v>
      </c>
      <c r="AB16">
        <v>4.9299999999999997E-2</v>
      </c>
      <c r="AC16">
        <v>82334.906900000002</v>
      </c>
      <c r="AD16">
        <v>836379.58109999995</v>
      </c>
      <c r="AE16">
        <v>0</v>
      </c>
      <c r="AF16">
        <v>0.12039999999999999</v>
      </c>
      <c r="AG16">
        <v>9.8400000000000001E-2</v>
      </c>
      <c r="AH16">
        <v>2.3999999999999998E-3</v>
      </c>
      <c r="AI16">
        <v>0.57669999999999999</v>
      </c>
      <c r="AJ16">
        <v>-9.7799999999999998E-2</v>
      </c>
      <c r="AK16">
        <v>0.124</v>
      </c>
      <c r="AL16">
        <v>0.14860000000000001</v>
      </c>
      <c r="AM16">
        <v>8105387421.3994999</v>
      </c>
      <c r="AN16">
        <v>972652688.70200002</v>
      </c>
      <c r="AO16">
        <v>0</v>
      </c>
      <c r="AP16">
        <v>0.12870000000000001</v>
      </c>
      <c r="AQ16">
        <v>1</v>
      </c>
      <c r="AR16">
        <v>0</v>
      </c>
      <c r="AS16">
        <v>0</v>
      </c>
      <c r="AT16">
        <v>-11.5883427875</v>
      </c>
      <c r="AU16">
        <v>0.13469999999999999</v>
      </c>
      <c r="AV16">
        <v>0</v>
      </c>
      <c r="AW16">
        <v>2161366.1952999998</v>
      </c>
      <c r="AX16">
        <v>452429.32079999999</v>
      </c>
      <c r="AY16">
        <v>0</v>
      </c>
      <c r="AZ16">
        <v>0.112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 s="2">
        <f t="shared" si="0"/>
        <v>0.23612749</v>
      </c>
      <c r="BH16">
        <f>IFERROR(VLOOKUP(D16,'Pesos cenários'!$B$2:$D$4,3,FALSE),"")</f>
        <v>0.24260000000000001</v>
      </c>
    </row>
    <row r="17" spans="1:60" x14ac:dyDescent="0.25">
      <c r="A17">
        <v>6</v>
      </c>
      <c r="B17" t="s">
        <v>719</v>
      </c>
      <c r="C17" t="s">
        <v>65</v>
      </c>
      <c r="D17" t="s">
        <v>56</v>
      </c>
      <c r="E17" t="s">
        <v>57</v>
      </c>
      <c r="F17" t="s">
        <v>724</v>
      </c>
      <c r="G17" t="s">
        <v>716</v>
      </c>
      <c r="H17">
        <v>320.32100000000003</v>
      </c>
      <c r="I17">
        <v>63.274734500000001</v>
      </c>
      <c r="J17">
        <v>1638.4106470500001</v>
      </c>
      <c r="K17">
        <v>0.14153779999999999</v>
      </c>
      <c r="L17">
        <v>0.13350000000000001</v>
      </c>
      <c r="M17">
        <v>3.85E-2</v>
      </c>
      <c r="N17">
        <v>530.60019999999997</v>
      </c>
      <c r="O17">
        <v>934.7636</v>
      </c>
      <c r="P17">
        <v>3.7052</v>
      </c>
      <c r="Q17">
        <v>0.12039999999999999</v>
      </c>
      <c r="R17">
        <v>0.56589999999999996</v>
      </c>
      <c r="S17">
        <v>0</v>
      </c>
      <c r="T17">
        <v>928.77779999999996</v>
      </c>
      <c r="U17">
        <v>0</v>
      </c>
      <c r="V17">
        <v>0</v>
      </c>
      <c r="W17">
        <v>0</v>
      </c>
      <c r="X17">
        <v>580588918</v>
      </c>
      <c r="Y17">
        <v>1709276720</v>
      </c>
      <c r="Z17">
        <v>0</v>
      </c>
      <c r="AA17">
        <v>0.1263</v>
      </c>
      <c r="AB17">
        <v>0.3397</v>
      </c>
      <c r="AC17">
        <v>497187.49180000002</v>
      </c>
      <c r="AD17">
        <v>478977.01140000002</v>
      </c>
      <c r="AE17">
        <v>0</v>
      </c>
      <c r="AF17">
        <v>0.12039999999999999</v>
      </c>
      <c r="AG17">
        <v>1</v>
      </c>
      <c r="AH17">
        <v>0.1671</v>
      </c>
      <c r="AI17">
        <v>0.377</v>
      </c>
      <c r="AJ17">
        <v>-1.5100000000000001E-2</v>
      </c>
      <c r="AK17">
        <v>0.124</v>
      </c>
      <c r="AL17">
        <v>0.4647</v>
      </c>
      <c r="AM17">
        <v>1069210190.5312001</v>
      </c>
      <c r="AN17">
        <v>442484488.83569998</v>
      </c>
      <c r="AO17">
        <v>0</v>
      </c>
      <c r="AP17">
        <v>0.12870000000000001</v>
      </c>
      <c r="AQ17">
        <v>1</v>
      </c>
      <c r="AR17">
        <v>-18.441087700000001</v>
      </c>
      <c r="AS17">
        <v>0</v>
      </c>
      <c r="AT17">
        <v>-16.444582950000001</v>
      </c>
      <c r="AU17">
        <v>0.13469999999999999</v>
      </c>
      <c r="AV17">
        <v>1</v>
      </c>
      <c r="AW17">
        <v>319204.99160000001</v>
      </c>
      <c r="AX17">
        <v>415586.43150000001</v>
      </c>
      <c r="AY17">
        <v>23.412500000000001</v>
      </c>
      <c r="AZ17">
        <v>0.112</v>
      </c>
      <c r="BA17">
        <v>0.2319</v>
      </c>
      <c r="BB17">
        <v>0</v>
      </c>
      <c r="BC17">
        <v>0</v>
      </c>
      <c r="BD17">
        <v>0</v>
      </c>
      <c r="BE17">
        <v>0</v>
      </c>
      <c r="BF17">
        <v>0</v>
      </c>
      <c r="BG17" s="2">
        <f t="shared" si="0"/>
        <v>0.58357381999999991</v>
      </c>
      <c r="BH17">
        <f>IFERROR(VLOOKUP(D17,'Pesos cenários'!$B$2:$D$4,3,FALSE),"")</f>
        <v>0.3972</v>
      </c>
    </row>
    <row r="18" spans="1:60" x14ac:dyDescent="0.25">
      <c r="A18">
        <v>6</v>
      </c>
      <c r="B18" t="s">
        <v>719</v>
      </c>
      <c r="C18" t="s">
        <v>65</v>
      </c>
      <c r="D18" t="s">
        <v>58</v>
      </c>
      <c r="E18" t="s">
        <v>57</v>
      </c>
      <c r="F18" t="s">
        <v>724</v>
      </c>
      <c r="G18" t="s">
        <v>716</v>
      </c>
      <c r="H18">
        <v>320.32100000000003</v>
      </c>
      <c r="I18">
        <v>63.912998199999997</v>
      </c>
      <c r="J18">
        <v>1822.5904057749999</v>
      </c>
      <c r="K18">
        <v>0.14153779999999999</v>
      </c>
      <c r="L18">
        <v>0.13350000000000001</v>
      </c>
      <c r="M18">
        <v>3.5000000000000003E-2</v>
      </c>
      <c r="N18">
        <v>540.19050000000004</v>
      </c>
      <c r="O18">
        <v>986.64490000000001</v>
      </c>
      <c r="P18">
        <v>3.7052</v>
      </c>
      <c r="Q18">
        <v>0.12039999999999999</v>
      </c>
      <c r="R18">
        <v>0.54579999999999995</v>
      </c>
      <c r="S18">
        <v>0</v>
      </c>
      <c r="T18">
        <v>916.14700000000005</v>
      </c>
      <c r="U18">
        <v>0</v>
      </c>
      <c r="V18">
        <v>0</v>
      </c>
      <c r="W18">
        <v>0</v>
      </c>
      <c r="X18">
        <v>586445422</v>
      </c>
      <c r="Y18">
        <v>1698409060</v>
      </c>
      <c r="Z18">
        <v>0</v>
      </c>
      <c r="AA18">
        <v>0.1263</v>
      </c>
      <c r="AB18">
        <v>0.3453</v>
      </c>
      <c r="AC18">
        <v>497187.49180000002</v>
      </c>
      <c r="AD18">
        <v>479501.98119999998</v>
      </c>
      <c r="AE18">
        <v>0</v>
      </c>
      <c r="AF18">
        <v>0.12039999999999999</v>
      </c>
      <c r="AG18">
        <v>1</v>
      </c>
      <c r="AH18">
        <v>0.16650000000000001</v>
      </c>
      <c r="AI18">
        <v>0.37640000000000001</v>
      </c>
      <c r="AJ18">
        <v>-3.3399999999999999E-2</v>
      </c>
      <c r="AK18">
        <v>0.124</v>
      </c>
      <c r="AL18">
        <v>0.48780000000000001</v>
      </c>
      <c r="AM18">
        <v>1221575445.4914999</v>
      </c>
      <c r="AN18">
        <v>447279988.8872</v>
      </c>
      <c r="AO18">
        <v>0</v>
      </c>
      <c r="AP18">
        <v>0.12870000000000001</v>
      </c>
      <c r="AQ18">
        <v>1</v>
      </c>
      <c r="AR18">
        <v>34.4264145</v>
      </c>
      <c r="AS18">
        <v>0</v>
      </c>
      <c r="AT18">
        <v>-12.267491825</v>
      </c>
      <c r="AU18">
        <v>0.13469999999999999</v>
      </c>
      <c r="AV18">
        <v>0</v>
      </c>
      <c r="AW18">
        <v>356490.56510000001</v>
      </c>
      <c r="AX18">
        <v>431044.28480000002</v>
      </c>
      <c r="AY18">
        <v>0.35320000000000001</v>
      </c>
      <c r="AZ18">
        <v>0.112</v>
      </c>
      <c r="BA18">
        <v>0.17299999999999999</v>
      </c>
      <c r="BB18">
        <v>0</v>
      </c>
      <c r="BC18">
        <v>0</v>
      </c>
      <c r="BD18">
        <v>0</v>
      </c>
      <c r="BE18">
        <v>0</v>
      </c>
      <c r="BF18">
        <v>0</v>
      </c>
      <c r="BG18" s="2">
        <f t="shared" si="0"/>
        <v>0.44296141000000006</v>
      </c>
      <c r="BH18">
        <f>IFERROR(VLOOKUP(D18,'Pesos cenários'!$B$2:$D$4,3,FALSE),"")</f>
        <v>0.36020000000000002</v>
      </c>
    </row>
    <row r="19" spans="1:60" x14ac:dyDescent="0.25">
      <c r="A19">
        <v>6</v>
      </c>
      <c r="B19" t="s">
        <v>719</v>
      </c>
      <c r="C19" t="s">
        <v>65</v>
      </c>
      <c r="D19" t="s">
        <v>59</v>
      </c>
      <c r="E19" t="s">
        <v>57</v>
      </c>
      <c r="F19" t="s">
        <v>724</v>
      </c>
      <c r="G19" t="s">
        <v>716</v>
      </c>
      <c r="H19">
        <v>320.32100000000003</v>
      </c>
      <c r="I19">
        <v>63.912998199999997</v>
      </c>
      <c r="J19">
        <v>2210.4683583999999</v>
      </c>
      <c r="K19">
        <v>0.14153779999999999</v>
      </c>
      <c r="L19">
        <v>0.13350000000000001</v>
      </c>
      <c r="M19">
        <v>2.8899999999999999E-2</v>
      </c>
      <c r="N19">
        <v>819.0865</v>
      </c>
      <c r="O19">
        <v>1225.8015</v>
      </c>
      <c r="P19">
        <v>1.4140999999999999</v>
      </c>
      <c r="Q19">
        <v>0.12039999999999999</v>
      </c>
      <c r="R19">
        <v>0.66779999999999995</v>
      </c>
      <c r="S19">
        <v>0</v>
      </c>
      <c r="T19">
        <v>972.66780000000006</v>
      </c>
      <c r="U19">
        <v>0</v>
      </c>
      <c r="V19">
        <v>0</v>
      </c>
      <c r="W19">
        <v>0</v>
      </c>
      <c r="X19">
        <v>586445422</v>
      </c>
      <c r="Y19">
        <v>2308118342.25</v>
      </c>
      <c r="Z19">
        <v>0</v>
      </c>
      <c r="AA19">
        <v>0.1263</v>
      </c>
      <c r="AB19">
        <v>0.25409999999999999</v>
      </c>
      <c r="AC19">
        <v>497187.49180000002</v>
      </c>
      <c r="AD19">
        <v>836379.58109999995</v>
      </c>
      <c r="AE19">
        <v>0</v>
      </c>
      <c r="AF19">
        <v>0.12039999999999999</v>
      </c>
      <c r="AG19">
        <v>0.59450000000000003</v>
      </c>
      <c r="AH19">
        <v>0.17050000000000001</v>
      </c>
      <c r="AI19">
        <v>0.57669999999999999</v>
      </c>
      <c r="AJ19">
        <v>-9.7799999999999998E-2</v>
      </c>
      <c r="AK19">
        <v>0.124</v>
      </c>
      <c r="AL19">
        <v>0.3977</v>
      </c>
      <c r="AM19">
        <v>718822914.04120004</v>
      </c>
      <c r="AN19">
        <v>972652688.70200002</v>
      </c>
      <c r="AO19">
        <v>0</v>
      </c>
      <c r="AP19">
        <v>0.12870000000000001</v>
      </c>
      <c r="AQ19">
        <v>0.73899999999999999</v>
      </c>
      <c r="AR19">
        <v>4.2099361399999999</v>
      </c>
      <c r="AS19">
        <v>0</v>
      </c>
      <c r="AT19">
        <v>-11.5883427875</v>
      </c>
      <c r="AU19">
        <v>0.13469999999999999</v>
      </c>
      <c r="AV19">
        <v>0</v>
      </c>
      <c r="AW19">
        <v>262383.05459999997</v>
      </c>
      <c r="AX19">
        <v>452429.32079999999</v>
      </c>
      <c r="AY19">
        <v>0</v>
      </c>
      <c r="AZ19">
        <v>0.112</v>
      </c>
      <c r="BA19">
        <v>0.42009999999999997</v>
      </c>
      <c r="BB19">
        <v>0</v>
      </c>
      <c r="BC19">
        <v>0</v>
      </c>
      <c r="BD19">
        <v>0</v>
      </c>
      <c r="BE19">
        <v>0</v>
      </c>
      <c r="BF19">
        <v>0</v>
      </c>
      <c r="BG19" s="2">
        <f t="shared" si="0"/>
        <v>0.3794072</v>
      </c>
      <c r="BH19">
        <f>IFERROR(VLOOKUP(D19,'Pesos cenários'!$B$2:$D$4,3,FALSE),"")</f>
        <v>0.24260000000000001</v>
      </c>
    </row>
    <row r="20" spans="1:60" x14ac:dyDescent="0.25">
      <c r="A20">
        <v>7</v>
      </c>
      <c r="B20" t="s">
        <v>719</v>
      </c>
      <c r="C20" t="s">
        <v>66</v>
      </c>
      <c r="D20" t="s">
        <v>56</v>
      </c>
      <c r="E20" t="s">
        <v>57</v>
      </c>
      <c r="F20" t="s">
        <v>724</v>
      </c>
      <c r="G20" t="s">
        <v>716</v>
      </c>
      <c r="H20">
        <v>717.51199999999994</v>
      </c>
      <c r="I20">
        <v>31.5112457</v>
      </c>
      <c r="J20">
        <v>1638.4106470500001</v>
      </c>
      <c r="K20">
        <v>0.14153779999999999</v>
      </c>
      <c r="L20">
        <v>0.13350000000000001</v>
      </c>
      <c r="M20">
        <v>1.9099999999999999E-2</v>
      </c>
      <c r="N20">
        <v>614.83590000000004</v>
      </c>
      <c r="O20">
        <v>934.7636</v>
      </c>
      <c r="P20">
        <v>3.7052</v>
      </c>
      <c r="Q20">
        <v>0.12039999999999999</v>
      </c>
      <c r="R20">
        <v>0.65639999999999998</v>
      </c>
      <c r="S20">
        <v>0</v>
      </c>
      <c r="T20">
        <v>928.77779999999996</v>
      </c>
      <c r="U20">
        <v>0</v>
      </c>
      <c r="V20">
        <v>0</v>
      </c>
      <c r="W20">
        <v>0</v>
      </c>
      <c r="X20">
        <v>188501690</v>
      </c>
      <c r="Y20">
        <v>1709276720</v>
      </c>
      <c r="Z20">
        <v>0</v>
      </c>
      <c r="AA20">
        <v>0.1263</v>
      </c>
      <c r="AB20">
        <v>0.1103</v>
      </c>
      <c r="AC20">
        <v>206478.02160000001</v>
      </c>
      <c r="AD20">
        <v>478977.01140000002</v>
      </c>
      <c r="AE20">
        <v>0</v>
      </c>
      <c r="AF20">
        <v>0.12039999999999999</v>
      </c>
      <c r="AG20">
        <v>0.43109999999999998</v>
      </c>
      <c r="AH20">
        <v>3.8E-3</v>
      </c>
      <c r="AI20">
        <v>0.377</v>
      </c>
      <c r="AJ20">
        <v>-1.5100000000000001E-2</v>
      </c>
      <c r="AK20">
        <v>0.124</v>
      </c>
      <c r="AL20">
        <v>4.8300000000000003E-2</v>
      </c>
      <c r="AM20">
        <v>0</v>
      </c>
      <c r="AN20">
        <v>442484488.83569998</v>
      </c>
      <c r="AO20">
        <v>0</v>
      </c>
      <c r="AP20">
        <v>0.12870000000000001</v>
      </c>
      <c r="AQ20">
        <v>0</v>
      </c>
      <c r="AR20">
        <v>-62.104373899999999</v>
      </c>
      <c r="AS20">
        <v>0</v>
      </c>
      <c r="AT20">
        <v>-16.444582950000001</v>
      </c>
      <c r="AU20">
        <v>0.13469999999999999</v>
      </c>
      <c r="AV20">
        <v>1</v>
      </c>
      <c r="AW20">
        <v>730125.06389999995</v>
      </c>
      <c r="AX20">
        <v>415586.43150000001</v>
      </c>
      <c r="AY20">
        <v>23.412500000000001</v>
      </c>
      <c r="AZ20">
        <v>0.112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 s="2">
        <f t="shared" si="0"/>
        <v>0.28810493999999998</v>
      </c>
      <c r="BH20">
        <f>IFERROR(VLOOKUP(D20,'Pesos cenários'!$B$2:$D$4,3,FALSE),"")</f>
        <v>0.3972</v>
      </c>
    </row>
    <row r="21" spans="1:60" x14ac:dyDescent="0.25">
      <c r="A21">
        <v>7</v>
      </c>
      <c r="B21" t="s">
        <v>719</v>
      </c>
      <c r="C21" t="s">
        <v>66</v>
      </c>
      <c r="D21" t="s">
        <v>58</v>
      </c>
      <c r="E21" t="s">
        <v>57</v>
      </c>
      <c r="F21" t="s">
        <v>724</v>
      </c>
      <c r="G21" t="s">
        <v>716</v>
      </c>
      <c r="H21">
        <v>717.51199999999994</v>
      </c>
      <c r="I21">
        <v>31.5112457</v>
      </c>
      <c r="J21">
        <v>1822.5904057749999</v>
      </c>
      <c r="K21">
        <v>0.14153779999999999</v>
      </c>
      <c r="L21">
        <v>0.13350000000000001</v>
      </c>
      <c r="M21">
        <v>1.72E-2</v>
      </c>
      <c r="N21">
        <v>621.93619999999999</v>
      </c>
      <c r="O21">
        <v>986.64490000000001</v>
      </c>
      <c r="P21">
        <v>3.7052</v>
      </c>
      <c r="Q21">
        <v>0.12039999999999999</v>
      </c>
      <c r="R21">
        <v>0.629</v>
      </c>
      <c r="S21">
        <v>0</v>
      </c>
      <c r="T21">
        <v>916.14700000000005</v>
      </c>
      <c r="U21">
        <v>0</v>
      </c>
      <c r="V21">
        <v>0</v>
      </c>
      <c r="W21">
        <v>0</v>
      </c>
      <c r="X21">
        <v>188501690</v>
      </c>
      <c r="Y21">
        <v>1698409060</v>
      </c>
      <c r="Z21">
        <v>0</v>
      </c>
      <c r="AA21">
        <v>0.1263</v>
      </c>
      <c r="AB21">
        <v>0.111</v>
      </c>
      <c r="AC21">
        <v>206478.02160000001</v>
      </c>
      <c r="AD21">
        <v>479501.98119999998</v>
      </c>
      <c r="AE21">
        <v>0</v>
      </c>
      <c r="AF21">
        <v>0.12039999999999999</v>
      </c>
      <c r="AG21">
        <v>0.43059999999999998</v>
      </c>
      <c r="AH21">
        <v>4.7999999999999996E-3</v>
      </c>
      <c r="AI21">
        <v>0.37640000000000001</v>
      </c>
      <c r="AJ21">
        <v>-3.3399999999999999E-2</v>
      </c>
      <c r="AK21">
        <v>0.124</v>
      </c>
      <c r="AL21">
        <v>9.3299999999999994E-2</v>
      </c>
      <c r="AM21">
        <v>0</v>
      </c>
      <c r="AN21">
        <v>447279988.8872</v>
      </c>
      <c r="AO21">
        <v>0</v>
      </c>
      <c r="AP21">
        <v>0.12870000000000001</v>
      </c>
      <c r="AQ21">
        <v>0</v>
      </c>
      <c r="AR21">
        <v>-64.730270399999995</v>
      </c>
      <c r="AS21">
        <v>0</v>
      </c>
      <c r="AT21">
        <v>-12.267491825</v>
      </c>
      <c r="AU21">
        <v>0.13469999999999999</v>
      </c>
      <c r="AV21">
        <v>1</v>
      </c>
      <c r="AW21">
        <v>689208.36880000005</v>
      </c>
      <c r="AX21">
        <v>431044.28480000002</v>
      </c>
      <c r="AY21">
        <v>0.35320000000000001</v>
      </c>
      <c r="AZ21">
        <v>0.112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 s="2">
        <f t="shared" si="0"/>
        <v>0.29016053999999997</v>
      </c>
      <c r="BH21">
        <f>IFERROR(VLOOKUP(D21,'Pesos cenários'!$B$2:$D$4,3,FALSE),"")</f>
        <v>0.36020000000000002</v>
      </c>
    </row>
    <row r="22" spans="1:60" x14ac:dyDescent="0.25">
      <c r="A22">
        <v>7</v>
      </c>
      <c r="B22" t="s">
        <v>719</v>
      </c>
      <c r="C22" t="s">
        <v>66</v>
      </c>
      <c r="D22" t="s">
        <v>59</v>
      </c>
      <c r="E22" t="s">
        <v>57</v>
      </c>
      <c r="F22" t="s">
        <v>724</v>
      </c>
      <c r="G22" t="s">
        <v>716</v>
      </c>
      <c r="H22">
        <v>717.51199999999994</v>
      </c>
      <c r="I22">
        <v>30.497295399999999</v>
      </c>
      <c r="J22">
        <v>2210.4683583999999</v>
      </c>
      <c r="K22">
        <v>0.14153779999999999</v>
      </c>
      <c r="L22">
        <v>0.13350000000000001</v>
      </c>
      <c r="M22">
        <v>1.37E-2</v>
      </c>
      <c r="N22">
        <v>753.08870000000002</v>
      </c>
      <c r="O22">
        <v>1225.8015</v>
      </c>
      <c r="P22">
        <v>1.4140999999999999</v>
      </c>
      <c r="Q22">
        <v>0.12039999999999999</v>
      </c>
      <c r="R22">
        <v>0.6139</v>
      </c>
      <c r="S22">
        <v>0</v>
      </c>
      <c r="T22">
        <v>972.66780000000006</v>
      </c>
      <c r="U22">
        <v>0</v>
      </c>
      <c r="V22">
        <v>0</v>
      </c>
      <c r="W22">
        <v>0</v>
      </c>
      <c r="X22">
        <v>182436188</v>
      </c>
      <c r="Y22">
        <v>2308118342.25</v>
      </c>
      <c r="Z22">
        <v>0</v>
      </c>
      <c r="AA22">
        <v>0.1263</v>
      </c>
      <c r="AB22">
        <v>7.9000000000000001E-2</v>
      </c>
      <c r="AC22">
        <v>206478.02160000001</v>
      </c>
      <c r="AD22">
        <v>836379.58109999995</v>
      </c>
      <c r="AE22">
        <v>0</v>
      </c>
      <c r="AF22">
        <v>0.12039999999999999</v>
      </c>
      <c r="AG22">
        <v>0.24690000000000001</v>
      </c>
      <c r="AH22">
        <v>-6.7999999999999996E-3</v>
      </c>
      <c r="AI22">
        <v>0.57669999999999999</v>
      </c>
      <c r="AJ22">
        <v>-9.7799999999999998E-2</v>
      </c>
      <c r="AK22">
        <v>0.124</v>
      </c>
      <c r="AL22">
        <v>0.13489999999999999</v>
      </c>
      <c r="AM22">
        <v>0</v>
      </c>
      <c r="AN22">
        <v>972652688.70200002</v>
      </c>
      <c r="AO22">
        <v>0</v>
      </c>
      <c r="AP22">
        <v>0.12870000000000001</v>
      </c>
      <c r="AQ22">
        <v>0</v>
      </c>
      <c r="AR22">
        <v>0</v>
      </c>
      <c r="AS22">
        <v>0</v>
      </c>
      <c r="AT22">
        <v>-11.5883427875</v>
      </c>
      <c r="AU22">
        <v>0.13469999999999999</v>
      </c>
      <c r="AV22">
        <v>0</v>
      </c>
      <c r="AW22">
        <v>527687.69259999995</v>
      </c>
      <c r="AX22">
        <v>452429.32079999999</v>
      </c>
      <c r="AY22">
        <v>0</v>
      </c>
      <c r="AZ22">
        <v>0.112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 s="2">
        <f t="shared" si="0"/>
        <v>0.13217456999999999</v>
      </c>
      <c r="BH22">
        <f>IFERROR(VLOOKUP(D22,'Pesos cenários'!$B$2:$D$4,3,FALSE),"")</f>
        <v>0.24260000000000001</v>
      </c>
    </row>
    <row r="23" spans="1:60" x14ac:dyDescent="0.25">
      <c r="A23">
        <v>8</v>
      </c>
      <c r="B23" t="s">
        <v>719</v>
      </c>
      <c r="C23" t="s">
        <v>67</v>
      </c>
      <c r="D23" t="s">
        <v>56</v>
      </c>
      <c r="E23" t="s">
        <v>57</v>
      </c>
      <c r="F23" t="s">
        <v>724</v>
      </c>
      <c r="G23" t="s">
        <v>716</v>
      </c>
      <c r="H23">
        <v>406.65199999999999</v>
      </c>
      <c r="I23">
        <v>3.5723230799999999</v>
      </c>
      <c r="J23">
        <v>1638.4106470500001</v>
      </c>
      <c r="K23">
        <v>0.14153779999999999</v>
      </c>
      <c r="L23">
        <v>0.13350000000000001</v>
      </c>
      <c r="M23">
        <v>2.0999999999999999E-3</v>
      </c>
      <c r="N23">
        <v>499.53280000000001</v>
      </c>
      <c r="O23">
        <v>934.7636</v>
      </c>
      <c r="P23">
        <v>3.7052</v>
      </c>
      <c r="Q23">
        <v>0.12039999999999999</v>
      </c>
      <c r="R23">
        <v>0.53249999999999997</v>
      </c>
      <c r="S23">
        <v>883.30920000000003</v>
      </c>
      <c r="T23">
        <v>928.77779999999996</v>
      </c>
      <c r="U23">
        <v>0</v>
      </c>
      <c r="V23">
        <v>0</v>
      </c>
      <c r="W23">
        <v>0.95099999999999996</v>
      </c>
      <c r="X23">
        <v>156379622</v>
      </c>
      <c r="Y23">
        <v>1709276720</v>
      </c>
      <c r="Z23">
        <v>0</v>
      </c>
      <c r="AA23">
        <v>0.1263</v>
      </c>
      <c r="AB23">
        <v>9.1499999999999998E-2</v>
      </c>
      <c r="AC23">
        <v>20629.285</v>
      </c>
      <c r="AD23">
        <v>478977.01140000002</v>
      </c>
      <c r="AE23">
        <v>0</v>
      </c>
      <c r="AF23">
        <v>0.12039999999999999</v>
      </c>
      <c r="AG23">
        <v>4.3099999999999999E-2</v>
      </c>
      <c r="AH23">
        <v>-1.2999999999999999E-3</v>
      </c>
      <c r="AI23">
        <v>0.377</v>
      </c>
      <c r="AJ23">
        <v>-1.5100000000000001E-2</v>
      </c>
      <c r="AK23">
        <v>0.124</v>
      </c>
      <c r="AL23">
        <v>3.5299999999999998E-2</v>
      </c>
      <c r="AM23">
        <v>0</v>
      </c>
      <c r="AN23">
        <v>442484488.83569998</v>
      </c>
      <c r="AO23">
        <v>0</v>
      </c>
      <c r="AP23">
        <v>0.12870000000000001</v>
      </c>
      <c r="AQ23">
        <v>0</v>
      </c>
      <c r="AR23">
        <v>-259.35025000000002</v>
      </c>
      <c r="AS23">
        <v>0</v>
      </c>
      <c r="AT23">
        <v>-16.444582950000001</v>
      </c>
      <c r="AU23">
        <v>0.13469999999999999</v>
      </c>
      <c r="AV23">
        <v>1</v>
      </c>
      <c r="AW23">
        <v>1116186.6058</v>
      </c>
      <c r="AX23">
        <v>415586.43150000001</v>
      </c>
      <c r="AY23">
        <v>23.412500000000001</v>
      </c>
      <c r="AZ23">
        <v>0.112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 s="2">
        <f t="shared" si="0"/>
        <v>0.22021623999999995</v>
      </c>
      <c r="BH23">
        <f>IFERROR(VLOOKUP(D23,'Pesos cenários'!$B$2:$D$4,3,FALSE),"")</f>
        <v>0.3972</v>
      </c>
    </row>
    <row r="24" spans="1:60" x14ac:dyDescent="0.25">
      <c r="A24">
        <v>8</v>
      </c>
      <c r="B24" t="s">
        <v>719</v>
      </c>
      <c r="C24" t="s">
        <v>67</v>
      </c>
      <c r="D24" t="s">
        <v>58</v>
      </c>
      <c r="E24" t="s">
        <v>57</v>
      </c>
      <c r="F24" t="s">
        <v>724</v>
      </c>
      <c r="G24" t="s">
        <v>716</v>
      </c>
      <c r="H24">
        <v>406.65199999999999</v>
      </c>
      <c r="I24">
        <v>3.5723230799999999</v>
      </c>
      <c r="J24">
        <v>1822.5904057749999</v>
      </c>
      <c r="K24">
        <v>0.14153779999999999</v>
      </c>
      <c r="L24">
        <v>0.13350000000000001</v>
      </c>
      <c r="M24">
        <v>1.9E-3</v>
      </c>
      <c r="N24">
        <v>499.53280000000001</v>
      </c>
      <c r="O24">
        <v>986.64490000000001</v>
      </c>
      <c r="P24">
        <v>3.7052</v>
      </c>
      <c r="Q24">
        <v>0.12039999999999999</v>
      </c>
      <c r="R24">
        <v>0.50439999999999996</v>
      </c>
      <c r="S24">
        <v>883.30920000000003</v>
      </c>
      <c r="T24">
        <v>916.14700000000005</v>
      </c>
      <c r="U24">
        <v>0</v>
      </c>
      <c r="V24">
        <v>0</v>
      </c>
      <c r="W24">
        <v>0.96419999999999995</v>
      </c>
      <c r="X24">
        <v>156379622</v>
      </c>
      <c r="Y24">
        <v>1698409060</v>
      </c>
      <c r="Z24">
        <v>0</v>
      </c>
      <c r="AA24">
        <v>0.1263</v>
      </c>
      <c r="AB24">
        <v>9.2100000000000001E-2</v>
      </c>
      <c r="AC24">
        <v>20629.285</v>
      </c>
      <c r="AD24">
        <v>479501.98119999998</v>
      </c>
      <c r="AE24">
        <v>0</v>
      </c>
      <c r="AF24">
        <v>0.12039999999999999</v>
      </c>
      <c r="AG24">
        <v>4.2999999999999997E-2</v>
      </c>
      <c r="AH24">
        <v>-1.1000000000000001E-3</v>
      </c>
      <c r="AI24">
        <v>0.37640000000000001</v>
      </c>
      <c r="AJ24">
        <v>-3.3399999999999999E-2</v>
      </c>
      <c r="AK24">
        <v>0.124</v>
      </c>
      <c r="AL24">
        <v>7.8899999999999998E-2</v>
      </c>
      <c r="AM24">
        <v>0</v>
      </c>
      <c r="AN24">
        <v>447279988.8872</v>
      </c>
      <c r="AO24">
        <v>0</v>
      </c>
      <c r="AP24">
        <v>0.12870000000000001</v>
      </c>
      <c r="AQ24">
        <v>0</v>
      </c>
      <c r="AR24">
        <v>-260.84442100000001</v>
      </c>
      <c r="AS24">
        <v>0</v>
      </c>
      <c r="AT24">
        <v>-12.267491825</v>
      </c>
      <c r="AU24">
        <v>0.13469999999999999</v>
      </c>
      <c r="AV24">
        <v>1</v>
      </c>
      <c r="AW24">
        <v>1163024.9310999999</v>
      </c>
      <c r="AX24">
        <v>431044.28480000002</v>
      </c>
      <c r="AY24">
        <v>0.35320000000000001</v>
      </c>
      <c r="AZ24">
        <v>0.112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 s="2">
        <f t="shared" si="0"/>
        <v>0.22227643999999996</v>
      </c>
      <c r="BH24">
        <f>IFERROR(VLOOKUP(D24,'Pesos cenários'!$B$2:$D$4,3,FALSE),"")</f>
        <v>0.36020000000000002</v>
      </c>
    </row>
    <row r="25" spans="1:60" x14ac:dyDescent="0.25">
      <c r="A25">
        <v>8</v>
      </c>
      <c r="B25" t="s">
        <v>719</v>
      </c>
      <c r="C25" t="s">
        <v>67</v>
      </c>
      <c r="D25" t="s">
        <v>59</v>
      </c>
      <c r="E25" t="s">
        <v>57</v>
      </c>
      <c r="F25" t="s">
        <v>724</v>
      </c>
      <c r="G25" t="s">
        <v>716</v>
      </c>
      <c r="H25">
        <v>406.65199999999999</v>
      </c>
      <c r="I25">
        <v>3.5723230799999999</v>
      </c>
      <c r="J25">
        <v>2210.4683583999999</v>
      </c>
      <c r="K25">
        <v>0.14153779999999999</v>
      </c>
      <c r="L25">
        <v>0.13350000000000001</v>
      </c>
      <c r="M25">
        <v>1.6000000000000001E-3</v>
      </c>
      <c r="N25">
        <v>507.44470000000001</v>
      </c>
      <c r="O25">
        <v>1225.8015</v>
      </c>
      <c r="P25">
        <v>1.4140999999999999</v>
      </c>
      <c r="Q25">
        <v>0.12039999999999999</v>
      </c>
      <c r="R25">
        <v>0.4133</v>
      </c>
      <c r="S25">
        <v>883.30920000000003</v>
      </c>
      <c r="T25">
        <v>972.66780000000006</v>
      </c>
      <c r="U25">
        <v>0</v>
      </c>
      <c r="V25">
        <v>0</v>
      </c>
      <c r="W25">
        <v>0.90810000000000002</v>
      </c>
      <c r="X25">
        <v>156379622</v>
      </c>
      <c r="Y25">
        <v>2308118342.25</v>
      </c>
      <c r="Z25">
        <v>0</v>
      </c>
      <c r="AA25">
        <v>0.1263</v>
      </c>
      <c r="AB25">
        <v>6.7799999999999999E-2</v>
      </c>
      <c r="AC25">
        <v>20629.285</v>
      </c>
      <c r="AD25">
        <v>836379.58109999995</v>
      </c>
      <c r="AE25">
        <v>0</v>
      </c>
      <c r="AF25">
        <v>0.12039999999999999</v>
      </c>
      <c r="AG25">
        <v>2.47E-2</v>
      </c>
      <c r="AH25">
        <v>-2.0999999999999999E-3</v>
      </c>
      <c r="AI25">
        <v>0.57669999999999999</v>
      </c>
      <c r="AJ25">
        <v>-9.7799999999999998E-2</v>
      </c>
      <c r="AK25">
        <v>0.124</v>
      </c>
      <c r="AL25">
        <v>0.1419</v>
      </c>
      <c r="AM25">
        <v>839721034.17850006</v>
      </c>
      <c r="AN25">
        <v>972652688.70200002</v>
      </c>
      <c r="AO25">
        <v>0</v>
      </c>
      <c r="AP25">
        <v>0.12870000000000001</v>
      </c>
      <c r="AQ25">
        <v>0.86329999999999996</v>
      </c>
      <c r="AR25">
        <v>-5.74132395</v>
      </c>
      <c r="AS25">
        <v>0</v>
      </c>
      <c r="AT25">
        <v>-11.5883427875</v>
      </c>
      <c r="AU25">
        <v>0.13469999999999999</v>
      </c>
      <c r="AV25">
        <v>0.49543960299422501</v>
      </c>
      <c r="AW25">
        <v>1263144.679</v>
      </c>
      <c r="AX25">
        <v>452429.32079999999</v>
      </c>
      <c r="AY25">
        <v>0</v>
      </c>
      <c r="AZ25">
        <v>0.112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 s="2">
        <f t="shared" si="0"/>
        <v>0.25694996452332208</v>
      </c>
      <c r="BH25">
        <f>IFERROR(VLOOKUP(D25,'Pesos cenários'!$B$2:$D$4,3,FALSE),"")</f>
        <v>0.24260000000000001</v>
      </c>
    </row>
    <row r="26" spans="1:60" x14ac:dyDescent="0.25">
      <c r="A26">
        <v>9</v>
      </c>
      <c r="B26" t="s">
        <v>719</v>
      </c>
      <c r="C26" t="s">
        <v>68</v>
      </c>
      <c r="D26" t="s">
        <v>56</v>
      </c>
      <c r="E26" t="s">
        <v>57</v>
      </c>
      <c r="F26" t="s">
        <v>724</v>
      </c>
      <c r="G26" t="s">
        <v>716</v>
      </c>
      <c r="H26">
        <v>1413.76</v>
      </c>
      <c r="J26">
        <v>1638.4106470500001</v>
      </c>
      <c r="K26">
        <v>0.14153779999999999</v>
      </c>
      <c r="L26">
        <v>0.13350000000000001</v>
      </c>
      <c r="N26">
        <v>1113.6882000000001</v>
      </c>
      <c r="O26">
        <v>934.7636</v>
      </c>
      <c r="P26">
        <v>3.7052</v>
      </c>
      <c r="Q26">
        <v>0.12039999999999999</v>
      </c>
      <c r="R26">
        <v>1</v>
      </c>
      <c r="S26">
        <v>1931.9359999999999</v>
      </c>
      <c r="T26">
        <v>928.77779999999996</v>
      </c>
      <c r="U26">
        <v>0</v>
      </c>
      <c r="V26">
        <v>0</v>
      </c>
      <c r="W26">
        <v>1</v>
      </c>
      <c r="X26">
        <v>0</v>
      </c>
      <c r="Y26">
        <v>1709276720</v>
      </c>
      <c r="Z26">
        <v>0</v>
      </c>
      <c r="AA26">
        <v>0.1263</v>
      </c>
      <c r="AB26">
        <v>0</v>
      </c>
      <c r="AC26">
        <v>0</v>
      </c>
      <c r="AD26">
        <v>478977.01140000002</v>
      </c>
      <c r="AE26">
        <v>0</v>
      </c>
      <c r="AF26">
        <v>0.12039999999999999</v>
      </c>
      <c r="AG26">
        <v>0</v>
      </c>
      <c r="AH26">
        <v>-4.1999999999999997E-3</v>
      </c>
      <c r="AI26">
        <v>0.377</v>
      </c>
      <c r="AJ26">
        <v>-1.5100000000000001E-2</v>
      </c>
      <c r="AK26">
        <v>0.124</v>
      </c>
      <c r="AL26">
        <v>2.7900000000000001E-2</v>
      </c>
      <c r="AM26">
        <v>7992187.4090999998</v>
      </c>
      <c r="AN26">
        <v>442484488.83569998</v>
      </c>
      <c r="AO26">
        <v>0</v>
      </c>
      <c r="AP26">
        <v>0.12870000000000001</v>
      </c>
      <c r="AQ26">
        <v>1.8100000000000002E-2</v>
      </c>
      <c r="AR26">
        <v>-0.46082007899999999</v>
      </c>
      <c r="AS26">
        <v>0</v>
      </c>
      <c r="AT26">
        <v>-16.444582950000001</v>
      </c>
      <c r="AU26">
        <v>0.13469999999999999</v>
      </c>
      <c r="AV26">
        <v>2.8022606617700799E-2</v>
      </c>
      <c r="AW26">
        <v>714097.64650000003</v>
      </c>
      <c r="AX26">
        <v>415586.43150000001</v>
      </c>
      <c r="AY26">
        <v>23.412500000000001</v>
      </c>
      <c r="AZ26">
        <v>0.112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 s="2">
        <f t="shared" si="0"/>
        <v>0.12996371511140428</v>
      </c>
      <c r="BH26">
        <f>IFERROR(VLOOKUP(D26,'Pesos cenários'!$B$2:$D$4,3,FALSE),"")</f>
        <v>0.3972</v>
      </c>
    </row>
    <row r="27" spans="1:60" x14ac:dyDescent="0.25">
      <c r="A27">
        <v>9</v>
      </c>
      <c r="B27" t="s">
        <v>719</v>
      </c>
      <c r="C27" t="s">
        <v>68</v>
      </c>
      <c r="D27" t="s">
        <v>58</v>
      </c>
      <c r="E27" t="s">
        <v>57</v>
      </c>
      <c r="F27" t="s">
        <v>724</v>
      </c>
      <c r="G27" t="s">
        <v>716</v>
      </c>
      <c r="H27">
        <v>1413.76</v>
      </c>
      <c r="J27">
        <v>1822.5904057749999</v>
      </c>
      <c r="K27">
        <v>0.14153779999999999</v>
      </c>
      <c r="L27">
        <v>0.13350000000000001</v>
      </c>
      <c r="N27">
        <v>1329.0839000000001</v>
      </c>
      <c r="O27">
        <v>986.64490000000001</v>
      </c>
      <c r="P27">
        <v>3.7052</v>
      </c>
      <c r="Q27">
        <v>0.12039999999999999</v>
      </c>
      <c r="R27">
        <v>1</v>
      </c>
      <c r="S27">
        <v>1951.3752999999999</v>
      </c>
      <c r="T27">
        <v>916.14700000000005</v>
      </c>
      <c r="U27">
        <v>0</v>
      </c>
      <c r="V27">
        <v>0</v>
      </c>
      <c r="W27">
        <v>1</v>
      </c>
      <c r="X27">
        <v>0</v>
      </c>
      <c r="Y27">
        <v>1698409060</v>
      </c>
      <c r="Z27">
        <v>0</v>
      </c>
      <c r="AA27">
        <v>0.1263</v>
      </c>
      <c r="AB27">
        <v>0</v>
      </c>
      <c r="AC27">
        <v>0</v>
      </c>
      <c r="AD27">
        <v>479501.98119999998</v>
      </c>
      <c r="AE27">
        <v>0</v>
      </c>
      <c r="AF27">
        <v>0.12039999999999999</v>
      </c>
      <c r="AG27">
        <v>0</v>
      </c>
      <c r="AH27">
        <v>-5.0000000000000001E-4</v>
      </c>
      <c r="AI27">
        <v>0.37640000000000001</v>
      </c>
      <c r="AJ27">
        <v>-3.3399999999999999E-2</v>
      </c>
      <c r="AK27">
        <v>0.124</v>
      </c>
      <c r="AL27">
        <v>8.0299999999999996E-2</v>
      </c>
      <c r="AM27">
        <v>8448864.3725000005</v>
      </c>
      <c r="AN27">
        <v>447279988.8872</v>
      </c>
      <c r="AO27">
        <v>0</v>
      </c>
      <c r="AP27">
        <v>0.12870000000000001</v>
      </c>
      <c r="AQ27">
        <v>1.89E-2</v>
      </c>
      <c r="AR27">
        <v>-199.97045900000001</v>
      </c>
      <c r="AS27">
        <v>0</v>
      </c>
      <c r="AT27">
        <v>-12.267491825</v>
      </c>
      <c r="AU27">
        <v>0.13469999999999999</v>
      </c>
      <c r="AV27">
        <v>1</v>
      </c>
      <c r="AW27">
        <v>695041.92480000004</v>
      </c>
      <c r="AX27">
        <v>431044.28480000002</v>
      </c>
      <c r="AY27">
        <v>0.35320000000000001</v>
      </c>
      <c r="AZ27">
        <v>0.112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 s="2">
        <f t="shared" si="0"/>
        <v>0.26748963000000003</v>
      </c>
      <c r="BH27">
        <f>IFERROR(VLOOKUP(D27,'Pesos cenários'!$B$2:$D$4,3,FALSE),"")</f>
        <v>0.36020000000000002</v>
      </c>
    </row>
    <row r="28" spans="1:60" x14ac:dyDescent="0.25">
      <c r="A28">
        <v>9</v>
      </c>
      <c r="B28" t="s">
        <v>719</v>
      </c>
      <c r="C28" t="s">
        <v>68</v>
      </c>
      <c r="D28" t="s">
        <v>59</v>
      </c>
      <c r="E28" t="s">
        <v>57</v>
      </c>
      <c r="F28" t="s">
        <v>724</v>
      </c>
      <c r="G28" t="s">
        <v>716</v>
      </c>
      <c r="H28">
        <v>1413.76</v>
      </c>
      <c r="J28">
        <v>2210.4683583999999</v>
      </c>
      <c r="K28">
        <v>0.14153779999999999</v>
      </c>
      <c r="L28">
        <v>0.13350000000000001</v>
      </c>
      <c r="N28">
        <v>1494.1213</v>
      </c>
      <c r="O28">
        <v>1225.8015</v>
      </c>
      <c r="P28">
        <v>1.4140999999999999</v>
      </c>
      <c r="Q28">
        <v>0.12039999999999999</v>
      </c>
      <c r="R28">
        <v>1</v>
      </c>
      <c r="S28">
        <v>1955.6285</v>
      </c>
      <c r="T28">
        <v>972.66780000000006</v>
      </c>
      <c r="U28">
        <v>0</v>
      </c>
      <c r="V28">
        <v>0</v>
      </c>
      <c r="W28">
        <v>1</v>
      </c>
      <c r="X28">
        <v>0</v>
      </c>
      <c r="Y28">
        <v>2308118342.25</v>
      </c>
      <c r="Z28">
        <v>0</v>
      </c>
      <c r="AA28">
        <v>0.1263</v>
      </c>
      <c r="AB28">
        <v>0</v>
      </c>
      <c r="AC28">
        <v>0</v>
      </c>
      <c r="AD28">
        <v>836379.58109999995</v>
      </c>
      <c r="AE28">
        <v>0</v>
      </c>
      <c r="AF28">
        <v>0.12039999999999999</v>
      </c>
      <c r="AG28">
        <v>0</v>
      </c>
      <c r="AH28">
        <v>2E-3</v>
      </c>
      <c r="AI28">
        <v>0.57669999999999999</v>
      </c>
      <c r="AJ28">
        <v>-9.7799999999999998E-2</v>
      </c>
      <c r="AK28">
        <v>0.124</v>
      </c>
      <c r="AL28">
        <v>0.14799999999999999</v>
      </c>
      <c r="AM28">
        <v>12931435.100299999</v>
      </c>
      <c r="AN28">
        <v>972652688.70200002</v>
      </c>
      <c r="AO28">
        <v>0</v>
      </c>
      <c r="AP28">
        <v>0.12870000000000001</v>
      </c>
      <c r="AQ28">
        <v>1.3299999999999999E-2</v>
      </c>
      <c r="AR28">
        <v>0</v>
      </c>
      <c r="AS28">
        <v>0</v>
      </c>
      <c r="AT28">
        <v>-11.5883427875</v>
      </c>
      <c r="AU28">
        <v>0.13469999999999999</v>
      </c>
      <c r="AV28">
        <v>0</v>
      </c>
      <c r="AW28">
        <v>694714.91989999998</v>
      </c>
      <c r="AX28">
        <v>452429.32079999999</v>
      </c>
      <c r="AY28">
        <v>0</v>
      </c>
      <c r="AZ28">
        <v>0.112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 s="2">
        <f t="shared" si="0"/>
        <v>0.14046370999999999</v>
      </c>
      <c r="BH28">
        <f>IFERROR(VLOOKUP(D28,'Pesos cenários'!$B$2:$D$4,3,FALSE),"")</f>
        <v>0.24260000000000001</v>
      </c>
    </row>
    <row r="29" spans="1:60" x14ac:dyDescent="0.25">
      <c r="A29">
        <v>10</v>
      </c>
      <c r="B29" t="s">
        <v>719</v>
      </c>
      <c r="C29" t="s">
        <v>69</v>
      </c>
      <c r="D29" t="s">
        <v>56</v>
      </c>
      <c r="E29" t="s">
        <v>57</v>
      </c>
      <c r="F29" t="s">
        <v>724</v>
      </c>
      <c r="G29" t="s">
        <v>716</v>
      </c>
      <c r="H29">
        <v>184.364</v>
      </c>
      <c r="I29">
        <v>1.0074859899999999</v>
      </c>
      <c r="J29">
        <v>1638.4106470500001</v>
      </c>
      <c r="K29">
        <v>0.14153779999999999</v>
      </c>
      <c r="L29">
        <v>0.13350000000000001</v>
      </c>
      <c r="M29">
        <v>5.0000000000000001E-4</v>
      </c>
      <c r="N29">
        <v>1010.5494</v>
      </c>
      <c r="O29">
        <v>934.7636</v>
      </c>
      <c r="P29">
        <v>3.7052</v>
      </c>
      <c r="Q29">
        <v>0.12039999999999999</v>
      </c>
      <c r="R29">
        <v>1</v>
      </c>
      <c r="S29">
        <v>0</v>
      </c>
      <c r="T29">
        <v>928.77779999999996</v>
      </c>
      <c r="U29">
        <v>0</v>
      </c>
      <c r="V29">
        <v>0</v>
      </c>
      <c r="W29">
        <v>0</v>
      </c>
      <c r="X29">
        <v>46742666</v>
      </c>
      <c r="Y29">
        <v>1709276720</v>
      </c>
      <c r="Z29">
        <v>0</v>
      </c>
      <c r="AA29">
        <v>0.1263</v>
      </c>
      <c r="AB29">
        <v>2.7300000000000001E-2</v>
      </c>
      <c r="AC29">
        <v>41299.616600000001</v>
      </c>
      <c r="AD29">
        <v>478977.01140000002</v>
      </c>
      <c r="AE29">
        <v>0</v>
      </c>
      <c r="AF29">
        <v>0.12039999999999999</v>
      </c>
      <c r="AG29">
        <v>8.6199999999999999E-2</v>
      </c>
      <c r="AH29">
        <v>8.9999999999999998E-4</v>
      </c>
      <c r="AI29">
        <v>0.377</v>
      </c>
      <c r="AJ29">
        <v>-1.5100000000000001E-2</v>
      </c>
      <c r="AK29">
        <v>0.124</v>
      </c>
      <c r="AL29">
        <v>4.0899999999999999E-2</v>
      </c>
      <c r="AM29">
        <v>63406439.489699997</v>
      </c>
      <c r="AN29">
        <v>442484488.83569998</v>
      </c>
      <c r="AO29">
        <v>0</v>
      </c>
      <c r="AP29">
        <v>0.12870000000000001</v>
      </c>
      <c r="AQ29">
        <v>0.14330000000000001</v>
      </c>
      <c r="AR29">
        <v>0</v>
      </c>
      <c r="AS29">
        <v>0</v>
      </c>
      <c r="AT29">
        <v>-16.444582950000001</v>
      </c>
      <c r="AU29">
        <v>0.13469999999999999</v>
      </c>
      <c r="AV29">
        <v>0</v>
      </c>
      <c r="AW29">
        <v>218154.13680000001</v>
      </c>
      <c r="AX29">
        <v>415586.43150000001</v>
      </c>
      <c r="AY29">
        <v>23.412500000000001</v>
      </c>
      <c r="AZ29">
        <v>0.112</v>
      </c>
      <c r="BA29">
        <v>0.47510000000000002</v>
      </c>
      <c r="BB29">
        <v>0</v>
      </c>
      <c r="BC29">
        <v>0</v>
      </c>
      <c r="BD29">
        <v>0</v>
      </c>
      <c r="BE29">
        <v>0</v>
      </c>
      <c r="BF29">
        <v>0</v>
      </c>
      <c r="BG29" s="2">
        <f t="shared" si="0"/>
        <v>0.21101872999999999</v>
      </c>
      <c r="BH29">
        <f>IFERROR(VLOOKUP(D29,'Pesos cenários'!$B$2:$D$4,3,FALSE),"")</f>
        <v>0.3972</v>
      </c>
    </row>
    <row r="30" spans="1:60" x14ac:dyDescent="0.25">
      <c r="A30">
        <v>10</v>
      </c>
      <c r="B30" t="s">
        <v>719</v>
      </c>
      <c r="C30" t="s">
        <v>69</v>
      </c>
      <c r="D30" t="s">
        <v>58</v>
      </c>
      <c r="E30" t="s">
        <v>57</v>
      </c>
      <c r="F30" t="s">
        <v>724</v>
      </c>
      <c r="G30" t="s">
        <v>716</v>
      </c>
      <c r="H30">
        <v>184.364</v>
      </c>
      <c r="I30">
        <v>1.0074859899999999</v>
      </c>
      <c r="J30">
        <v>1822.5904057749999</v>
      </c>
      <c r="K30">
        <v>0.14153779999999999</v>
      </c>
      <c r="L30">
        <v>0.13350000000000001</v>
      </c>
      <c r="M30">
        <v>5.0000000000000001E-4</v>
      </c>
      <c r="N30">
        <v>1066.7892999999999</v>
      </c>
      <c r="O30">
        <v>986.64490000000001</v>
      </c>
      <c r="P30">
        <v>3.7052</v>
      </c>
      <c r="Q30">
        <v>0.12039999999999999</v>
      </c>
      <c r="R30">
        <v>1</v>
      </c>
      <c r="S30">
        <v>0</v>
      </c>
      <c r="T30">
        <v>916.14700000000005</v>
      </c>
      <c r="U30">
        <v>0</v>
      </c>
      <c r="V30">
        <v>0</v>
      </c>
      <c r="W30">
        <v>0</v>
      </c>
      <c r="X30">
        <v>46742666</v>
      </c>
      <c r="Y30">
        <v>1698409060</v>
      </c>
      <c r="Z30">
        <v>0</v>
      </c>
      <c r="AA30">
        <v>0.1263</v>
      </c>
      <c r="AB30">
        <v>2.75E-2</v>
      </c>
      <c r="AC30">
        <v>41299.616600000001</v>
      </c>
      <c r="AD30">
        <v>479501.98119999998</v>
      </c>
      <c r="AE30">
        <v>0</v>
      </c>
      <c r="AF30">
        <v>0.12039999999999999</v>
      </c>
      <c r="AG30">
        <v>8.6099999999999996E-2</v>
      </c>
      <c r="AH30">
        <v>2.3999999999999998E-3</v>
      </c>
      <c r="AI30">
        <v>0.37640000000000001</v>
      </c>
      <c r="AJ30">
        <v>-3.3399999999999999E-2</v>
      </c>
      <c r="AK30">
        <v>0.124</v>
      </c>
      <c r="AL30">
        <v>8.7400000000000005E-2</v>
      </c>
      <c r="AM30">
        <v>165879314.11809999</v>
      </c>
      <c r="AN30">
        <v>447279988.8872</v>
      </c>
      <c r="AO30">
        <v>0</v>
      </c>
      <c r="AP30">
        <v>0.12870000000000001</v>
      </c>
      <c r="AQ30">
        <v>0.37090000000000001</v>
      </c>
      <c r="AR30">
        <v>0</v>
      </c>
      <c r="AS30">
        <v>0</v>
      </c>
      <c r="AT30">
        <v>-12.267491825</v>
      </c>
      <c r="AU30">
        <v>0.13469999999999999</v>
      </c>
      <c r="AV30">
        <v>0</v>
      </c>
      <c r="AW30">
        <v>228833.49840000001</v>
      </c>
      <c r="AX30">
        <v>431044.28480000002</v>
      </c>
      <c r="AY30">
        <v>0.35320000000000001</v>
      </c>
      <c r="AZ30">
        <v>0.112</v>
      </c>
      <c r="BA30">
        <v>0.46910000000000002</v>
      </c>
      <c r="BB30">
        <v>0</v>
      </c>
      <c r="BC30">
        <v>0</v>
      </c>
      <c r="BD30">
        <v>0</v>
      </c>
      <c r="BE30">
        <v>0</v>
      </c>
      <c r="BF30">
        <v>0</v>
      </c>
      <c r="BG30" s="2">
        <f t="shared" si="0"/>
        <v>0.24541807000000002</v>
      </c>
      <c r="BH30">
        <f>IFERROR(VLOOKUP(D30,'Pesos cenários'!$B$2:$D$4,3,FALSE),"")</f>
        <v>0.36020000000000002</v>
      </c>
    </row>
    <row r="31" spans="1:60" x14ac:dyDescent="0.25">
      <c r="A31">
        <v>10</v>
      </c>
      <c r="B31" t="s">
        <v>719</v>
      </c>
      <c r="C31" t="s">
        <v>69</v>
      </c>
      <c r="D31" t="s">
        <v>59</v>
      </c>
      <c r="E31" t="s">
        <v>57</v>
      </c>
      <c r="F31" t="s">
        <v>724</v>
      </c>
      <c r="G31" t="s">
        <v>716</v>
      </c>
      <c r="H31">
        <v>184.364</v>
      </c>
      <c r="I31">
        <v>1.0074859899999999</v>
      </c>
      <c r="J31">
        <v>2210.4683583999999</v>
      </c>
      <c r="K31">
        <v>0.14153779999999999</v>
      </c>
      <c r="L31">
        <v>0.13350000000000001</v>
      </c>
      <c r="M31">
        <v>4.0000000000000002E-4</v>
      </c>
      <c r="N31">
        <v>1270.1355000000001</v>
      </c>
      <c r="O31">
        <v>1225.8015</v>
      </c>
      <c r="P31">
        <v>1.4140999999999999</v>
      </c>
      <c r="Q31">
        <v>0.12039999999999999</v>
      </c>
      <c r="R31">
        <v>1</v>
      </c>
      <c r="S31">
        <v>0</v>
      </c>
      <c r="T31">
        <v>972.66780000000006</v>
      </c>
      <c r="U31">
        <v>0</v>
      </c>
      <c r="V31">
        <v>0</v>
      </c>
      <c r="W31">
        <v>0</v>
      </c>
      <c r="X31">
        <v>46742666</v>
      </c>
      <c r="Y31">
        <v>2308118342.25</v>
      </c>
      <c r="Z31">
        <v>0</v>
      </c>
      <c r="AA31">
        <v>0.1263</v>
      </c>
      <c r="AB31">
        <v>2.0299999999999999E-2</v>
      </c>
      <c r="AC31">
        <v>41299.616600000001</v>
      </c>
      <c r="AD31">
        <v>836379.58109999995</v>
      </c>
      <c r="AE31">
        <v>0</v>
      </c>
      <c r="AF31">
        <v>0.12039999999999999</v>
      </c>
      <c r="AG31">
        <v>4.9399999999999999E-2</v>
      </c>
      <c r="AH31">
        <v>1.2999999999999999E-3</v>
      </c>
      <c r="AI31">
        <v>0.57669999999999999</v>
      </c>
      <c r="AJ31">
        <v>-9.7799999999999998E-2</v>
      </c>
      <c r="AK31">
        <v>0.124</v>
      </c>
      <c r="AL31">
        <v>0.14699999999999999</v>
      </c>
      <c r="AM31">
        <v>280693354.72469997</v>
      </c>
      <c r="AN31">
        <v>972652688.70200002</v>
      </c>
      <c r="AO31">
        <v>0</v>
      </c>
      <c r="AP31">
        <v>0.12870000000000001</v>
      </c>
      <c r="AQ31">
        <v>0.28860000000000002</v>
      </c>
      <c r="AR31">
        <v>0</v>
      </c>
      <c r="AS31">
        <v>0</v>
      </c>
      <c r="AT31">
        <v>-11.5883427875</v>
      </c>
      <c r="AU31">
        <v>0.13469999999999999</v>
      </c>
      <c r="AV31">
        <v>0</v>
      </c>
      <c r="AW31">
        <v>294222.47509999998</v>
      </c>
      <c r="AX31">
        <v>452429.32079999999</v>
      </c>
      <c r="AY31">
        <v>0</v>
      </c>
      <c r="AZ31">
        <v>0.112</v>
      </c>
      <c r="BA31">
        <v>0.34970000000000001</v>
      </c>
      <c r="BB31">
        <v>0</v>
      </c>
      <c r="BC31">
        <v>0</v>
      </c>
      <c r="BD31">
        <v>0</v>
      </c>
      <c r="BE31">
        <v>0</v>
      </c>
      <c r="BF31">
        <v>0</v>
      </c>
      <c r="BG31" s="2">
        <f t="shared" si="0"/>
        <v>0.22350227</v>
      </c>
      <c r="BH31">
        <f>IFERROR(VLOOKUP(D31,'Pesos cenários'!$B$2:$D$4,3,FALSE),"")</f>
        <v>0.24260000000000001</v>
      </c>
    </row>
    <row r="32" spans="1:60" x14ac:dyDescent="0.25">
      <c r="A32">
        <v>12</v>
      </c>
      <c r="B32" t="s">
        <v>719</v>
      </c>
      <c r="C32" t="s">
        <v>70</v>
      </c>
      <c r="D32" t="s">
        <v>56</v>
      </c>
      <c r="E32" t="s">
        <v>57</v>
      </c>
      <c r="F32" t="s">
        <v>724</v>
      </c>
      <c r="G32" t="s">
        <v>716</v>
      </c>
      <c r="H32">
        <v>363.68</v>
      </c>
      <c r="I32">
        <v>80.263221700000003</v>
      </c>
      <c r="J32">
        <v>1638.4106470500001</v>
      </c>
      <c r="K32">
        <v>0.14153779999999999</v>
      </c>
      <c r="L32">
        <v>0.13350000000000001</v>
      </c>
      <c r="M32">
        <v>4.8899999999999999E-2</v>
      </c>
      <c r="N32">
        <v>560.51400000000001</v>
      </c>
      <c r="O32">
        <v>934.7636</v>
      </c>
      <c r="P32">
        <v>3.7052</v>
      </c>
      <c r="Q32">
        <v>0.12039999999999999</v>
      </c>
      <c r="R32">
        <v>0.59799999999999998</v>
      </c>
      <c r="S32">
        <v>0</v>
      </c>
      <c r="T32">
        <v>928.77779999999996</v>
      </c>
      <c r="U32">
        <v>0</v>
      </c>
      <c r="V32">
        <v>0</v>
      </c>
      <c r="W32">
        <v>0</v>
      </c>
      <c r="X32">
        <v>740908774</v>
      </c>
      <c r="Y32">
        <v>1709276720</v>
      </c>
      <c r="Z32">
        <v>0</v>
      </c>
      <c r="AA32">
        <v>0.1263</v>
      </c>
      <c r="AB32">
        <v>0.4335</v>
      </c>
      <c r="AC32">
        <v>600394.73840000003</v>
      </c>
      <c r="AD32">
        <v>478977.01140000002</v>
      </c>
      <c r="AE32">
        <v>0</v>
      </c>
      <c r="AF32">
        <v>0.12039999999999999</v>
      </c>
      <c r="AG32">
        <v>1</v>
      </c>
      <c r="AH32">
        <v>0.1341</v>
      </c>
      <c r="AI32">
        <v>0.377</v>
      </c>
      <c r="AJ32">
        <v>-1.5100000000000001E-2</v>
      </c>
      <c r="AK32">
        <v>0.124</v>
      </c>
      <c r="AL32">
        <v>0.38040000000000002</v>
      </c>
      <c r="AM32">
        <v>762068599.6724</v>
      </c>
      <c r="AN32">
        <v>442484488.83569998</v>
      </c>
      <c r="AO32">
        <v>0</v>
      </c>
      <c r="AP32">
        <v>0.12870000000000001</v>
      </c>
      <c r="AQ32">
        <v>1</v>
      </c>
      <c r="AR32">
        <v>1.29980063</v>
      </c>
      <c r="AS32">
        <v>0</v>
      </c>
      <c r="AT32">
        <v>-16.444582950000001</v>
      </c>
      <c r="AU32">
        <v>0.13469999999999999</v>
      </c>
      <c r="AV32">
        <v>0</v>
      </c>
      <c r="AW32">
        <v>168829.41940000001</v>
      </c>
      <c r="AX32">
        <v>415586.43150000001</v>
      </c>
      <c r="AY32">
        <v>23.412500000000001</v>
      </c>
      <c r="AZ32">
        <v>0.112</v>
      </c>
      <c r="BA32">
        <v>0.59379999999999999</v>
      </c>
      <c r="BB32">
        <v>0</v>
      </c>
      <c r="BC32">
        <v>0</v>
      </c>
      <c r="BD32">
        <v>0</v>
      </c>
      <c r="BE32">
        <v>0</v>
      </c>
      <c r="BF32">
        <v>0</v>
      </c>
      <c r="BG32" s="2">
        <f t="shared" si="0"/>
        <v>0.49605359999999993</v>
      </c>
      <c r="BH32">
        <f>IFERROR(VLOOKUP(D32,'Pesos cenários'!$B$2:$D$4,3,FALSE),"")</f>
        <v>0.3972</v>
      </c>
    </row>
    <row r="33" spans="1:60" x14ac:dyDescent="0.25">
      <c r="A33">
        <v>12</v>
      </c>
      <c r="B33" t="s">
        <v>719</v>
      </c>
      <c r="C33" t="s">
        <v>70</v>
      </c>
      <c r="D33" t="s">
        <v>58</v>
      </c>
      <c r="E33" t="s">
        <v>57</v>
      </c>
      <c r="F33" t="s">
        <v>724</v>
      </c>
      <c r="G33" t="s">
        <v>716</v>
      </c>
      <c r="H33">
        <v>363.68</v>
      </c>
      <c r="I33">
        <v>80.263221700000003</v>
      </c>
      <c r="J33">
        <v>1822.5904057749999</v>
      </c>
      <c r="K33">
        <v>0.14153779999999999</v>
      </c>
      <c r="L33">
        <v>0.13350000000000001</v>
      </c>
      <c r="M33">
        <v>4.3999999999999997E-2</v>
      </c>
      <c r="N33">
        <v>601.57209999999998</v>
      </c>
      <c r="O33">
        <v>986.64490000000001</v>
      </c>
      <c r="P33">
        <v>3.7052</v>
      </c>
      <c r="Q33">
        <v>0.12039999999999999</v>
      </c>
      <c r="R33">
        <v>0.60819999999999996</v>
      </c>
      <c r="S33">
        <v>0</v>
      </c>
      <c r="T33">
        <v>916.14700000000005</v>
      </c>
      <c r="U33">
        <v>0</v>
      </c>
      <c r="V33">
        <v>0</v>
      </c>
      <c r="W33">
        <v>0</v>
      </c>
      <c r="X33">
        <v>740908774</v>
      </c>
      <c r="Y33">
        <v>1698409060</v>
      </c>
      <c r="Z33">
        <v>0</v>
      </c>
      <c r="AA33">
        <v>0.1263</v>
      </c>
      <c r="AB33">
        <v>0.43619999999999998</v>
      </c>
      <c r="AC33">
        <v>600394.73840000003</v>
      </c>
      <c r="AD33">
        <v>479501.98119999998</v>
      </c>
      <c r="AE33">
        <v>0</v>
      </c>
      <c r="AF33">
        <v>0.12039999999999999</v>
      </c>
      <c r="AG33">
        <v>1</v>
      </c>
      <c r="AH33">
        <v>0.13500000000000001</v>
      </c>
      <c r="AI33">
        <v>0.37640000000000001</v>
      </c>
      <c r="AJ33">
        <v>-3.3399999999999999E-2</v>
      </c>
      <c r="AK33">
        <v>0.124</v>
      </c>
      <c r="AL33">
        <v>0.4108</v>
      </c>
      <c r="AM33">
        <v>906674043.04509997</v>
      </c>
      <c r="AN33">
        <v>447279988.8872</v>
      </c>
      <c r="AO33">
        <v>0</v>
      </c>
      <c r="AP33">
        <v>0.12870000000000001</v>
      </c>
      <c r="AQ33">
        <v>1</v>
      </c>
      <c r="AR33">
        <v>-0.219207928</v>
      </c>
      <c r="AS33">
        <v>0</v>
      </c>
      <c r="AT33">
        <v>-12.267491825</v>
      </c>
      <c r="AU33">
        <v>0.13469999999999999</v>
      </c>
      <c r="AV33">
        <v>1.7869009503089599E-2</v>
      </c>
      <c r="AW33">
        <v>191198.65040000001</v>
      </c>
      <c r="AX33">
        <v>431044.28480000002</v>
      </c>
      <c r="AY33">
        <v>0.35320000000000001</v>
      </c>
      <c r="AZ33">
        <v>0.112</v>
      </c>
      <c r="BA33">
        <v>0.55640000000000001</v>
      </c>
      <c r="BB33">
        <v>0</v>
      </c>
      <c r="BC33">
        <v>0</v>
      </c>
      <c r="BD33">
        <v>0</v>
      </c>
      <c r="BE33">
        <v>0</v>
      </c>
      <c r="BF33">
        <v>0</v>
      </c>
      <c r="BG33" s="2">
        <f t="shared" si="0"/>
        <v>0.49895629558006616</v>
      </c>
      <c r="BH33">
        <f>IFERROR(VLOOKUP(D33,'Pesos cenários'!$B$2:$D$4,3,FALSE),"")</f>
        <v>0.36020000000000002</v>
      </c>
    </row>
    <row r="34" spans="1:60" x14ac:dyDescent="0.25">
      <c r="A34">
        <v>12</v>
      </c>
      <c r="B34" t="s">
        <v>719</v>
      </c>
      <c r="C34" t="s">
        <v>70</v>
      </c>
      <c r="D34" t="s">
        <v>59</v>
      </c>
      <c r="E34" t="s">
        <v>57</v>
      </c>
      <c r="F34" t="s">
        <v>724</v>
      </c>
      <c r="G34" t="s">
        <v>716</v>
      </c>
      <c r="H34">
        <v>363.68</v>
      </c>
      <c r="I34">
        <v>80.263221700000003</v>
      </c>
      <c r="J34">
        <v>2210.4683583999999</v>
      </c>
      <c r="K34">
        <v>0.14153779999999999</v>
      </c>
      <c r="L34">
        <v>0.13350000000000001</v>
      </c>
      <c r="M34">
        <v>3.6200000000000003E-2</v>
      </c>
      <c r="N34">
        <v>649.10519999999997</v>
      </c>
      <c r="O34">
        <v>1225.8015</v>
      </c>
      <c r="P34">
        <v>1.4140999999999999</v>
      </c>
      <c r="Q34">
        <v>0.12039999999999999</v>
      </c>
      <c r="R34">
        <v>0.52900000000000003</v>
      </c>
      <c r="S34">
        <v>0</v>
      </c>
      <c r="T34">
        <v>972.66780000000006</v>
      </c>
      <c r="U34">
        <v>0</v>
      </c>
      <c r="V34">
        <v>0</v>
      </c>
      <c r="W34">
        <v>0</v>
      </c>
      <c r="X34">
        <v>740908774</v>
      </c>
      <c r="Y34">
        <v>2308118342.25</v>
      </c>
      <c r="Z34">
        <v>0</v>
      </c>
      <c r="AA34">
        <v>0.1263</v>
      </c>
      <c r="AB34">
        <v>0.32100000000000001</v>
      </c>
      <c r="AC34">
        <v>600394.73840000003</v>
      </c>
      <c r="AD34">
        <v>836379.58109999995</v>
      </c>
      <c r="AE34">
        <v>0</v>
      </c>
      <c r="AF34">
        <v>0.12039999999999999</v>
      </c>
      <c r="AG34">
        <v>0.71779999999999999</v>
      </c>
      <c r="AH34">
        <v>0.13589999999999999</v>
      </c>
      <c r="AI34">
        <v>0.57669999999999999</v>
      </c>
      <c r="AJ34">
        <v>-9.7799999999999998E-2</v>
      </c>
      <c r="AK34">
        <v>0.124</v>
      </c>
      <c r="AL34">
        <v>0.34660000000000002</v>
      </c>
      <c r="AM34">
        <v>1384241146.5476999</v>
      </c>
      <c r="AN34">
        <v>972652688.70200002</v>
      </c>
      <c r="AO34">
        <v>0</v>
      </c>
      <c r="AP34">
        <v>0.12870000000000001</v>
      </c>
      <c r="AQ34">
        <v>1</v>
      </c>
      <c r="AR34">
        <v>-6.8338513399999995E-2</v>
      </c>
      <c r="AS34">
        <v>0</v>
      </c>
      <c r="AT34">
        <v>-11.5883427875</v>
      </c>
      <c r="AU34">
        <v>0.13469999999999999</v>
      </c>
      <c r="AV34">
        <v>5.8971774181304599E-3</v>
      </c>
      <c r="AW34">
        <v>210840.20430000001</v>
      </c>
      <c r="AX34">
        <v>452429.32079999999</v>
      </c>
      <c r="AY34">
        <v>0</v>
      </c>
      <c r="AZ34">
        <v>0.112</v>
      </c>
      <c r="BA34">
        <v>0.53400000000000003</v>
      </c>
      <c r="BB34">
        <v>0</v>
      </c>
      <c r="BC34">
        <v>0</v>
      </c>
      <c r="BD34">
        <v>0</v>
      </c>
      <c r="BE34">
        <v>0</v>
      </c>
      <c r="BF34">
        <v>0</v>
      </c>
      <c r="BG34" s="2">
        <f t="shared" si="0"/>
        <v>0.4277704697982222</v>
      </c>
      <c r="BH34">
        <f>IFERROR(VLOOKUP(D34,'Pesos cenários'!$B$2:$D$4,3,FALSE),"")</f>
        <v>0.24260000000000001</v>
      </c>
    </row>
    <row r="35" spans="1:60" x14ac:dyDescent="0.25">
      <c r="A35">
        <v>13</v>
      </c>
      <c r="B35" t="s">
        <v>719</v>
      </c>
      <c r="C35" t="s">
        <v>71</v>
      </c>
      <c r="D35" t="s">
        <v>56</v>
      </c>
      <c r="E35" t="s">
        <v>57</v>
      </c>
      <c r="F35" t="s">
        <v>724</v>
      </c>
      <c r="G35" t="s">
        <v>716</v>
      </c>
      <c r="H35">
        <v>477.577</v>
      </c>
      <c r="I35">
        <v>407.08200099999999</v>
      </c>
      <c r="J35">
        <v>1638.4106470500001</v>
      </c>
      <c r="K35">
        <v>0.14153779999999999</v>
      </c>
      <c r="L35">
        <v>0.13350000000000001</v>
      </c>
      <c r="M35">
        <v>0.24840000000000001</v>
      </c>
      <c r="N35">
        <v>581.71519999999998</v>
      </c>
      <c r="O35">
        <v>934.7636</v>
      </c>
      <c r="P35">
        <v>3.7052</v>
      </c>
      <c r="Q35">
        <v>0.12039999999999999</v>
      </c>
      <c r="R35">
        <v>0.62080000000000002</v>
      </c>
      <c r="S35">
        <v>0</v>
      </c>
      <c r="T35">
        <v>928.77779999999996</v>
      </c>
      <c r="U35">
        <v>0</v>
      </c>
      <c r="V35">
        <v>0</v>
      </c>
      <c r="W35">
        <v>0</v>
      </c>
      <c r="X35">
        <v>1432512406</v>
      </c>
      <c r="Y35">
        <v>1709276720</v>
      </c>
      <c r="Z35">
        <v>0</v>
      </c>
      <c r="AA35">
        <v>0.1263</v>
      </c>
      <c r="AB35">
        <v>0.83809999999999996</v>
      </c>
      <c r="AC35">
        <v>733531.57799999998</v>
      </c>
      <c r="AD35">
        <v>478977.01140000002</v>
      </c>
      <c r="AE35">
        <v>0</v>
      </c>
      <c r="AF35">
        <v>0.12039999999999999</v>
      </c>
      <c r="AG35">
        <v>1</v>
      </c>
      <c r="AH35">
        <v>0.18329999999999999</v>
      </c>
      <c r="AI35">
        <v>0.377</v>
      </c>
      <c r="AJ35">
        <v>-1.5100000000000001E-2</v>
      </c>
      <c r="AK35">
        <v>0.124</v>
      </c>
      <c r="AL35">
        <v>0.50590000000000002</v>
      </c>
      <c r="AM35">
        <v>603053300.4727</v>
      </c>
      <c r="AN35">
        <v>442484488.83569998</v>
      </c>
      <c r="AO35">
        <v>0</v>
      </c>
      <c r="AP35">
        <v>0.12870000000000001</v>
      </c>
      <c r="AQ35">
        <v>1</v>
      </c>
      <c r="AR35">
        <v>-559.23773200000005</v>
      </c>
      <c r="AS35">
        <v>0</v>
      </c>
      <c r="AT35">
        <v>-16.444582950000001</v>
      </c>
      <c r="AU35">
        <v>0.13469999999999999</v>
      </c>
      <c r="AV35">
        <v>1</v>
      </c>
      <c r="AW35">
        <v>579157.24</v>
      </c>
      <c r="AX35">
        <v>415586.43150000001</v>
      </c>
      <c r="AY35">
        <v>23.412500000000001</v>
      </c>
      <c r="AZ35">
        <v>0.112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 s="2">
        <f t="shared" si="0"/>
        <v>0.66028935</v>
      </c>
      <c r="BH35">
        <f>IFERROR(VLOOKUP(D35,'Pesos cenários'!$B$2:$D$4,3,FALSE),"")</f>
        <v>0.3972</v>
      </c>
    </row>
    <row r="36" spans="1:60" x14ac:dyDescent="0.25">
      <c r="A36">
        <v>13</v>
      </c>
      <c r="B36" t="s">
        <v>719</v>
      </c>
      <c r="C36" t="s">
        <v>71</v>
      </c>
      <c r="D36" t="s">
        <v>58</v>
      </c>
      <c r="E36" t="s">
        <v>57</v>
      </c>
      <c r="F36" t="s">
        <v>724</v>
      </c>
      <c r="G36" t="s">
        <v>716</v>
      </c>
      <c r="H36">
        <v>477.577</v>
      </c>
      <c r="I36">
        <v>361.97259500000001</v>
      </c>
      <c r="J36">
        <v>1822.5904057749999</v>
      </c>
      <c r="K36">
        <v>0.14153779999999999</v>
      </c>
      <c r="L36">
        <v>0.13350000000000001</v>
      </c>
      <c r="M36">
        <v>0.19850000000000001</v>
      </c>
      <c r="N36">
        <v>608.53869999999995</v>
      </c>
      <c r="O36">
        <v>986.64490000000001</v>
      </c>
      <c r="P36">
        <v>3.7052</v>
      </c>
      <c r="Q36">
        <v>0.12039999999999999</v>
      </c>
      <c r="R36">
        <v>0.61529999999999996</v>
      </c>
      <c r="S36">
        <v>0</v>
      </c>
      <c r="T36">
        <v>916.14700000000005</v>
      </c>
      <c r="U36">
        <v>0</v>
      </c>
      <c r="V36">
        <v>0</v>
      </c>
      <c r="W36">
        <v>0</v>
      </c>
      <c r="X36">
        <v>1273773414</v>
      </c>
      <c r="Y36">
        <v>1698409060</v>
      </c>
      <c r="Z36">
        <v>0</v>
      </c>
      <c r="AA36">
        <v>0.1263</v>
      </c>
      <c r="AB36">
        <v>0.75</v>
      </c>
      <c r="AC36">
        <v>733531.57799999998</v>
      </c>
      <c r="AD36">
        <v>479501.98119999998</v>
      </c>
      <c r="AE36">
        <v>0</v>
      </c>
      <c r="AF36">
        <v>0.12039999999999999</v>
      </c>
      <c r="AG36">
        <v>1</v>
      </c>
      <c r="AH36">
        <v>0.1832</v>
      </c>
      <c r="AI36">
        <v>0.37640000000000001</v>
      </c>
      <c r="AJ36">
        <v>-3.3399999999999999E-2</v>
      </c>
      <c r="AK36">
        <v>0.124</v>
      </c>
      <c r="AL36">
        <v>0.52849999999999997</v>
      </c>
      <c r="AM36">
        <v>554405862.6559</v>
      </c>
      <c r="AN36">
        <v>447279988.8872</v>
      </c>
      <c r="AO36">
        <v>0</v>
      </c>
      <c r="AP36">
        <v>0.12870000000000001</v>
      </c>
      <c r="AQ36">
        <v>1</v>
      </c>
      <c r="AR36">
        <v>-156.31115700000001</v>
      </c>
      <c r="AS36">
        <v>0</v>
      </c>
      <c r="AT36">
        <v>-12.267491825</v>
      </c>
      <c r="AU36">
        <v>0.13469999999999999</v>
      </c>
      <c r="AV36">
        <v>1</v>
      </c>
      <c r="AW36">
        <v>505059.62920000002</v>
      </c>
      <c r="AX36">
        <v>431044.28480000002</v>
      </c>
      <c r="AY36">
        <v>0.35320000000000001</v>
      </c>
      <c r="AZ36">
        <v>0.112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 s="2">
        <f t="shared" si="0"/>
        <v>0.64464086999999992</v>
      </c>
      <c r="BH36">
        <f>IFERROR(VLOOKUP(D36,'Pesos cenários'!$B$2:$D$4,3,FALSE),"")</f>
        <v>0.36020000000000002</v>
      </c>
    </row>
    <row r="37" spans="1:60" x14ac:dyDescent="0.25">
      <c r="A37">
        <v>13</v>
      </c>
      <c r="B37" t="s">
        <v>719</v>
      </c>
      <c r="C37" t="s">
        <v>71</v>
      </c>
      <c r="D37" t="s">
        <v>59</v>
      </c>
      <c r="E37" t="s">
        <v>57</v>
      </c>
      <c r="F37" t="s">
        <v>724</v>
      </c>
      <c r="G37" t="s">
        <v>716</v>
      </c>
      <c r="H37">
        <v>477.577</v>
      </c>
      <c r="I37">
        <v>361.97259500000001</v>
      </c>
      <c r="J37">
        <v>2210.4683583999999</v>
      </c>
      <c r="K37">
        <v>0.14153779999999999</v>
      </c>
      <c r="L37">
        <v>0.13350000000000001</v>
      </c>
      <c r="M37">
        <v>0.16370000000000001</v>
      </c>
      <c r="N37">
        <v>905.23069999999996</v>
      </c>
      <c r="O37">
        <v>1225.8015</v>
      </c>
      <c r="P37">
        <v>1.4140999999999999</v>
      </c>
      <c r="Q37">
        <v>0.12039999999999999</v>
      </c>
      <c r="R37">
        <v>0.73819999999999997</v>
      </c>
      <c r="S37">
        <v>0</v>
      </c>
      <c r="T37">
        <v>972.66780000000006</v>
      </c>
      <c r="U37">
        <v>0</v>
      </c>
      <c r="V37">
        <v>0</v>
      </c>
      <c r="W37">
        <v>0</v>
      </c>
      <c r="X37">
        <v>1273773414</v>
      </c>
      <c r="Y37">
        <v>2308118342.25</v>
      </c>
      <c r="Z37">
        <v>0</v>
      </c>
      <c r="AA37">
        <v>0.1263</v>
      </c>
      <c r="AB37">
        <v>0.55189999999999995</v>
      </c>
      <c r="AC37">
        <v>733531.57799999998</v>
      </c>
      <c r="AD37">
        <v>836379.58109999995</v>
      </c>
      <c r="AE37">
        <v>0</v>
      </c>
      <c r="AF37">
        <v>0.12039999999999999</v>
      </c>
      <c r="AG37">
        <v>0.877</v>
      </c>
      <c r="AH37">
        <v>0.188</v>
      </c>
      <c r="AI37">
        <v>0.57669999999999999</v>
      </c>
      <c r="AJ37">
        <v>-9.7799999999999998E-2</v>
      </c>
      <c r="AK37">
        <v>0.124</v>
      </c>
      <c r="AL37">
        <v>0.42370000000000002</v>
      </c>
      <c r="AM37">
        <v>512463149.30019999</v>
      </c>
      <c r="AN37">
        <v>972652688.70200002</v>
      </c>
      <c r="AO37">
        <v>0</v>
      </c>
      <c r="AP37">
        <v>0.12870000000000001</v>
      </c>
      <c r="AQ37">
        <v>0.52690000000000003</v>
      </c>
      <c r="AR37">
        <v>-24.9322433</v>
      </c>
      <c r="AS37">
        <v>0</v>
      </c>
      <c r="AT37">
        <v>-11.5883427875</v>
      </c>
      <c r="AU37">
        <v>0.13469999999999999</v>
      </c>
      <c r="AV37">
        <v>1</v>
      </c>
      <c r="AW37">
        <v>563187.79980000004</v>
      </c>
      <c r="AX37">
        <v>452429.32079999999</v>
      </c>
      <c r="AY37">
        <v>0</v>
      </c>
      <c r="AZ37">
        <v>0.112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 s="2">
        <f t="shared" si="0"/>
        <v>0.54107982999999993</v>
      </c>
      <c r="BH37">
        <f>IFERROR(VLOOKUP(D37,'Pesos cenários'!$B$2:$D$4,3,FALSE),"")</f>
        <v>0.24260000000000001</v>
      </c>
    </row>
    <row r="38" spans="1:60" x14ac:dyDescent="0.25">
      <c r="A38">
        <v>14</v>
      </c>
      <c r="B38" t="s">
        <v>719</v>
      </c>
      <c r="C38" t="s">
        <v>72</v>
      </c>
      <c r="D38" t="s">
        <v>56</v>
      </c>
      <c r="E38" t="s">
        <v>57</v>
      </c>
      <c r="F38" t="s">
        <v>724</v>
      </c>
      <c r="G38" t="s">
        <v>716</v>
      </c>
      <c r="H38">
        <v>13.548</v>
      </c>
      <c r="J38">
        <v>1638.4106470500001</v>
      </c>
      <c r="K38">
        <v>0.14153779999999999</v>
      </c>
      <c r="L38">
        <v>0.13350000000000001</v>
      </c>
      <c r="N38">
        <v>648.71140000000003</v>
      </c>
      <c r="O38">
        <v>934.7636</v>
      </c>
      <c r="P38">
        <v>3.7052</v>
      </c>
      <c r="Q38">
        <v>0.12039999999999999</v>
      </c>
      <c r="R38">
        <v>0.69279999999999997</v>
      </c>
      <c r="S38">
        <v>37.487699999999997</v>
      </c>
      <c r="T38">
        <v>928.77779999999996</v>
      </c>
      <c r="U38">
        <v>0</v>
      </c>
      <c r="V38">
        <v>0</v>
      </c>
      <c r="W38">
        <v>4.0399999999999998E-2</v>
      </c>
      <c r="X38">
        <v>0</v>
      </c>
      <c r="Y38">
        <v>1709276720</v>
      </c>
      <c r="Z38">
        <v>0</v>
      </c>
      <c r="AA38">
        <v>0.1263</v>
      </c>
      <c r="AB38">
        <v>0</v>
      </c>
      <c r="AC38">
        <v>0</v>
      </c>
      <c r="AD38">
        <v>478977.01140000002</v>
      </c>
      <c r="AE38">
        <v>0</v>
      </c>
      <c r="AF38">
        <v>0.12039999999999999</v>
      </c>
      <c r="AG38">
        <v>0</v>
      </c>
      <c r="AH38">
        <v>1.77E-2</v>
      </c>
      <c r="AI38">
        <v>0.377</v>
      </c>
      <c r="AJ38">
        <v>-1.5100000000000001E-2</v>
      </c>
      <c r="AK38">
        <v>0.124</v>
      </c>
      <c r="AL38">
        <v>8.3799999999999999E-2</v>
      </c>
      <c r="AM38">
        <v>5331300.0559</v>
      </c>
      <c r="AN38">
        <v>442484488.83569998</v>
      </c>
      <c r="AO38">
        <v>0</v>
      </c>
      <c r="AP38">
        <v>0.12870000000000001</v>
      </c>
      <c r="AQ38">
        <v>1.2E-2</v>
      </c>
      <c r="AR38">
        <v>0</v>
      </c>
      <c r="AS38">
        <v>0</v>
      </c>
      <c r="AT38">
        <v>-16.444582950000001</v>
      </c>
      <c r="AU38">
        <v>0.13469999999999999</v>
      </c>
      <c r="AV38">
        <v>0</v>
      </c>
      <c r="AW38">
        <v>43078.192900000002</v>
      </c>
      <c r="AX38">
        <v>415586.43150000001</v>
      </c>
      <c r="AY38">
        <v>23.412500000000001</v>
      </c>
      <c r="AZ38">
        <v>0.112</v>
      </c>
      <c r="BA38">
        <v>0.89639999999999997</v>
      </c>
      <c r="BB38">
        <v>0</v>
      </c>
      <c r="BC38">
        <v>0</v>
      </c>
      <c r="BD38">
        <v>0</v>
      </c>
      <c r="BE38">
        <v>0</v>
      </c>
      <c r="BF38">
        <v>0</v>
      </c>
      <c r="BG38" s="2">
        <f t="shared" si="0"/>
        <v>0.19574552000000001</v>
      </c>
      <c r="BH38">
        <f>IFERROR(VLOOKUP(D38,'Pesos cenários'!$B$2:$D$4,3,FALSE),"")</f>
        <v>0.3972</v>
      </c>
    </row>
    <row r="39" spans="1:60" x14ac:dyDescent="0.25">
      <c r="A39">
        <v>14</v>
      </c>
      <c r="B39" t="s">
        <v>719</v>
      </c>
      <c r="C39" t="s">
        <v>72</v>
      </c>
      <c r="D39" t="s">
        <v>58</v>
      </c>
      <c r="E39" t="s">
        <v>57</v>
      </c>
      <c r="F39" t="s">
        <v>724</v>
      </c>
      <c r="G39" t="s">
        <v>716</v>
      </c>
      <c r="H39">
        <v>13.548</v>
      </c>
      <c r="J39">
        <v>1822.5904057749999</v>
      </c>
      <c r="K39">
        <v>0.14153779999999999</v>
      </c>
      <c r="L39">
        <v>0.13350000000000001</v>
      </c>
      <c r="N39">
        <v>714.54150000000004</v>
      </c>
      <c r="O39">
        <v>986.64490000000001</v>
      </c>
      <c r="P39">
        <v>3.7052</v>
      </c>
      <c r="Q39">
        <v>0.12039999999999999</v>
      </c>
      <c r="R39">
        <v>0.72319999999999995</v>
      </c>
      <c r="S39">
        <v>37.487699999999997</v>
      </c>
      <c r="T39">
        <v>916.14700000000005</v>
      </c>
      <c r="U39">
        <v>0</v>
      </c>
      <c r="V39">
        <v>0</v>
      </c>
      <c r="W39">
        <v>4.0899999999999999E-2</v>
      </c>
      <c r="X39">
        <v>0</v>
      </c>
      <c r="Y39">
        <v>1698409060</v>
      </c>
      <c r="Z39">
        <v>0</v>
      </c>
      <c r="AA39">
        <v>0.1263</v>
      </c>
      <c r="AB39">
        <v>0</v>
      </c>
      <c r="AC39">
        <v>0</v>
      </c>
      <c r="AD39">
        <v>479501.98119999998</v>
      </c>
      <c r="AE39">
        <v>0</v>
      </c>
      <c r="AF39">
        <v>0.12039999999999999</v>
      </c>
      <c r="AG39">
        <v>0</v>
      </c>
      <c r="AH39">
        <v>1.4200000000000001E-2</v>
      </c>
      <c r="AI39">
        <v>0.37640000000000001</v>
      </c>
      <c r="AJ39">
        <v>-3.3399999999999999E-2</v>
      </c>
      <c r="AK39">
        <v>0.124</v>
      </c>
      <c r="AL39">
        <v>0.1162</v>
      </c>
      <c r="AM39">
        <v>3725331.5033999998</v>
      </c>
      <c r="AN39">
        <v>447279988.8872</v>
      </c>
      <c r="AO39">
        <v>0</v>
      </c>
      <c r="AP39">
        <v>0.12870000000000001</v>
      </c>
      <c r="AQ39">
        <v>8.3000000000000001E-3</v>
      </c>
      <c r="AR39">
        <v>0</v>
      </c>
      <c r="AS39">
        <v>0</v>
      </c>
      <c r="AT39">
        <v>-12.267491825</v>
      </c>
      <c r="AU39">
        <v>0.13469999999999999</v>
      </c>
      <c r="AV39">
        <v>0</v>
      </c>
      <c r="AW39">
        <v>41124.341</v>
      </c>
      <c r="AX39">
        <v>431044.28480000002</v>
      </c>
      <c r="AY39">
        <v>0.35320000000000001</v>
      </c>
      <c r="AZ39">
        <v>0.112</v>
      </c>
      <c r="BA39">
        <v>0.90459999999999996</v>
      </c>
      <c r="BB39">
        <v>0</v>
      </c>
      <c r="BC39">
        <v>0</v>
      </c>
      <c r="BD39">
        <v>0</v>
      </c>
      <c r="BE39">
        <v>0</v>
      </c>
      <c r="BF39">
        <v>0</v>
      </c>
      <c r="BG39" s="2">
        <f t="shared" si="0"/>
        <v>0.20386548999999998</v>
      </c>
      <c r="BH39">
        <f>IFERROR(VLOOKUP(D39,'Pesos cenários'!$B$2:$D$4,3,FALSE),"")</f>
        <v>0.36020000000000002</v>
      </c>
    </row>
    <row r="40" spans="1:60" x14ac:dyDescent="0.25">
      <c r="A40">
        <v>14</v>
      </c>
      <c r="B40" t="s">
        <v>719</v>
      </c>
      <c r="C40" t="s">
        <v>72</v>
      </c>
      <c r="D40" t="s">
        <v>59</v>
      </c>
      <c r="E40" t="s">
        <v>57</v>
      </c>
      <c r="F40" t="s">
        <v>724</v>
      </c>
      <c r="G40" t="s">
        <v>716</v>
      </c>
      <c r="H40">
        <v>13.548</v>
      </c>
      <c r="J40">
        <v>2210.4683583999999</v>
      </c>
      <c r="K40">
        <v>0.14153779999999999</v>
      </c>
      <c r="L40">
        <v>0.13350000000000001</v>
      </c>
      <c r="N40">
        <v>808.49159999999995</v>
      </c>
      <c r="O40">
        <v>1225.8015</v>
      </c>
      <c r="P40">
        <v>1.4140999999999999</v>
      </c>
      <c r="Q40">
        <v>0.12039999999999999</v>
      </c>
      <c r="R40">
        <v>0.65920000000000001</v>
      </c>
      <c r="S40">
        <v>37.487699999999997</v>
      </c>
      <c r="T40">
        <v>972.66780000000006</v>
      </c>
      <c r="U40">
        <v>0</v>
      </c>
      <c r="V40">
        <v>0</v>
      </c>
      <c r="W40">
        <v>3.85E-2</v>
      </c>
      <c r="X40">
        <v>0</v>
      </c>
      <c r="Y40">
        <v>2308118342.25</v>
      </c>
      <c r="Z40">
        <v>0</v>
      </c>
      <c r="AA40">
        <v>0.1263</v>
      </c>
      <c r="AB40">
        <v>0</v>
      </c>
      <c r="AC40">
        <v>0</v>
      </c>
      <c r="AD40">
        <v>836379.58109999995</v>
      </c>
      <c r="AE40">
        <v>0</v>
      </c>
      <c r="AF40">
        <v>0.12039999999999999</v>
      </c>
      <c r="AG40">
        <v>0</v>
      </c>
      <c r="AH40">
        <v>1.6500000000000001E-2</v>
      </c>
      <c r="AI40">
        <v>0.57669999999999999</v>
      </c>
      <c r="AJ40">
        <v>-9.7799999999999998E-2</v>
      </c>
      <c r="AK40">
        <v>0.124</v>
      </c>
      <c r="AL40">
        <v>0.16950000000000001</v>
      </c>
      <c r="AM40">
        <v>9948976.2190000005</v>
      </c>
      <c r="AN40">
        <v>972652688.70200002</v>
      </c>
      <c r="AO40">
        <v>0</v>
      </c>
      <c r="AP40">
        <v>0.12870000000000001</v>
      </c>
      <c r="AQ40">
        <v>1.0200000000000001E-2</v>
      </c>
      <c r="AR40">
        <v>0</v>
      </c>
      <c r="AS40">
        <v>0</v>
      </c>
      <c r="AT40">
        <v>-11.5883427875</v>
      </c>
      <c r="AU40">
        <v>0.13469999999999999</v>
      </c>
      <c r="AV40">
        <v>0</v>
      </c>
      <c r="AW40">
        <v>41817.8626</v>
      </c>
      <c r="AX40">
        <v>452429.32079999999</v>
      </c>
      <c r="AY40">
        <v>0</v>
      </c>
      <c r="AZ40">
        <v>0.112</v>
      </c>
      <c r="BA40">
        <v>0.90759999999999996</v>
      </c>
      <c r="BB40">
        <v>0</v>
      </c>
      <c r="BC40">
        <v>0</v>
      </c>
      <c r="BD40">
        <v>0</v>
      </c>
      <c r="BE40">
        <v>0</v>
      </c>
      <c r="BF40">
        <v>0</v>
      </c>
      <c r="BG40" s="2">
        <f t="shared" si="0"/>
        <v>0.20334962000000001</v>
      </c>
      <c r="BH40">
        <f>IFERROR(VLOOKUP(D40,'Pesos cenários'!$B$2:$D$4,3,FALSE),"")</f>
        <v>0.24260000000000001</v>
      </c>
    </row>
    <row r="41" spans="1:60" x14ac:dyDescent="0.25">
      <c r="A41">
        <v>15</v>
      </c>
      <c r="B41" t="s">
        <v>719</v>
      </c>
      <c r="C41" t="s">
        <v>73</v>
      </c>
      <c r="D41" t="s">
        <v>56</v>
      </c>
      <c r="E41" t="s">
        <v>57</v>
      </c>
      <c r="F41" t="s">
        <v>724</v>
      </c>
      <c r="G41" t="s">
        <v>716</v>
      </c>
      <c r="H41">
        <v>723.18200000000002</v>
      </c>
      <c r="I41">
        <v>1.05819821</v>
      </c>
      <c r="J41">
        <v>1638.4106470500001</v>
      </c>
      <c r="K41">
        <v>0.14153779999999999</v>
      </c>
      <c r="L41">
        <v>0.13350000000000001</v>
      </c>
      <c r="M41">
        <v>5.9999999999999995E-4</v>
      </c>
      <c r="N41">
        <v>292.02659999999997</v>
      </c>
      <c r="O41">
        <v>934.7636</v>
      </c>
      <c r="P41">
        <v>3.7052</v>
      </c>
      <c r="Q41">
        <v>0.12039999999999999</v>
      </c>
      <c r="R41">
        <v>0.30969999999999998</v>
      </c>
      <c r="S41">
        <v>439.76260000000002</v>
      </c>
      <c r="T41">
        <v>928.77779999999996</v>
      </c>
      <c r="U41">
        <v>0</v>
      </c>
      <c r="V41">
        <v>0</v>
      </c>
      <c r="W41">
        <v>0.47349999999999998</v>
      </c>
      <c r="X41">
        <v>2052250</v>
      </c>
      <c r="Y41">
        <v>1709276720</v>
      </c>
      <c r="Z41">
        <v>0</v>
      </c>
      <c r="AA41">
        <v>0.1263</v>
      </c>
      <c r="AB41">
        <v>1.1999999999999999E-3</v>
      </c>
      <c r="AC41">
        <v>4335.8056999999999</v>
      </c>
      <c r="AD41">
        <v>478977.01140000002</v>
      </c>
      <c r="AE41">
        <v>0</v>
      </c>
      <c r="AF41">
        <v>0.12039999999999999</v>
      </c>
      <c r="AG41">
        <v>9.1000000000000004E-3</v>
      </c>
      <c r="AH41">
        <v>2.3E-3</v>
      </c>
      <c r="AI41">
        <v>0.377</v>
      </c>
      <c r="AJ41">
        <v>-1.5100000000000001E-2</v>
      </c>
      <c r="AK41">
        <v>0.124</v>
      </c>
      <c r="AL41">
        <v>4.4499999999999998E-2</v>
      </c>
      <c r="AM41">
        <v>76400559.426300004</v>
      </c>
      <c r="AN41">
        <v>442484488.83569998</v>
      </c>
      <c r="AO41">
        <v>0</v>
      </c>
      <c r="AP41">
        <v>0.12870000000000001</v>
      </c>
      <c r="AQ41">
        <v>0.17269999999999999</v>
      </c>
      <c r="AR41">
        <v>-131.34458900000001</v>
      </c>
      <c r="AS41">
        <v>0</v>
      </c>
      <c r="AT41">
        <v>-16.444582950000001</v>
      </c>
      <c r="AU41">
        <v>0.13469999999999999</v>
      </c>
      <c r="AV41">
        <v>1</v>
      </c>
      <c r="AW41">
        <v>340821.85070000001</v>
      </c>
      <c r="AX41">
        <v>415586.43150000001</v>
      </c>
      <c r="AY41">
        <v>23.412500000000001</v>
      </c>
      <c r="AZ41">
        <v>0.112</v>
      </c>
      <c r="BA41">
        <v>0.1799</v>
      </c>
      <c r="BB41">
        <v>0</v>
      </c>
      <c r="BC41">
        <v>0</v>
      </c>
      <c r="BD41">
        <v>0</v>
      </c>
      <c r="BE41">
        <v>0</v>
      </c>
      <c r="BF41">
        <v>0</v>
      </c>
      <c r="BG41" s="2">
        <f t="shared" si="0"/>
        <v>0.22120846999999999</v>
      </c>
      <c r="BH41">
        <f>IFERROR(VLOOKUP(D41,'Pesos cenários'!$B$2:$D$4,3,FALSE),"")</f>
        <v>0.3972</v>
      </c>
    </row>
    <row r="42" spans="1:60" x14ac:dyDescent="0.25">
      <c r="A42">
        <v>15</v>
      </c>
      <c r="B42" t="s">
        <v>719</v>
      </c>
      <c r="C42" t="s">
        <v>73</v>
      </c>
      <c r="D42" t="s">
        <v>58</v>
      </c>
      <c r="E42" t="s">
        <v>57</v>
      </c>
      <c r="F42" t="s">
        <v>724</v>
      </c>
      <c r="G42" t="s">
        <v>716</v>
      </c>
      <c r="H42">
        <v>723.18200000000002</v>
      </c>
      <c r="I42">
        <v>1.05819821</v>
      </c>
      <c r="J42">
        <v>1822.5904057749999</v>
      </c>
      <c r="K42">
        <v>0.14153779999999999</v>
      </c>
      <c r="L42">
        <v>0.13350000000000001</v>
      </c>
      <c r="M42">
        <v>5.0000000000000001E-4</v>
      </c>
      <c r="N42">
        <v>299.47489999999999</v>
      </c>
      <c r="O42">
        <v>986.64490000000001</v>
      </c>
      <c r="P42">
        <v>3.7052</v>
      </c>
      <c r="Q42">
        <v>0.12039999999999999</v>
      </c>
      <c r="R42">
        <v>0.3009</v>
      </c>
      <c r="S42">
        <v>439.76260000000002</v>
      </c>
      <c r="T42">
        <v>916.14700000000005</v>
      </c>
      <c r="U42">
        <v>0</v>
      </c>
      <c r="V42">
        <v>0</v>
      </c>
      <c r="W42">
        <v>0.48</v>
      </c>
      <c r="X42">
        <v>2052250</v>
      </c>
      <c r="Y42">
        <v>1698409060</v>
      </c>
      <c r="Z42">
        <v>0</v>
      </c>
      <c r="AA42">
        <v>0.1263</v>
      </c>
      <c r="AB42">
        <v>1.1999999999999999E-3</v>
      </c>
      <c r="AC42">
        <v>4335.8056999999999</v>
      </c>
      <c r="AD42">
        <v>479501.98119999998</v>
      </c>
      <c r="AE42">
        <v>0</v>
      </c>
      <c r="AF42">
        <v>0.12039999999999999</v>
      </c>
      <c r="AG42">
        <v>8.9999999999999993E-3</v>
      </c>
      <c r="AH42">
        <v>2.3999999999999998E-3</v>
      </c>
      <c r="AI42">
        <v>0.37640000000000001</v>
      </c>
      <c r="AJ42">
        <v>-3.3399999999999999E-2</v>
      </c>
      <c r="AK42">
        <v>0.124</v>
      </c>
      <c r="AL42">
        <v>8.7400000000000005E-2</v>
      </c>
      <c r="AM42">
        <v>51718618.094400004</v>
      </c>
      <c r="AN42">
        <v>447279988.8872</v>
      </c>
      <c r="AO42">
        <v>0</v>
      </c>
      <c r="AP42">
        <v>0.12870000000000001</v>
      </c>
      <c r="AQ42">
        <v>0.11559999999999999</v>
      </c>
      <c r="AR42">
        <v>-0.64206069700000001</v>
      </c>
      <c r="AS42">
        <v>0</v>
      </c>
      <c r="AT42">
        <v>-12.267491825</v>
      </c>
      <c r="AU42">
        <v>0.13469999999999999</v>
      </c>
      <c r="AV42">
        <v>5.23383839304086E-2</v>
      </c>
      <c r="AW42">
        <v>343305.74939999997</v>
      </c>
      <c r="AX42">
        <v>431044.28480000002</v>
      </c>
      <c r="AY42">
        <v>0.35320000000000001</v>
      </c>
      <c r="AZ42">
        <v>0.112</v>
      </c>
      <c r="BA42">
        <v>0.20349999999999999</v>
      </c>
      <c r="BB42">
        <v>0</v>
      </c>
      <c r="BC42">
        <v>0</v>
      </c>
      <c r="BD42">
        <v>0</v>
      </c>
      <c r="BE42">
        <v>0</v>
      </c>
      <c r="BF42">
        <v>0</v>
      </c>
      <c r="BG42" s="2">
        <f t="shared" si="0"/>
        <v>9.3087570315426055E-2</v>
      </c>
      <c r="BH42">
        <f>IFERROR(VLOOKUP(D42,'Pesos cenários'!$B$2:$D$4,3,FALSE),"")</f>
        <v>0.36020000000000002</v>
      </c>
    </row>
    <row r="43" spans="1:60" x14ac:dyDescent="0.25">
      <c r="A43">
        <v>15</v>
      </c>
      <c r="B43" t="s">
        <v>719</v>
      </c>
      <c r="C43" t="s">
        <v>73</v>
      </c>
      <c r="D43" t="s">
        <v>59</v>
      </c>
      <c r="E43" t="s">
        <v>57</v>
      </c>
      <c r="F43" t="s">
        <v>724</v>
      </c>
      <c r="G43" t="s">
        <v>716</v>
      </c>
      <c r="H43">
        <v>723.18200000000002</v>
      </c>
      <c r="I43">
        <v>1.05819821</v>
      </c>
      <c r="J43">
        <v>2210.4683583999999</v>
      </c>
      <c r="K43">
        <v>0.14153779999999999</v>
      </c>
      <c r="L43">
        <v>0.13350000000000001</v>
      </c>
      <c r="M43">
        <v>4.0000000000000002E-4</v>
      </c>
      <c r="N43">
        <v>447.12599999999998</v>
      </c>
      <c r="O43">
        <v>1225.8015</v>
      </c>
      <c r="P43">
        <v>1.4140999999999999</v>
      </c>
      <c r="Q43">
        <v>0.12039999999999999</v>
      </c>
      <c r="R43">
        <v>0.36399999999999999</v>
      </c>
      <c r="S43">
        <v>439.76260000000002</v>
      </c>
      <c r="T43">
        <v>972.66780000000006</v>
      </c>
      <c r="U43">
        <v>0</v>
      </c>
      <c r="V43">
        <v>0</v>
      </c>
      <c r="W43">
        <v>0.4521</v>
      </c>
      <c r="X43">
        <v>2052250</v>
      </c>
      <c r="Y43">
        <v>2308118342.25</v>
      </c>
      <c r="Z43">
        <v>0</v>
      </c>
      <c r="AA43">
        <v>0.1263</v>
      </c>
      <c r="AB43">
        <v>8.9999999999999998E-4</v>
      </c>
      <c r="AC43">
        <v>4335.8056999999999</v>
      </c>
      <c r="AD43">
        <v>836379.58109999995</v>
      </c>
      <c r="AE43">
        <v>0</v>
      </c>
      <c r="AF43">
        <v>0.12039999999999999</v>
      </c>
      <c r="AG43">
        <v>5.1999999999999998E-3</v>
      </c>
      <c r="AH43">
        <v>7.1400000000000005E-2</v>
      </c>
      <c r="AI43">
        <v>0.57669999999999999</v>
      </c>
      <c r="AJ43">
        <v>-9.7799999999999998E-2</v>
      </c>
      <c r="AK43">
        <v>0.124</v>
      </c>
      <c r="AL43">
        <v>0.25080000000000002</v>
      </c>
      <c r="AM43">
        <v>156310862.16429999</v>
      </c>
      <c r="AN43">
        <v>972652688.70200002</v>
      </c>
      <c r="AO43">
        <v>0</v>
      </c>
      <c r="AP43">
        <v>0.12870000000000001</v>
      </c>
      <c r="AQ43">
        <v>0.16070000000000001</v>
      </c>
      <c r="AR43">
        <v>-51.863281299999997</v>
      </c>
      <c r="AS43">
        <v>0</v>
      </c>
      <c r="AT43">
        <v>-11.5883427875</v>
      </c>
      <c r="AU43">
        <v>0.13469999999999999</v>
      </c>
      <c r="AV43">
        <v>1</v>
      </c>
      <c r="AW43">
        <v>293342.11239999998</v>
      </c>
      <c r="AX43">
        <v>452429.32079999999</v>
      </c>
      <c r="AY43">
        <v>0</v>
      </c>
      <c r="AZ43">
        <v>0.112</v>
      </c>
      <c r="BA43">
        <v>0.35160000000000002</v>
      </c>
      <c r="BB43">
        <v>0</v>
      </c>
      <c r="BC43">
        <v>0</v>
      </c>
      <c r="BD43">
        <v>0</v>
      </c>
      <c r="BE43">
        <v>0</v>
      </c>
      <c r="BF43">
        <v>0</v>
      </c>
      <c r="BG43" s="2">
        <f t="shared" si="0"/>
        <v>0.27047924000000001</v>
      </c>
      <c r="BH43">
        <f>IFERROR(VLOOKUP(D43,'Pesos cenários'!$B$2:$D$4,3,FALSE),"")</f>
        <v>0.24260000000000001</v>
      </c>
    </row>
    <row r="44" spans="1:60" x14ac:dyDescent="0.25">
      <c r="A44">
        <v>16</v>
      </c>
      <c r="B44" t="s">
        <v>719</v>
      </c>
      <c r="C44" t="s">
        <v>74</v>
      </c>
      <c r="D44" t="s">
        <v>56</v>
      </c>
      <c r="E44" t="s">
        <v>57</v>
      </c>
      <c r="F44" t="s">
        <v>724</v>
      </c>
      <c r="G44" t="s">
        <v>716</v>
      </c>
      <c r="H44">
        <v>1259.4079999999999</v>
      </c>
      <c r="I44">
        <v>4205.8847699999997</v>
      </c>
      <c r="J44">
        <v>1638.4106470500001</v>
      </c>
      <c r="K44">
        <v>0.14153779999999999</v>
      </c>
      <c r="L44">
        <v>0.13350000000000001</v>
      </c>
      <c r="M44">
        <v>1</v>
      </c>
      <c r="N44">
        <v>790.49890000000005</v>
      </c>
      <c r="O44">
        <v>934.7636</v>
      </c>
      <c r="P44">
        <v>3.7052</v>
      </c>
      <c r="Q44">
        <v>0.12039999999999999</v>
      </c>
      <c r="R44">
        <v>0.84509999999999996</v>
      </c>
      <c r="S44">
        <v>1575.4096</v>
      </c>
      <c r="T44">
        <v>928.77779999999996</v>
      </c>
      <c r="U44">
        <v>0</v>
      </c>
      <c r="V44">
        <v>0</v>
      </c>
      <c r="W44">
        <v>1</v>
      </c>
      <c r="X44">
        <v>3263560306</v>
      </c>
      <c r="Y44">
        <v>1709276720</v>
      </c>
      <c r="Z44">
        <v>0</v>
      </c>
      <c r="AA44">
        <v>0.1263</v>
      </c>
      <c r="AB44">
        <v>1</v>
      </c>
      <c r="AC44">
        <v>2051553.6666999999</v>
      </c>
      <c r="AD44">
        <v>478977.01140000002</v>
      </c>
      <c r="AE44">
        <v>0</v>
      </c>
      <c r="AF44">
        <v>0.12039999999999999</v>
      </c>
      <c r="AG44">
        <v>1</v>
      </c>
      <c r="AH44">
        <v>0.19</v>
      </c>
      <c r="AI44">
        <v>0.377</v>
      </c>
      <c r="AJ44">
        <v>-1.5100000000000001E-2</v>
      </c>
      <c r="AK44">
        <v>0.124</v>
      </c>
      <c r="AL44">
        <v>0.52300000000000002</v>
      </c>
      <c r="AM44">
        <v>549183906.03499997</v>
      </c>
      <c r="AN44">
        <v>442484488.83569998</v>
      </c>
      <c r="AO44">
        <v>0</v>
      </c>
      <c r="AP44">
        <v>0.12870000000000001</v>
      </c>
      <c r="AQ44">
        <v>1</v>
      </c>
      <c r="AR44">
        <v>-1.12609315</v>
      </c>
      <c r="AS44">
        <v>0</v>
      </c>
      <c r="AT44">
        <v>-16.444582950000001</v>
      </c>
      <c r="AU44">
        <v>0.13469999999999999</v>
      </c>
      <c r="AV44">
        <v>6.8478060734279603E-2</v>
      </c>
      <c r="AW44">
        <v>1211385.2969</v>
      </c>
      <c r="AX44">
        <v>415586.43150000001</v>
      </c>
      <c r="AY44">
        <v>23.412500000000001</v>
      </c>
      <c r="AZ44">
        <v>0.112</v>
      </c>
      <c r="BA44">
        <v>0</v>
      </c>
      <c r="BB44">
        <v>1</v>
      </c>
      <c r="BC44">
        <v>0</v>
      </c>
      <c r="BD44">
        <v>0</v>
      </c>
      <c r="BE44">
        <v>0</v>
      </c>
      <c r="BF44">
        <v>0</v>
      </c>
      <c r="BG44" s="2">
        <f t="shared" si="0"/>
        <v>0.68472603478090743</v>
      </c>
      <c r="BH44">
        <f>IFERROR(VLOOKUP(D44,'Pesos cenários'!$B$2:$D$4,3,FALSE),"")</f>
        <v>0.3972</v>
      </c>
    </row>
    <row r="45" spans="1:60" x14ac:dyDescent="0.25">
      <c r="A45">
        <v>16</v>
      </c>
      <c r="B45" t="s">
        <v>719</v>
      </c>
      <c r="C45" t="s">
        <v>74</v>
      </c>
      <c r="D45" t="s">
        <v>58</v>
      </c>
      <c r="E45" t="s">
        <v>57</v>
      </c>
      <c r="F45" t="s">
        <v>724</v>
      </c>
      <c r="G45" t="s">
        <v>716</v>
      </c>
      <c r="H45">
        <v>1259.4079999999999</v>
      </c>
      <c r="I45">
        <v>4205.8847699999997</v>
      </c>
      <c r="J45">
        <v>1822.5904057749999</v>
      </c>
      <c r="K45">
        <v>0.14153779999999999</v>
      </c>
      <c r="L45">
        <v>0.13350000000000001</v>
      </c>
      <c r="M45">
        <v>1</v>
      </c>
      <c r="N45">
        <v>790.49890000000005</v>
      </c>
      <c r="O45">
        <v>986.64490000000001</v>
      </c>
      <c r="P45">
        <v>3.7052</v>
      </c>
      <c r="Q45">
        <v>0.12039999999999999</v>
      </c>
      <c r="R45">
        <v>0.8004</v>
      </c>
      <c r="S45">
        <v>1575.4096</v>
      </c>
      <c r="T45">
        <v>916.14700000000005</v>
      </c>
      <c r="U45">
        <v>0</v>
      </c>
      <c r="V45">
        <v>0</v>
      </c>
      <c r="W45">
        <v>1</v>
      </c>
      <c r="X45">
        <v>3263560306</v>
      </c>
      <c r="Y45">
        <v>1698409060</v>
      </c>
      <c r="Z45">
        <v>0</v>
      </c>
      <c r="AA45">
        <v>0.1263</v>
      </c>
      <c r="AB45">
        <v>1</v>
      </c>
      <c r="AC45">
        <v>2051553.6666999999</v>
      </c>
      <c r="AD45">
        <v>479501.98119999998</v>
      </c>
      <c r="AE45">
        <v>0</v>
      </c>
      <c r="AF45">
        <v>0.12039999999999999</v>
      </c>
      <c r="AG45">
        <v>1</v>
      </c>
      <c r="AH45">
        <v>0.18859999999999999</v>
      </c>
      <c r="AI45">
        <v>0.37640000000000001</v>
      </c>
      <c r="AJ45">
        <v>-3.3399999999999999E-2</v>
      </c>
      <c r="AK45">
        <v>0.124</v>
      </c>
      <c r="AL45">
        <v>0.54169999999999996</v>
      </c>
      <c r="AM45">
        <v>0</v>
      </c>
      <c r="AN45">
        <v>447279988.8872</v>
      </c>
      <c r="AO45">
        <v>0</v>
      </c>
      <c r="AP45">
        <v>0.12870000000000001</v>
      </c>
      <c r="AQ45">
        <v>0</v>
      </c>
      <c r="AR45">
        <v>-2.8809318500000001</v>
      </c>
      <c r="AS45">
        <v>0</v>
      </c>
      <c r="AT45">
        <v>-12.267491825</v>
      </c>
      <c r="AU45">
        <v>0.13469999999999999</v>
      </c>
      <c r="AV45">
        <v>0.234842777243913</v>
      </c>
      <c r="AW45">
        <v>1076777.7753999999</v>
      </c>
      <c r="AX45">
        <v>431044.28480000002</v>
      </c>
      <c r="AY45">
        <v>0.35320000000000001</v>
      </c>
      <c r="AZ45">
        <v>0.112</v>
      </c>
      <c r="BA45">
        <v>0</v>
      </c>
      <c r="BB45">
        <v>1</v>
      </c>
      <c r="BC45">
        <v>0</v>
      </c>
      <c r="BD45">
        <v>0</v>
      </c>
      <c r="BE45">
        <v>0</v>
      </c>
      <c r="BF45">
        <v>0</v>
      </c>
      <c r="BG45" s="2">
        <f t="shared" si="0"/>
        <v>0.57537228209475511</v>
      </c>
      <c r="BH45">
        <f>IFERROR(VLOOKUP(D45,'Pesos cenários'!$B$2:$D$4,3,FALSE),"")</f>
        <v>0.36020000000000002</v>
      </c>
    </row>
    <row r="46" spans="1:60" x14ac:dyDescent="0.25">
      <c r="A46">
        <v>16</v>
      </c>
      <c r="B46" t="s">
        <v>719</v>
      </c>
      <c r="C46" t="s">
        <v>74</v>
      </c>
      <c r="D46" t="s">
        <v>59</v>
      </c>
      <c r="E46" t="s">
        <v>57</v>
      </c>
      <c r="F46" t="s">
        <v>724</v>
      </c>
      <c r="G46" t="s">
        <v>716</v>
      </c>
      <c r="H46">
        <v>1259.4079999999999</v>
      </c>
      <c r="I46">
        <v>4205.8847699999997</v>
      </c>
      <c r="J46">
        <v>2210.4683583999999</v>
      </c>
      <c r="K46">
        <v>0.14153779999999999</v>
      </c>
      <c r="L46">
        <v>0.13350000000000001</v>
      </c>
      <c r="M46">
        <v>1</v>
      </c>
      <c r="N46">
        <v>852.92060000000004</v>
      </c>
      <c r="O46">
        <v>1225.8015</v>
      </c>
      <c r="P46">
        <v>1.4140999999999999</v>
      </c>
      <c r="Q46">
        <v>0.12039999999999999</v>
      </c>
      <c r="R46">
        <v>0.69550000000000001</v>
      </c>
      <c r="S46">
        <v>1575.4096</v>
      </c>
      <c r="T46">
        <v>972.66780000000006</v>
      </c>
      <c r="U46">
        <v>0</v>
      </c>
      <c r="V46">
        <v>0</v>
      </c>
      <c r="W46">
        <v>1</v>
      </c>
      <c r="X46">
        <v>3263560306</v>
      </c>
      <c r="Y46">
        <v>2308118342.25</v>
      </c>
      <c r="Z46">
        <v>0</v>
      </c>
      <c r="AA46">
        <v>0.1263</v>
      </c>
      <c r="AB46">
        <v>1</v>
      </c>
      <c r="AC46">
        <v>2051553.6666999999</v>
      </c>
      <c r="AD46">
        <v>836379.58109999995</v>
      </c>
      <c r="AE46">
        <v>0</v>
      </c>
      <c r="AF46">
        <v>0.12039999999999999</v>
      </c>
      <c r="AG46">
        <v>1</v>
      </c>
      <c r="AH46">
        <v>0.1908</v>
      </c>
      <c r="AI46">
        <v>0.57669999999999999</v>
      </c>
      <c r="AJ46">
        <v>-9.7799999999999998E-2</v>
      </c>
      <c r="AK46">
        <v>0.124</v>
      </c>
      <c r="AL46">
        <v>0.4279</v>
      </c>
      <c r="AM46">
        <v>1987615062.2418001</v>
      </c>
      <c r="AN46">
        <v>972652688.70200002</v>
      </c>
      <c r="AO46">
        <v>0</v>
      </c>
      <c r="AP46">
        <v>0.12870000000000001</v>
      </c>
      <c r="AQ46">
        <v>1</v>
      </c>
      <c r="AR46">
        <v>-1.78567648</v>
      </c>
      <c r="AS46">
        <v>0</v>
      </c>
      <c r="AT46">
        <v>-11.5883427875</v>
      </c>
      <c r="AU46">
        <v>0.13469999999999999</v>
      </c>
      <c r="AV46">
        <v>0.154092480067655</v>
      </c>
      <c r="AW46">
        <v>1295636.9102</v>
      </c>
      <c r="AX46">
        <v>452429.32079999999</v>
      </c>
      <c r="AY46">
        <v>0</v>
      </c>
      <c r="AZ46">
        <v>0.112</v>
      </c>
      <c r="BA46">
        <v>0</v>
      </c>
      <c r="BB46">
        <v>1</v>
      </c>
      <c r="BC46">
        <v>0</v>
      </c>
      <c r="BD46">
        <v>0</v>
      </c>
      <c r="BE46">
        <v>0</v>
      </c>
      <c r="BF46">
        <v>0</v>
      </c>
      <c r="BG46" s="2">
        <f t="shared" si="0"/>
        <v>0.66645405706511318</v>
      </c>
      <c r="BH46">
        <f>IFERROR(VLOOKUP(D46,'Pesos cenários'!$B$2:$D$4,3,FALSE),"")</f>
        <v>0.24260000000000001</v>
      </c>
    </row>
    <row r="47" spans="1:60" x14ac:dyDescent="0.25">
      <c r="A47">
        <v>17</v>
      </c>
      <c r="B47" t="s">
        <v>719</v>
      </c>
      <c r="C47" t="s">
        <v>75</v>
      </c>
      <c r="D47" t="s">
        <v>56</v>
      </c>
      <c r="E47" t="s">
        <v>57</v>
      </c>
      <c r="F47" t="s">
        <v>724</v>
      </c>
      <c r="G47" t="s">
        <v>716</v>
      </c>
      <c r="H47">
        <v>1700.819</v>
      </c>
      <c r="I47">
        <v>822.17742899999996</v>
      </c>
      <c r="J47">
        <v>1638.4106470500001</v>
      </c>
      <c r="K47">
        <v>0.14153779999999999</v>
      </c>
      <c r="L47">
        <v>0.13350000000000001</v>
      </c>
      <c r="M47">
        <v>0.50180000000000002</v>
      </c>
      <c r="N47">
        <v>799.55849999999998</v>
      </c>
      <c r="O47">
        <v>934.7636</v>
      </c>
      <c r="P47">
        <v>3.7052</v>
      </c>
      <c r="Q47">
        <v>0.12039999999999999</v>
      </c>
      <c r="R47">
        <v>0.8548</v>
      </c>
      <c r="S47">
        <v>1195.5616</v>
      </c>
      <c r="T47">
        <v>928.77779999999996</v>
      </c>
      <c r="U47">
        <v>0</v>
      </c>
      <c r="V47">
        <v>0</v>
      </c>
      <c r="W47">
        <v>1</v>
      </c>
      <c r="X47">
        <v>2469640126</v>
      </c>
      <c r="Y47">
        <v>1709276720</v>
      </c>
      <c r="Z47">
        <v>0</v>
      </c>
      <c r="AA47">
        <v>0.1263</v>
      </c>
      <c r="AB47">
        <v>1</v>
      </c>
      <c r="AC47">
        <v>1755297.2401999999</v>
      </c>
      <c r="AD47">
        <v>478977.01140000002</v>
      </c>
      <c r="AE47">
        <v>0</v>
      </c>
      <c r="AF47">
        <v>0.12039999999999999</v>
      </c>
      <c r="AG47">
        <v>1</v>
      </c>
      <c r="AH47">
        <v>0.22209999999999999</v>
      </c>
      <c r="AI47">
        <v>0.377</v>
      </c>
      <c r="AJ47">
        <v>-1.5100000000000001E-2</v>
      </c>
      <c r="AK47">
        <v>0.124</v>
      </c>
      <c r="AL47">
        <v>0.60499999999999998</v>
      </c>
      <c r="AM47">
        <v>531696129.0977</v>
      </c>
      <c r="AN47">
        <v>442484488.83569998</v>
      </c>
      <c r="AO47">
        <v>0</v>
      </c>
      <c r="AP47">
        <v>0.12870000000000001</v>
      </c>
      <c r="AQ47">
        <v>1</v>
      </c>
      <c r="AR47">
        <v>168.15481600000001</v>
      </c>
      <c r="AS47">
        <v>0</v>
      </c>
      <c r="AT47">
        <v>-16.444582950000001</v>
      </c>
      <c r="AU47">
        <v>0.13469999999999999</v>
      </c>
      <c r="AV47">
        <v>0</v>
      </c>
      <c r="AW47">
        <v>792067.16599999997</v>
      </c>
      <c r="AX47">
        <v>415586.43150000001</v>
      </c>
      <c r="AY47">
        <v>23.412500000000001</v>
      </c>
      <c r="AZ47">
        <v>0.112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 s="2">
        <f t="shared" si="0"/>
        <v>0.6203282200000001</v>
      </c>
      <c r="BH47">
        <f>IFERROR(VLOOKUP(D47,'Pesos cenários'!$B$2:$D$4,3,FALSE),"")</f>
        <v>0.3972</v>
      </c>
    </row>
    <row r="48" spans="1:60" x14ac:dyDescent="0.25">
      <c r="A48">
        <v>17</v>
      </c>
      <c r="B48" t="s">
        <v>719</v>
      </c>
      <c r="C48" t="s">
        <v>75</v>
      </c>
      <c r="D48" t="s">
        <v>58</v>
      </c>
      <c r="E48" t="s">
        <v>57</v>
      </c>
      <c r="F48" t="s">
        <v>724</v>
      </c>
      <c r="G48" t="s">
        <v>716</v>
      </c>
      <c r="H48">
        <v>1700.819</v>
      </c>
      <c r="I48">
        <v>822.17742899999996</v>
      </c>
      <c r="J48">
        <v>1822.5904057749999</v>
      </c>
      <c r="K48">
        <v>0.14153779999999999</v>
      </c>
      <c r="L48">
        <v>0.13350000000000001</v>
      </c>
      <c r="M48">
        <v>0.4511</v>
      </c>
      <c r="N48">
        <v>830.77800000000002</v>
      </c>
      <c r="O48">
        <v>986.64490000000001</v>
      </c>
      <c r="P48">
        <v>3.7052</v>
      </c>
      <c r="Q48">
        <v>0.12039999999999999</v>
      </c>
      <c r="R48">
        <v>0.84140000000000004</v>
      </c>
      <c r="S48">
        <v>1195.5616</v>
      </c>
      <c r="T48">
        <v>916.14700000000005</v>
      </c>
      <c r="U48">
        <v>0</v>
      </c>
      <c r="V48">
        <v>0</v>
      </c>
      <c r="W48">
        <v>1</v>
      </c>
      <c r="X48">
        <v>2469640126</v>
      </c>
      <c r="Y48">
        <v>1698409060</v>
      </c>
      <c r="Z48">
        <v>0</v>
      </c>
      <c r="AA48">
        <v>0.1263</v>
      </c>
      <c r="AB48">
        <v>1</v>
      </c>
      <c r="AC48">
        <v>1755297.2401999999</v>
      </c>
      <c r="AD48">
        <v>479501.98119999998</v>
      </c>
      <c r="AE48">
        <v>0</v>
      </c>
      <c r="AF48">
        <v>0.12039999999999999</v>
      </c>
      <c r="AG48">
        <v>1</v>
      </c>
      <c r="AH48">
        <v>0.222</v>
      </c>
      <c r="AI48">
        <v>0.37640000000000001</v>
      </c>
      <c r="AJ48">
        <v>-3.3399999999999999E-2</v>
      </c>
      <c r="AK48">
        <v>0.124</v>
      </c>
      <c r="AL48">
        <v>0.62329999999999997</v>
      </c>
      <c r="AM48">
        <v>498664831.82749999</v>
      </c>
      <c r="AN48">
        <v>447279988.8872</v>
      </c>
      <c r="AO48">
        <v>0</v>
      </c>
      <c r="AP48">
        <v>0.12870000000000001</v>
      </c>
      <c r="AQ48">
        <v>1</v>
      </c>
      <c r="AR48">
        <v>181.48165900000001</v>
      </c>
      <c r="AS48">
        <v>0</v>
      </c>
      <c r="AT48">
        <v>-12.267491825</v>
      </c>
      <c r="AU48">
        <v>0.13469999999999999</v>
      </c>
      <c r="AV48">
        <v>0</v>
      </c>
      <c r="AW48">
        <v>748187.96089999995</v>
      </c>
      <c r="AX48">
        <v>431044.28480000002</v>
      </c>
      <c r="AY48">
        <v>0.35320000000000001</v>
      </c>
      <c r="AZ48">
        <v>0.112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 s="2">
        <f t="shared" si="0"/>
        <v>0.61421561000000002</v>
      </c>
      <c r="BH48">
        <f>IFERROR(VLOOKUP(D48,'Pesos cenários'!$B$2:$D$4,3,FALSE),"")</f>
        <v>0.36020000000000002</v>
      </c>
    </row>
    <row r="49" spans="1:60" x14ac:dyDescent="0.25">
      <c r="A49">
        <v>17</v>
      </c>
      <c r="B49" t="s">
        <v>719</v>
      </c>
      <c r="C49" t="s">
        <v>75</v>
      </c>
      <c r="D49" t="s">
        <v>59</v>
      </c>
      <c r="E49" t="s">
        <v>57</v>
      </c>
      <c r="F49" t="s">
        <v>724</v>
      </c>
      <c r="G49" t="s">
        <v>716</v>
      </c>
      <c r="H49">
        <v>1700.819</v>
      </c>
      <c r="I49">
        <v>822.17742899999996</v>
      </c>
      <c r="J49">
        <v>2210.4683583999999</v>
      </c>
      <c r="K49">
        <v>0.14153779999999999</v>
      </c>
      <c r="L49">
        <v>0.13350000000000001</v>
      </c>
      <c r="M49">
        <v>0.37190000000000001</v>
      </c>
      <c r="N49">
        <v>1123.0066999999999</v>
      </c>
      <c r="O49">
        <v>1225.8015</v>
      </c>
      <c r="P49">
        <v>1.4140999999999999</v>
      </c>
      <c r="Q49">
        <v>0.12039999999999999</v>
      </c>
      <c r="R49">
        <v>0.91600000000000004</v>
      </c>
      <c r="S49">
        <v>1195.5616</v>
      </c>
      <c r="T49">
        <v>972.66780000000006</v>
      </c>
      <c r="U49">
        <v>0</v>
      </c>
      <c r="V49">
        <v>0</v>
      </c>
      <c r="W49">
        <v>1</v>
      </c>
      <c r="X49">
        <v>2469640126</v>
      </c>
      <c r="Y49">
        <v>2308118342.25</v>
      </c>
      <c r="Z49">
        <v>0</v>
      </c>
      <c r="AA49">
        <v>0.1263</v>
      </c>
      <c r="AB49">
        <v>1</v>
      </c>
      <c r="AC49">
        <v>1755297.2401999999</v>
      </c>
      <c r="AD49">
        <v>836379.58109999995</v>
      </c>
      <c r="AE49">
        <v>0</v>
      </c>
      <c r="AF49">
        <v>0.12039999999999999</v>
      </c>
      <c r="AG49">
        <v>1</v>
      </c>
      <c r="AH49">
        <v>0.2228</v>
      </c>
      <c r="AI49">
        <v>0.57669999999999999</v>
      </c>
      <c r="AJ49">
        <v>-9.7799999999999998E-2</v>
      </c>
      <c r="AK49">
        <v>0.124</v>
      </c>
      <c r="AL49">
        <v>0.4753</v>
      </c>
      <c r="AM49">
        <v>667069306.64559996</v>
      </c>
      <c r="AN49">
        <v>972652688.70200002</v>
      </c>
      <c r="AO49">
        <v>0</v>
      </c>
      <c r="AP49">
        <v>0.12870000000000001</v>
      </c>
      <c r="AQ49">
        <v>0.68579999999999997</v>
      </c>
      <c r="AR49">
        <v>-0.37819573299999998</v>
      </c>
      <c r="AS49">
        <v>0</v>
      </c>
      <c r="AT49">
        <v>-11.5883427875</v>
      </c>
      <c r="AU49">
        <v>0.13469999999999999</v>
      </c>
      <c r="AV49">
        <v>3.2635877272110703E-2</v>
      </c>
      <c r="AW49">
        <v>547547.66799999995</v>
      </c>
      <c r="AX49">
        <v>452429.32079999999</v>
      </c>
      <c r="AY49">
        <v>0</v>
      </c>
      <c r="AZ49">
        <v>0.112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 s="2">
        <f t="shared" si="0"/>
        <v>0.55823076266855343</v>
      </c>
      <c r="BH49">
        <f>IFERROR(VLOOKUP(D49,'Pesos cenários'!$B$2:$D$4,3,FALSE),"")</f>
        <v>0.24260000000000001</v>
      </c>
    </row>
    <row r="50" spans="1:60" x14ac:dyDescent="0.25">
      <c r="A50">
        <v>18</v>
      </c>
      <c r="B50" t="s">
        <v>719</v>
      </c>
      <c r="C50" t="s">
        <v>76</v>
      </c>
      <c r="D50" t="s">
        <v>56</v>
      </c>
      <c r="E50" t="s">
        <v>57</v>
      </c>
      <c r="F50" t="s">
        <v>724</v>
      </c>
      <c r="G50" t="s">
        <v>716</v>
      </c>
      <c r="H50">
        <v>983.96299999999997</v>
      </c>
      <c r="I50">
        <v>43.821659099999998</v>
      </c>
      <c r="J50">
        <v>1638.4106470500001</v>
      </c>
      <c r="K50">
        <v>0.14153779999999999</v>
      </c>
      <c r="L50">
        <v>0.13350000000000001</v>
      </c>
      <c r="M50">
        <v>2.6700000000000002E-2</v>
      </c>
      <c r="N50">
        <v>2219.6149</v>
      </c>
      <c r="O50">
        <v>934.7636</v>
      </c>
      <c r="P50">
        <v>3.7052</v>
      </c>
      <c r="Q50">
        <v>0.12039999999999999</v>
      </c>
      <c r="R50">
        <v>1</v>
      </c>
      <c r="S50">
        <v>1760.1437000000001</v>
      </c>
      <c r="T50">
        <v>928.77779999999996</v>
      </c>
      <c r="U50">
        <v>0</v>
      </c>
      <c r="V50">
        <v>0</v>
      </c>
      <c r="W50">
        <v>1</v>
      </c>
      <c r="X50">
        <v>1637771208</v>
      </c>
      <c r="Y50">
        <v>1709276720</v>
      </c>
      <c r="Z50">
        <v>0</v>
      </c>
      <c r="AA50">
        <v>0.1263</v>
      </c>
      <c r="AB50">
        <v>0.95820000000000005</v>
      </c>
      <c r="AC50">
        <v>777704.61380000005</v>
      </c>
      <c r="AD50">
        <v>478977.01140000002</v>
      </c>
      <c r="AE50">
        <v>0</v>
      </c>
      <c r="AF50">
        <v>0.12039999999999999</v>
      </c>
      <c r="AG50">
        <v>1</v>
      </c>
      <c r="AH50">
        <v>1.2200000000000001E-2</v>
      </c>
      <c r="AI50">
        <v>0.377</v>
      </c>
      <c r="AJ50">
        <v>-1.5100000000000001E-2</v>
      </c>
      <c r="AK50">
        <v>0.124</v>
      </c>
      <c r="AL50">
        <v>6.9599999999999995E-2</v>
      </c>
      <c r="AM50">
        <v>1559915127.0796001</v>
      </c>
      <c r="AN50">
        <v>442484488.83569998</v>
      </c>
      <c r="AO50">
        <v>0</v>
      </c>
      <c r="AP50">
        <v>0.12870000000000001</v>
      </c>
      <c r="AQ50">
        <v>1</v>
      </c>
      <c r="AR50">
        <v>-7.6943302200000003</v>
      </c>
      <c r="AS50">
        <v>0</v>
      </c>
      <c r="AT50">
        <v>-16.444582950000001</v>
      </c>
      <c r="AU50">
        <v>0.13469999999999999</v>
      </c>
      <c r="AV50">
        <v>0.46789451841951302</v>
      </c>
      <c r="AW50">
        <v>1877483.8398</v>
      </c>
      <c r="AX50">
        <v>415586.43150000001</v>
      </c>
      <c r="AY50">
        <v>23.412500000000001</v>
      </c>
      <c r="AZ50">
        <v>0.112</v>
      </c>
      <c r="BA50">
        <v>0</v>
      </c>
      <c r="BB50">
        <v>1</v>
      </c>
      <c r="BC50">
        <v>0</v>
      </c>
      <c r="BD50">
        <v>0</v>
      </c>
      <c r="BE50">
        <v>0</v>
      </c>
      <c r="BF50">
        <v>0</v>
      </c>
      <c r="BG50" s="2">
        <f t="shared" ref="BG50:BG96" si="1">(M50*L50)+(R50*Q50)+(W50*V50)+(AB50*AA50)+(AG50*AF50)+(AL50*AK50)+(AQ50*AP50)+(AV50*AU50)+(BA50*AZ50)+(BF50*BE50)</f>
        <v>0.56574090163110846</v>
      </c>
      <c r="BH50">
        <f>IFERROR(VLOOKUP(D50,'Pesos cenários'!$B$2:$D$4,3,FALSE),"")</f>
        <v>0.3972</v>
      </c>
    </row>
    <row r="51" spans="1:60" x14ac:dyDescent="0.25">
      <c r="A51">
        <v>18</v>
      </c>
      <c r="B51" t="s">
        <v>719</v>
      </c>
      <c r="C51" t="s">
        <v>76</v>
      </c>
      <c r="D51" t="s">
        <v>58</v>
      </c>
      <c r="E51" t="s">
        <v>57</v>
      </c>
      <c r="F51" t="s">
        <v>724</v>
      </c>
      <c r="G51" t="s">
        <v>716</v>
      </c>
      <c r="H51">
        <v>983.96299999999997</v>
      </c>
      <c r="I51">
        <v>43.821659099999998</v>
      </c>
      <c r="J51">
        <v>1822.5904057749999</v>
      </c>
      <c r="K51">
        <v>0.14153779999999999</v>
      </c>
      <c r="L51">
        <v>0.13350000000000001</v>
      </c>
      <c r="M51">
        <v>2.4E-2</v>
      </c>
      <c r="N51">
        <v>2295.3797</v>
      </c>
      <c r="O51">
        <v>986.64490000000001</v>
      </c>
      <c r="P51">
        <v>3.7052</v>
      </c>
      <c r="Q51">
        <v>0.12039999999999999</v>
      </c>
      <c r="R51">
        <v>1</v>
      </c>
      <c r="S51">
        <v>1760.1437000000001</v>
      </c>
      <c r="T51">
        <v>916.14700000000005</v>
      </c>
      <c r="U51">
        <v>0</v>
      </c>
      <c r="V51">
        <v>0</v>
      </c>
      <c r="W51">
        <v>1</v>
      </c>
      <c r="X51">
        <v>1637771208</v>
      </c>
      <c r="Y51">
        <v>1698409060</v>
      </c>
      <c r="Z51">
        <v>0</v>
      </c>
      <c r="AA51">
        <v>0.1263</v>
      </c>
      <c r="AB51">
        <v>0.96430000000000005</v>
      </c>
      <c r="AC51">
        <v>777704.61380000005</v>
      </c>
      <c r="AD51">
        <v>479501.98119999998</v>
      </c>
      <c r="AE51">
        <v>0</v>
      </c>
      <c r="AF51">
        <v>0.12039999999999999</v>
      </c>
      <c r="AG51">
        <v>1</v>
      </c>
      <c r="AH51">
        <v>1.11E-2</v>
      </c>
      <c r="AI51">
        <v>0.37640000000000001</v>
      </c>
      <c r="AJ51">
        <v>-3.3399999999999999E-2</v>
      </c>
      <c r="AK51">
        <v>0.124</v>
      </c>
      <c r="AL51">
        <v>0.1086</v>
      </c>
      <c r="AM51">
        <v>1164911007.2581</v>
      </c>
      <c r="AN51">
        <v>447279988.8872</v>
      </c>
      <c r="AO51">
        <v>0</v>
      </c>
      <c r="AP51">
        <v>0.12870000000000001</v>
      </c>
      <c r="AQ51">
        <v>1</v>
      </c>
      <c r="AR51">
        <v>-14.1641169</v>
      </c>
      <c r="AS51">
        <v>0</v>
      </c>
      <c r="AT51">
        <v>-12.267491825</v>
      </c>
      <c r="AU51">
        <v>0.13469999999999999</v>
      </c>
      <c r="AV51">
        <v>1</v>
      </c>
      <c r="AW51">
        <v>1828075.2187999999</v>
      </c>
      <c r="AX51">
        <v>431044.28480000002</v>
      </c>
      <c r="AY51">
        <v>0.35320000000000001</v>
      </c>
      <c r="AZ51">
        <v>0.112</v>
      </c>
      <c r="BA51">
        <v>0</v>
      </c>
      <c r="BB51">
        <v>1</v>
      </c>
      <c r="BC51">
        <v>0</v>
      </c>
      <c r="BD51">
        <v>0</v>
      </c>
      <c r="BE51">
        <v>0</v>
      </c>
      <c r="BF51">
        <v>0</v>
      </c>
      <c r="BG51" s="2">
        <f t="shared" si="1"/>
        <v>0.64266149000000006</v>
      </c>
      <c r="BH51">
        <f>IFERROR(VLOOKUP(D51,'Pesos cenários'!$B$2:$D$4,3,FALSE),"")</f>
        <v>0.36020000000000002</v>
      </c>
    </row>
    <row r="52" spans="1:60" x14ac:dyDescent="0.25">
      <c r="A52">
        <v>18</v>
      </c>
      <c r="B52" t="s">
        <v>719</v>
      </c>
      <c r="C52" t="s">
        <v>76</v>
      </c>
      <c r="D52" t="s">
        <v>59</v>
      </c>
      <c r="E52" t="s">
        <v>57</v>
      </c>
      <c r="F52" t="s">
        <v>724</v>
      </c>
      <c r="G52" t="s">
        <v>716</v>
      </c>
      <c r="H52">
        <v>983.96299999999997</v>
      </c>
      <c r="I52">
        <v>43.821659099999998</v>
      </c>
      <c r="J52">
        <v>2210.4683583999999</v>
      </c>
      <c r="K52">
        <v>0.14153779999999999</v>
      </c>
      <c r="L52">
        <v>0.13350000000000001</v>
      </c>
      <c r="M52">
        <v>1.9800000000000002E-2</v>
      </c>
      <c r="N52">
        <v>2686.0735</v>
      </c>
      <c r="O52">
        <v>1225.8015</v>
      </c>
      <c r="P52">
        <v>1.4140999999999999</v>
      </c>
      <c r="Q52">
        <v>0.12039999999999999</v>
      </c>
      <c r="R52">
        <v>1</v>
      </c>
      <c r="S52">
        <v>1760.1437000000001</v>
      </c>
      <c r="T52">
        <v>972.66780000000006</v>
      </c>
      <c r="U52">
        <v>0</v>
      </c>
      <c r="V52">
        <v>0</v>
      </c>
      <c r="W52">
        <v>1</v>
      </c>
      <c r="X52">
        <v>1637771208</v>
      </c>
      <c r="Y52">
        <v>2308118342.25</v>
      </c>
      <c r="Z52">
        <v>0</v>
      </c>
      <c r="AA52">
        <v>0.1263</v>
      </c>
      <c r="AB52">
        <v>0.70960000000000001</v>
      </c>
      <c r="AC52">
        <v>777704.61380000005</v>
      </c>
      <c r="AD52">
        <v>836379.58109999995</v>
      </c>
      <c r="AE52">
        <v>0</v>
      </c>
      <c r="AF52">
        <v>0.12039999999999999</v>
      </c>
      <c r="AG52">
        <v>0.92979999999999996</v>
      </c>
      <c r="AH52">
        <v>9.7000000000000003E-3</v>
      </c>
      <c r="AI52">
        <v>0.57669999999999999</v>
      </c>
      <c r="AJ52">
        <v>-9.7799999999999998E-2</v>
      </c>
      <c r="AK52">
        <v>0.124</v>
      </c>
      <c r="AL52">
        <v>0.15939999999999999</v>
      </c>
      <c r="AM52">
        <v>3116710202.7435002</v>
      </c>
      <c r="AN52">
        <v>972652688.70200002</v>
      </c>
      <c r="AO52">
        <v>0</v>
      </c>
      <c r="AP52">
        <v>0.12870000000000001</v>
      </c>
      <c r="AQ52">
        <v>1</v>
      </c>
      <c r="AR52">
        <v>-1.5336096299999999</v>
      </c>
      <c r="AS52">
        <v>0</v>
      </c>
      <c r="AT52">
        <v>-11.5883427875</v>
      </c>
      <c r="AU52">
        <v>0.13469999999999999</v>
      </c>
      <c r="AV52">
        <v>0.13234072016356399</v>
      </c>
      <c r="AW52">
        <v>1944353.1572</v>
      </c>
      <c r="AX52">
        <v>452429.32079999999</v>
      </c>
      <c r="AY52">
        <v>0</v>
      </c>
      <c r="AZ52">
        <v>0.112</v>
      </c>
      <c r="BA52">
        <v>0</v>
      </c>
      <c r="BB52">
        <v>1</v>
      </c>
      <c r="BC52">
        <v>0</v>
      </c>
      <c r="BD52">
        <v>0</v>
      </c>
      <c r="BE52">
        <v>0</v>
      </c>
      <c r="BF52">
        <v>0</v>
      </c>
      <c r="BG52" s="2">
        <f t="shared" si="1"/>
        <v>0.49090559500603204</v>
      </c>
      <c r="BH52">
        <f>IFERROR(VLOOKUP(D52,'Pesos cenários'!$B$2:$D$4,3,FALSE),"")</f>
        <v>0.24260000000000001</v>
      </c>
    </row>
    <row r="53" spans="1:60" x14ac:dyDescent="0.25">
      <c r="A53">
        <v>20</v>
      </c>
      <c r="B53" t="s">
        <v>719</v>
      </c>
      <c r="C53" t="s">
        <v>77</v>
      </c>
      <c r="D53" t="s">
        <v>56</v>
      </c>
      <c r="E53" t="s">
        <v>57</v>
      </c>
      <c r="F53" t="s">
        <v>724</v>
      </c>
      <c r="G53" t="s">
        <v>716</v>
      </c>
      <c r="H53">
        <v>1222.268</v>
      </c>
      <c r="I53">
        <v>760.19445800000005</v>
      </c>
      <c r="J53">
        <v>1638.4106470500001</v>
      </c>
      <c r="K53">
        <v>0.14153779999999999</v>
      </c>
      <c r="L53">
        <v>0.13350000000000001</v>
      </c>
      <c r="M53">
        <v>0.46389999999999998</v>
      </c>
      <c r="N53">
        <v>670.92819999999995</v>
      </c>
      <c r="O53">
        <v>934.7636</v>
      </c>
      <c r="P53">
        <v>3.7052</v>
      </c>
      <c r="Q53">
        <v>0.12039999999999999</v>
      </c>
      <c r="R53">
        <v>0.71660000000000001</v>
      </c>
      <c r="S53">
        <v>1445.9539</v>
      </c>
      <c r="T53">
        <v>928.77779999999996</v>
      </c>
      <c r="U53">
        <v>0</v>
      </c>
      <c r="V53">
        <v>0</v>
      </c>
      <c r="W53">
        <v>1</v>
      </c>
      <c r="X53">
        <v>3557995170</v>
      </c>
      <c r="Y53">
        <v>1709276720</v>
      </c>
      <c r="Z53">
        <v>0</v>
      </c>
      <c r="AA53">
        <v>0.1263</v>
      </c>
      <c r="AB53">
        <v>1</v>
      </c>
      <c r="AC53">
        <v>2299430.0636</v>
      </c>
      <c r="AD53">
        <v>478977.01140000002</v>
      </c>
      <c r="AE53">
        <v>0</v>
      </c>
      <c r="AF53">
        <v>0.12039999999999999</v>
      </c>
      <c r="AG53">
        <v>1</v>
      </c>
      <c r="AH53">
        <v>0.1898</v>
      </c>
      <c r="AI53">
        <v>0.377</v>
      </c>
      <c r="AJ53">
        <v>-1.5100000000000001E-2</v>
      </c>
      <c r="AK53">
        <v>0.124</v>
      </c>
      <c r="AL53">
        <v>0.52259999999999995</v>
      </c>
      <c r="AM53">
        <v>0</v>
      </c>
      <c r="AN53">
        <v>442484488.83569998</v>
      </c>
      <c r="AO53">
        <v>0</v>
      </c>
      <c r="AP53">
        <v>0.12870000000000001</v>
      </c>
      <c r="AQ53">
        <v>0</v>
      </c>
      <c r="AR53">
        <v>0.15491458799999999</v>
      </c>
      <c r="AS53">
        <v>0</v>
      </c>
      <c r="AT53">
        <v>-16.444582950000001</v>
      </c>
      <c r="AU53">
        <v>0.13469999999999999</v>
      </c>
      <c r="AV53">
        <v>0</v>
      </c>
      <c r="AW53">
        <v>1342278.3166</v>
      </c>
      <c r="AX53">
        <v>415586.43150000001</v>
      </c>
      <c r="AY53">
        <v>23.412500000000001</v>
      </c>
      <c r="AZ53">
        <v>0.112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 s="2">
        <f t="shared" si="1"/>
        <v>0.45971169000000001</v>
      </c>
      <c r="BH53">
        <f>IFERROR(VLOOKUP(D53,'Pesos cenários'!$B$2:$D$4,3,FALSE),"")</f>
        <v>0.3972</v>
      </c>
    </row>
    <row r="54" spans="1:60" x14ac:dyDescent="0.25">
      <c r="A54">
        <v>20</v>
      </c>
      <c r="B54" t="s">
        <v>719</v>
      </c>
      <c r="C54" t="s">
        <v>77</v>
      </c>
      <c r="D54" t="s">
        <v>58</v>
      </c>
      <c r="E54" t="s">
        <v>57</v>
      </c>
      <c r="F54" t="s">
        <v>724</v>
      </c>
      <c r="G54" t="s">
        <v>716</v>
      </c>
      <c r="H54">
        <v>1222.268</v>
      </c>
      <c r="I54">
        <v>760.19445800000005</v>
      </c>
      <c r="J54">
        <v>1822.5904057749999</v>
      </c>
      <c r="K54">
        <v>0.14153779999999999</v>
      </c>
      <c r="L54">
        <v>0.13350000000000001</v>
      </c>
      <c r="M54">
        <v>0.41710000000000003</v>
      </c>
      <c r="N54">
        <v>761.33789999999999</v>
      </c>
      <c r="O54">
        <v>986.64490000000001</v>
      </c>
      <c r="P54">
        <v>3.7052</v>
      </c>
      <c r="Q54">
        <v>0.12039999999999999</v>
      </c>
      <c r="R54">
        <v>0.77080000000000004</v>
      </c>
      <c r="S54">
        <v>1445.9539</v>
      </c>
      <c r="T54">
        <v>916.14700000000005</v>
      </c>
      <c r="U54">
        <v>0</v>
      </c>
      <c r="V54">
        <v>0</v>
      </c>
      <c r="W54">
        <v>1</v>
      </c>
      <c r="X54">
        <v>3557995170</v>
      </c>
      <c r="Y54">
        <v>1698409060</v>
      </c>
      <c r="Z54">
        <v>0</v>
      </c>
      <c r="AA54">
        <v>0.1263</v>
      </c>
      <c r="AB54">
        <v>1</v>
      </c>
      <c r="AC54">
        <v>2299430.0636</v>
      </c>
      <c r="AD54">
        <v>479501.98119999998</v>
      </c>
      <c r="AE54">
        <v>0</v>
      </c>
      <c r="AF54">
        <v>0.12039999999999999</v>
      </c>
      <c r="AG54">
        <v>1</v>
      </c>
      <c r="AH54">
        <v>0.1898</v>
      </c>
      <c r="AI54">
        <v>0.37640000000000001</v>
      </c>
      <c r="AJ54">
        <v>-3.3399999999999999E-2</v>
      </c>
      <c r="AK54">
        <v>0.124</v>
      </c>
      <c r="AL54">
        <v>0.54459999999999997</v>
      </c>
      <c r="AM54">
        <v>0</v>
      </c>
      <c r="AN54">
        <v>447279988.8872</v>
      </c>
      <c r="AO54">
        <v>0</v>
      </c>
      <c r="AP54">
        <v>0.12870000000000001</v>
      </c>
      <c r="AQ54">
        <v>0</v>
      </c>
      <c r="AR54">
        <v>131.14433299999999</v>
      </c>
      <c r="AS54">
        <v>0</v>
      </c>
      <c r="AT54">
        <v>-12.267491825</v>
      </c>
      <c r="AU54">
        <v>0.13469999999999999</v>
      </c>
      <c r="AV54">
        <v>0</v>
      </c>
      <c r="AW54">
        <v>1259770.2450999999</v>
      </c>
      <c r="AX54">
        <v>431044.28480000002</v>
      </c>
      <c r="AY54">
        <v>0.35320000000000001</v>
      </c>
      <c r="AZ54">
        <v>0.112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 s="2">
        <f t="shared" si="1"/>
        <v>0.46271756999999997</v>
      </c>
      <c r="BH54">
        <f>IFERROR(VLOOKUP(D54,'Pesos cenários'!$B$2:$D$4,3,FALSE),"")</f>
        <v>0.36020000000000002</v>
      </c>
    </row>
    <row r="55" spans="1:60" x14ac:dyDescent="0.25">
      <c r="A55">
        <v>20</v>
      </c>
      <c r="B55" t="s">
        <v>719</v>
      </c>
      <c r="C55" t="s">
        <v>77</v>
      </c>
      <c r="D55" t="s">
        <v>59</v>
      </c>
      <c r="E55" t="s">
        <v>57</v>
      </c>
      <c r="F55" t="s">
        <v>724</v>
      </c>
      <c r="G55" t="s">
        <v>716</v>
      </c>
      <c r="H55">
        <v>1222.268</v>
      </c>
      <c r="I55">
        <v>760.19445800000005</v>
      </c>
      <c r="J55">
        <v>2210.4683583999999</v>
      </c>
      <c r="K55">
        <v>0.14153779999999999</v>
      </c>
      <c r="L55">
        <v>0.13350000000000001</v>
      </c>
      <c r="M55">
        <v>0.34389999999999998</v>
      </c>
      <c r="N55">
        <v>1006.7991</v>
      </c>
      <c r="O55">
        <v>1225.8015</v>
      </c>
      <c r="P55">
        <v>1.4140999999999999</v>
      </c>
      <c r="Q55">
        <v>0.12039999999999999</v>
      </c>
      <c r="R55">
        <v>0.82110000000000005</v>
      </c>
      <c r="S55">
        <v>1445.9539</v>
      </c>
      <c r="T55">
        <v>972.66780000000006</v>
      </c>
      <c r="U55">
        <v>0</v>
      </c>
      <c r="V55">
        <v>0</v>
      </c>
      <c r="W55">
        <v>1</v>
      </c>
      <c r="X55">
        <v>3557995170</v>
      </c>
      <c r="Y55">
        <v>2308118342.25</v>
      </c>
      <c r="Z55">
        <v>0</v>
      </c>
      <c r="AA55">
        <v>0.1263</v>
      </c>
      <c r="AB55">
        <v>1</v>
      </c>
      <c r="AC55">
        <v>2299430.0636</v>
      </c>
      <c r="AD55">
        <v>836379.58109999995</v>
      </c>
      <c r="AE55">
        <v>0</v>
      </c>
      <c r="AF55">
        <v>0.12039999999999999</v>
      </c>
      <c r="AG55">
        <v>1</v>
      </c>
      <c r="AH55">
        <v>0.18940000000000001</v>
      </c>
      <c r="AI55">
        <v>0.57669999999999999</v>
      </c>
      <c r="AJ55">
        <v>-9.7799999999999998E-2</v>
      </c>
      <c r="AK55">
        <v>0.124</v>
      </c>
      <c r="AL55">
        <v>0.42580000000000001</v>
      </c>
      <c r="AM55">
        <v>153092685.6803</v>
      </c>
      <c r="AN55">
        <v>972652688.70200002</v>
      </c>
      <c r="AO55">
        <v>0</v>
      </c>
      <c r="AP55">
        <v>0.12870000000000001</v>
      </c>
      <c r="AQ55">
        <v>0.15740000000000001</v>
      </c>
      <c r="AR55">
        <v>144.193375</v>
      </c>
      <c r="AS55">
        <v>0</v>
      </c>
      <c r="AT55">
        <v>-11.5883427875</v>
      </c>
      <c r="AU55">
        <v>0.13469999999999999</v>
      </c>
      <c r="AV55">
        <v>0</v>
      </c>
      <c r="AW55">
        <v>1385844.6484999999</v>
      </c>
      <c r="AX55">
        <v>452429.32079999999</v>
      </c>
      <c r="AY55">
        <v>0</v>
      </c>
      <c r="AZ55">
        <v>0.112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 s="2">
        <f t="shared" si="1"/>
        <v>0.46452766999999995</v>
      </c>
      <c r="BH55">
        <f>IFERROR(VLOOKUP(D55,'Pesos cenários'!$B$2:$D$4,3,FALSE),"")</f>
        <v>0.24260000000000001</v>
      </c>
    </row>
    <row r="56" spans="1:60" x14ac:dyDescent="0.25">
      <c r="A56">
        <v>21</v>
      </c>
      <c r="B56" t="s">
        <v>719</v>
      </c>
      <c r="C56" t="s">
        <v>78</v>
      </c>
      <c r="D56" t="s">
        <v>56</v>
      </c>
      <c r="E56" t="s">
        <v>57</v>
      </c>
      <c r="F56" t="s">
        <v>724</v>
      </c>
      <c r="G56" t="s">
        <v>716</v>
      </c>
      <c r="H56">
        <v>493.89299999999997</v>
      </c>
      <c r="I56">
        <v>243.237976</v>
      </c>
      <c r="J56">
        <v>1638.4106470500001</v>
      </c>
      <c r="K56">
        <v>0.14153779999999999</v>
      </c>
      <c r="L56">
        <v>0.13350000000000001</v>
      </c>
      <c r="M56">
        <v>0.1484</v>
      </c>
      <c r="N56">
        <v>459.14819999999997</v>
      </c>
      <c r="O56">
        <v>934.7636</v>
      </c>
      <c r="P56">
        <v>3.7052</v>
      </c>
      <c r="Q56">
        <v>0.12039999999999999</v>
      </c>
      <c r="R56">
        <v>0.48920000000000002</v>
      </c>
      <c r="S56">
        <v>476.35750000000002</v>
      </c>
      <c r="T56">
        <v>928.77779999999996</v>
      </c>
      <c r="U56">
        <v>0</v>
      </c>
      <c r="V56">
        <v>0</v>
      </c>
      <c r="W56">
        <v>0.51290000000000002</v>
      </c>
      <c r="X56">
        <v>512902602</v>
      </c>
      <c r="Y56">
        <v>1709276720</v>
      </c>
      <c r="Z56">
        <v>0</v>
      </c>
      <c r="AA56">
        <v>0.1263</v>
      </c>
      <c r="AB56">
        <v>0.30009999999999998</v>
      </c>
      <c r="AC56">
        <v>283709.79509999999</v>
      </c>
      <c r="AD56">
        <v>478977.01140000002</v>
      </c>
      <c r="AE56">
        <v>0</v>
      </c>
      <c r="AF56">
        <v>0.12039999999999999</v>
      </c>
      <c r="AG56">
        <v>0.59230000000000005</v>
      </c>
      <c r="AH56">
        <v>6.2799999999999995E-2</v>
      </c>
      <c r="AI56">
        <v>0.377</v>
      </c>
      <c r="AJ56">
        <v>-1.5100000000000001E-2</v>
      </c>
      <c r="AK56">
        <v>0.124</v>
      </c>
      <c r="AL56">
        <v>0.1986</v>
      </c>
      <c r="AM56">
        <v>595460263.80850005</v>
      </c>
      <c r="AN56">
        <v>442484488.83569998</v>
      </c>
      <c r="AO56">
        <v>0</v>
      </c>
      <c r="AP56">
        <v>0.12870000000000001</v>
      </c>
      <c r="AQ56">
        <v>1</v>
      </c>
      <c r="AR56">
        <v>0.19741609700000001</v>
      </c>
      <c r="AS56">
        <v>0</v>
      </c>
      <c r="AT56">
        <v>-16.444582950000001</v>
      </c>
      <c r="AU56">
        <v>0.13469999999999999</v>
      </c>
      <c r="AV56">
        <v>0</v>
      </c>
      <c r="AW56">
        <v>233086.43460000001</v>
      </c>
      <c r="AX56">
        <v>415586.43150000001</v>
      </c>
      <c r="AY56">
        <v>23.412500000000001</v>
      </c>
      <c r="AZ56">
        <v>0.112</v>
      </c>
      <c r="BA56">
        <v>0.43919999999999998</v>
      </c>
      <c r="BB56">
        <v>0</v>
      </c>
      <c r="BC56">
        <v>0</v>
      </c>
      <c r="BD56">
        <v>0</v>
      </c>
      <c r="BE56">
        <v>0</v>
      </c>
      <c r="BF56">
        <v>0</v>
      </c>
      <c r="BG56" s="2">
        <f t="shared" si="1"/>
        <v>0.39044342999999992</v>
      </c>
      <c r="BH56">
        <f>IFERROR(VLOOKUP(D56,'Pesos cenários'!$B$2:$D$4,3,FALSE),"")</f>
        <v>0.3972</v>
      </c>
    </row>
    <row r="57" spans="1:60" x14ac:dyDescent="0.25">
      <c r="A57">
        <v>21</v>
      </c>
      <c r="B57" t="s">
        <v>719</v>
      </c>
      <c r="C57" t="s">
        <v>78</v>
      </c>
      <c r="D57" t="s">
        <v>58</v>
      </c>
      <c r="E57" t="s">
        <v>57</v>
      </c>
      <c r="F57" t="s">
        <v>724</v>
      </c>
      <c r="G57" t="s">
        <v>716</v>
      </c>
      <c r="H57">
        <v>493.89299999999997</v>
      </c>
      <c r="I57">
        <v>243.237976</v>
      </c>
      <c r="J57">
        <v>1822.5904057749999</v>
      </c>
      <c r="K57">
        <v>0.14153779999999999</v>
      </c>
      <c r="L57">
        <v>0.13350000000000001</v>
      </c>
      <c r="M57">
        <v>0.13339999999999999</v>
      </c>
      <c r="N57">
        <v>463.06009999999998</v>
      </c>
      <c r="O57">
        <v>986.64490000000001</v>
      </c>
      <c r="P57">
        <v>3.7052</v>
      </c>
      <c r="Q57">
        <v>0.12039999999999999</v>
      </c>
      <c r="R57">
        <v>0.46729999999999999</v>
      </c>
      <c r="S57">
        <v>476.35750000000002</v>
      </c>
      <c r="T57">
        <v>916.14700000000005</v>
      </c>
      <c r="U57">
        <v>0</v>
      </c>
      <c r="V57">
        <v>0</v>
      </c>
      <c r="W57">
        <v>0.52</v>
      </c>
      <c r="X57">
        <v>512902602</v>
      </c>
      <c r="Y57">
        <v>1698409060</v>
      </c>
      <c r="Z57">
        <v>0</v>
      </c>
      <c r="AA57">
        <v>0.1263</v>
      </c>
      <c r="AB57">
        <v>0.30199999999999999</v>
      </c>
      <c r="AC57">
        <v>283709.79509999999</v>
      </c>
      <c r="AD57">
        <v>479501.98119999998</v>
      </c>
      <c r="AE57">
        <v>0</v>
      </c>
      <c r="AF57">
        <v>0.12039999999999999</v>
      </c>
      <c r="AG57">
        <v>0.5917</v>
      </c>
      <c r="AH57">
        <v>6.2300000000000001E-2</v>
      </c>
      <c r="AI57">
        <v>0.37640000000000001</v>
      </c>
      <c r="AJ57">
        <v>-3.3399999999999999E-2</v>
      </c>
      <c r="AK57">
        <v>0.124</v>
      </c>
      <c r="AL57">
        <v>0.2334</v>
      </c>
      <c r="AM57">
        <v>375772298.26599997</v>
      </c>
      <c r="AN57">
        <v>447279988.8872</v>
      </c>
      <c r="AO57">
        <v>0</v>
      </c>
      <c r="AP57">
        <v>0.12870000000000001</v>
      </c>
      <c r="AQ57">
        <v>0.84009999999999996</v>
      </c>
      <c r="AR57">
        <v>0.17166003599999999</v>
      </c>
      <c r="AS57">
        <v>0</v>
      </c>
      <c r="AT57">
        <v>-12.267491825</v>
      </c>
      <c r="AU57">
        <v>0.13469999999999999</v>
      </c>
      <c r="AV57">
        <v>0</v>
      </c>
      <c r="AW57">
        <v>232625.77590000001</v>
      </c>
      <c r="AX57">
        <v>431044.28480000002</v>
      </c>
      <c r="AY57">
        <v>0.35320000000000001</v>
      </c>
      <c r="AZ57">
        <v>0.112</v>
      </c>
      <c r="BA57">
        <v>0.46029999999999999</v>
      </c>
      <c r="BB57">
        <v>0</v>
      </c>
      <c r="BC57">
        <v>0</v>
      </c>
      <c r="BD57">
        <v>0</v>
      </c>
      <c r="BE57">
        <v>0</v>
      </c>
      <c r="BF57">
        <v>0</v>
      </c>
      <c r="BG57" s="2">
        <f t="shared" si="1"/>
        <v>0.37207117000000001</v>
      </c>
      <c r="BH57">
        <f>IFERROR(VLOOKUP(D57,'Pesos cenários'!$B$2:$D$4,3,FALSE),"")</f>
        <v>0.36020000000000002</v>
      </c>
    </row>
    <row r="58" spans="1:60" x14ac:dyDescent="0.25">
      <c r="A58">
        <v>21</v>
      </c>
      <c r="B58" t="s">
        <v>719</v>
      </c>
      <c r="C58" t="s">
        <v>78</v>
      </c>
      <c r="D58" t="s">
        <v>59</v>
      </c>
      <c r="E58" t="s">
        <v>57</v>
      </c>
      <c r="F58" t="s">
        <v>724</v>
      </c>
      <c r="G58" t="s">
        <v>716</v>
      </c>
      <c r="H58">
        <v>493.89299999999997</v>
      </c>
      <c r="I58">
        <v>243.237976</v>
      </c>
      <c r="J58">
        <v>2210.4683583999999</v>
      </c>
      <c r="K58">
        <v>0.14153779999999999</v>
      </c>
      <c r="L58">
        <v>0.13350000000000001</v>
      </c>
      <c r="M58">
        <v>0.11</v>
      </c>
      <c r="N58">
        <v>524.23050000000001</v>
      </c>
      <c r="O58">
        <v>1225.8015</v>
      </c>
      <c r="P58">
        <v>1.4140999999999999</v>
      </c>
      <c r="Q58">
        <v>0.12039999999999999</v>
      </c>
      <c r="R58">
        <v>0.42699999999999999</v>
      </c>
      <c r="S58">
        <v>476.35750000000002</v>
      </c>
      <c r="T58">
        <v>972.66780000000006</v>
      </c>
      <c r="U58">
        <v>0</v>
      </c>
      <c r="V58">
        <v>0</v>
      </c>
      <c r="W58">
        <v>0.48970000000000002</v>
      </c>
      <c r="X58">
        <v>512902602</v>
      </c>
      <c r="Y58">
        <v>2308118342.25</v>
      </c>
      <c r="Z58">
        <v>0</v>
      </c>
      <c r="AA58">
        <v>0.1263</v>
      </c>
      <c r="AB58">
        <v>0.22220000000000001</v>
      </c>
      <c r="AC58">
        <v>283709.79509999999</v>
      </c>
      <c r="AD58">
        <v>836379.58109999995</v>
      </c>
      <c r="AE58">
        <v>0</v>
      </c>
      <c r="AF58">
        <v>0.12039999999999999</v>
      </c>
      <c r="AG58">
        <v>0.3392</v>
      </c>
      <c r="AH58">
        <v>6.2199999999999998E-2</v>
      </c>
      <c r="AI58">
        <v>0.57669999999999999</v>
      </c>
      <c r="AJ58">
        <v>-9.7799999999999998E-2</v>
      </c>
      <c r="AK58">
        <v>0.124</v>
      </c>
      <c r="AL58">
        <v>0.23719999999999999</v>
      </c>
      <c r="AM58">
        <v>553359351.17060006</v>
      </c>
      <c r="AN58">
        <v>972652688.70200002</v>
      </c>
      <c r="AO58">
        <v>0</v>
      </c>
      <c r="AP58">
        <v>0.12870000000000001</v>
      </c>
      <c r="AQ58">
        <v>0.56889999999999996</v>
      </c>
      <c r="AR58">
        <v>0.17149756799999999</v>
      </c>
      <c r="AS58">
        <v>0</v>
      </c>
      <c r="AT58">
        <v>-11.5883427875</v>
      </c>
      <c r="AU58">
        <v>0.13469999999999999</v>
      </c>
      <c r="AV58">
        <v>0</v>
      </c>
      <c r="AW58">
        <v>162869.56839999999</v>
      </c>
      <c r="AX58">
        <v>452429.32079999999</v>
      </c>
      <c r="AY58">
        <v>0</v>
      </c>
      <c r="AZ58">
        <v>0.112</v>
      </c>
      <c r="BA58">
        <v>0.64</v>
      </c>
      <c r="BB58">
        <v>0</v>
      </c>
      <c r="BC58">
        <v>0</v>
      </c>
      <c r="BD58">
        <v>0</v>
      </c>
      <c r="BE58">
        <v>0</v>
      </c>
      <c r="BF58">
        <v>0</v>
      </c>
      <c r="BG58" s="2">
        <f t="shared" si="1"/>
        <v>0.30930956999999998</v>
      </c>
      <c r="BH58">
        <f>IFERROR(VLOOKUP(D58,'Pesos cenários'!$B$2:$D$4,3,FALSE),"")</f>
        <v>0.24260000000000001</v>
      </c>
    </row>
    <row r="59" spans="1:60" x14ac:dyDescent="0.25">
      <c r="A59">
        <v>22</v>
      </c>
      <c r="B59" t="s">
        <v>719</v>
      </c>
      <c r="C59" t="s">
        <v>79</v>
      </c>
      <c r="D59" t="s">
        <v>56</v>
      </c>
      <c r="E59" t="s">
        <v>57</v>
      </c>
      <c r="F59" t="s">
        <v>724</v>
      </c>
      <c r="G59" t="s">
        <v>716</v>
      </c>
      <c r="H59">
        <v>935.31100000000004</v>
      </c>
      <c r="I59">
        <v>186.37365700000001</v>
      </c>
      <c r="J59">
        <v>1638.4106470500001</v>
      </c>
      <c r="K59">
        <v>0.14153779999999999</v>
      </c>
      <c r="L59">
        <v>0.13350000000000001</v>
      </c>
      <c r="M59">
        <v>0.1137</v>
      </c>
      <c r="N59">
        <v>1034.8386</v>
      </c>
      <c r="O59">
        <v>934.7636</v>
      </c>
      <c r="P59">
        <v>3.7052</v>
      </c>
      <c r="Q59">
        <v>0.12039999999999999</v>
      </c>
      <c r="R59">
        <v>1</v>
      </c>
      <c r="S59">
        <v>1286.6217999999999</v>
      </c>
      <c r="T59">
        <v>928.77779999999996</v>
      </c>
      <c r="U59">
        <v>0</v>
      </c>
      <c r="V59">
        <v>0</v>
      </c>
      <c r="W59">
        <v>1</v>
      </c>
      <c r="X59">
        <v>2662093654</v>
      </c>
      <c r="Y59">
        <v>1709276720</v>
      </c>
      <c r="Z59">
        <v>0</v>
      </c>
      <c r="AA59">
        <v>0.1263</v>
      </c>
      <c r="AB59">
        <v>1</v>
      </c>
      <c r="AC59">
        <v>985522.2844</v>
      </c>
      <c r="AD59">
        <v>478977.01140000002</v>
      </c>
      <c r="AE59">
        <v>0</v>
      </c>
      <c r="AF59">
        <v>0.12039999999999999</v>
      </c>
      <c r="AG59">
        <v>1</v>
      </c>
      <c r="AH59">
        <v>7.5999999999999998E-2</v>
      </c>
      <c r="AI59">
        <v>0.377</v>
      </c>
      <c r="AJ59">
        <v>-1.5100000000000001E-2</v>
      </c>
      <c r="AK59">
        <v>0.124</v>
      </c>
      <c r="AL59">
        <v>0.23230000000000001</v>
      </c>
      <c r="AM59">
        <v>294372487.27200001</v>
      </c>
      <c r="AN59">
        <v>442484488.83569998</v>
      </c>
      <c r="AO59">
        <v>0</v>
      </c>
      <c r="AP59">
        <v>0.12870000000000001</v>
      </c>
      <c r="AQ59">
        <v>0.6653</v>
      </c>
      <c r="AR59">
        <v>17.803730000000002</v>
      </c>
      <c r="AS59">
        <v>0</v>
      </c>
      <c r="AT59">
        <v>-16.444582950000001</v>
      </c>
      <c r="AU59">
        <v>0.13469999999999999</v>
      </c>
      <c r="AV59">
        <v>0</v>
      </c>
      <c r="AW59">
        <v>880774.59380000003</v>
      </c>
      <c r="AX59">
        <v>415586.43150000001</v>
      </c>
      <c r="AY59">
        <v>23.412500000000001</v>
      </c>
      <c r="AZ59">
        <v>0.112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 s="2">
        <f t="shared" si="1"/>
        <v>0.49670826000000001</v>
      </c>
      <c r="BH59">
        <f>IFERROR(VLOOKUP(D59,'Pesos cenários'!$B$2:$D$4,3,FALSE),"")</f>
        <v>0.3972</v>
      </c>
    </row>
    <row r="60" spans="1:60" x14ac:dyDescent="0.25">
      <c r="A60">
        <v>22</v>
      </c>
      <c r="B60" t="s">
        <v>719</v>
      </c>
      <c r="C60" t="s">
        <v>79</v>
      </c>
      <c r="D60" t="s">
        <v>58</v>
      </c>
      <c r="E60" t="s">
        <v>57</v>
      </c>
      <c r="F60" t="s">
        <v>724</v>
      </c>
      <c r="G60" t="s">
        <v>716</v>
      </c>
      <c r="H60">
        <v>935.31100000000004</v>
      </c>
      <c r="I60">
        <v>186.37365700000001</v>
      </c>
      <c r="J60">
        <v>1822.5904057749999</v>
      </c>
      <c r="K60">
        <v>0.14153779999999999</v>
      </c>
      <c r="L60">
        <v>0.13350000000000001</v>
      </c>
      <c r="M60">
        <v>0.1022</v>
      </c>
      <c r="N60">
        <v>1116.3883000000001</v>
      </c>
      <c r="O60">
        <v>986.64490000000001</v>
      </c>
      <c r="P60">
        <v>3.7052</v>
      </c>
      <c r="Q60">
        <v>0.12039999999999999</v>
      </c>
      <c r="R60">
        <v>1</v>
      </c>
      <c r="S60">
        <v>1286.6217999999999</v>
      </c>
      <c r="T60">
        <v>916.14700000000005</v>
      </c>
      <c r="U60">
        <v>0</v>
      </c>
      <c r="V60">
        <v>0</v>
      </c>
      <c r="W60">
        <v>1</v>
      </c>
      <c r="X60">
        <v>2662093654</v>
      </c>
      <c r="Y60">
        <v>1698409060</v>
      </c>
      <c r="Z60">
        <v>0</v>
      </c>
      <c r="AA60">
        <v>0.1263</v>
      </c>
      <c r="AB60">
        <v>1</v>
      </c>
      <c r="AC60">
        <v>985522.2844</v>
      </c>
      <c r="AD60">
        <v>479501.98119999998</v>
      </c>
      <c r="AE60">
        <v>0</v>
      </c>
      <c r="AF60">
        <v>0.12039999999999999</v>
      </c>
      <c r="AG60">
        <v>1</v>
      </c>
      <c r="AH60">
        <v>7.46E-2</v>
      </c>
      <c r="AI60">
        <v>0.37640000000000001</v>
      </c>
      <c r="AJ60">
        <v>-3.3399999999999999E-2</v>
      </c>
      <c r="AK60">
        <v>0.124</v>
      </c>
      <c r="AL60">
        <v>0.2636</v>
      </c>
      <c r="AM60">
        <v>319928928.97670001</v>
      </c>
      <c r="AN60">
        <v>447279988.8872</v>
      </c>
      <c r="AO60">
        <v>0</v>
      </c>
      <c r="AP60">
        <v>0.12870000000000001</v>
      </c>
      <c r="AQ60">
        <v>0.71530000000000005</v>
      </c>
      <c r="AR60">
        <v>-4.6877341299999999</v>
      </c>
      <c r="AS60">
        <v>0</v>
      </c>
      <c r="AT60">
        <v>-12.267491825</v>
      </c>
      <c r="AU60">
        <v>0.13469999999999999</v>
      </c>
      <c r="AV60">
        <v>0.38212653384018003</v>
      </c>
      <c r="AW60">
        <v>903540.09569999995</v>
      </c>
      <c r="AX60">
        <v>431044.28480000002</v>
      </c>
      <c r="AY60">
        <v>0.35320000000000001</v>
      </c>
      <c r="AZ60">
        <v>0.112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 s="2">
        <f t="shared" si="1"/>
        <v>0.55696165410827225</v>
      </c>
      <c r="BH60">
        <f>IFERROR(VLOOKUP(D60,'Pesos cenários'!$B$2:$D$4,3,FALSE),"")</f>
        <v>0.36020000000000002</v>
      </c>
    </row>
    <row r="61" spans="1:60" x14ac:dyDescent="0.25">
      <c r="A61">
        <v>22</v>
      </c>
      <c r="B61" t="s">
        <v>719</v>
      </c>
      <c r="C61" t="s">
        <v>79</v>
      </c>
      <c r="D61" t="s">
        <v>59</v>
      </c>
      <c r="E61" t="s">
        <v>57</v>
      </c>
      <c r="F61" t="s">
        <v>724</v>
      </c>
      <c r="G61" t="s">
        <v>716</v>
      </c>
      <c r="H61">
        <v>935.31100000000004</v>
      </c>
      <c r="I61">
        <v>186.37365700000001</v>
      </c>
      <c r="J61">
        <v>2210.4683583999999</v>
      </c>
      <c r="K61">
        <v>0.14153779999999999</v>
      </c>
      <c r="L61">
        <v>0.13350000000000001</v>
      </c>
      <c r="M61">
        <v>8.43E-2</v>
      </c>
      <c r="N61">
        <v>1230.7645</v>
      </c>
      <c r="O61">
        <v>1225.8015</v>
      </c>
      <c r="P61">
        <v>1.4140999999999999</v>
      </c>
      <c r="Q61">
        <v>0.12039999999999999</v>
      </c>
      <c r="R61">
        <v>1</v>
      </c>
      <c r="S61">
        <v>1286.6217999999999</v>
      </c>
      <c r="T61">
        <v>972.66780000000006</v>
      </c>
      <c r="U61">
        <v>0</v>
      </c>
      <c r="V61">
        <v>0</v>
      </c>
      <c r="W61">
        <v>1</v>
      </c>
      <c r="X61">
        <v>2662093654</v>
      </c>
      <c r="Y61">
        <v>2308118342.25</v>
      </c>
      <c r="Z61">
        <v>0</v>
      </c>
      <c r="AA61">
        <v>0.1263</v>
      </c>
      <c r="AB61">
        <v>1</v>
      </c>
      <c r="AC61">
        <v>985522.2844</v>
      </c>
      <c r="AD61">
        <v>836379.58109999995</v>
      </c>
      <c r="AE61">
        <v>0</v>
      </c>
      <c r="AF61">
        <v>0.12039999999999999</v>
      </c>
      <c r="AG61">
        <v>1</v>
      </c>
      <c r="AH61">
        <v>7.4200000000000002E-2</v>
      </c>
      <c r="AI61">
        <v>0.57669999999999999</v>
      </c>
      <c r="AJ61">
        <v>-9.7799999999999998E-2</v>
      </c>
      <c r="AK61">
        <v>0.124</v>
      </c>
      <c r="AL61">
        <v>0.255</v>
      </c>
      <c r="AM61">
        <v>1844782516.6733999</v>
      </c>
      <c r="AN61">
        <v>972652688.70200002</v>
      </c>
      <c r="AO61">
        <v>0</v>
      </c>
      <c r="AP61">
        <v>0.12870000000000001</v>
      </c>
      <c r="AQ61">
        <v>1</v>
      </c>
      <c r="AR61">
        <v>4.6611895600000004</v>
      </c>
      <c r="AS61">
        <v>0</v>
      </c>
      <c r="AT61">
        <v>-11.5883427875</v>
      </c>
      <c r="AU61">
        <v>0.13469999999999999</v>
      </c>
      <c r="AV61">
        <v>0</v>
      </c>
      <c r="AW61">
        <v>1252963.8729999999</v>
      </c>
      <c r="AX61">
        <v>452429.32079999999</v>
      </c>
      <c r="AY61">
        <v>0</v>
      </c>
      <c r="AZ61">
        <v>0.112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 s="2">
        <f t="shared" si="1"/>
        <v>0.53867405000000002</v>
      </c>
      <c r="BH61">
        <f>IFERROR(VLOOKUP(D61,'Pesos cenários'!$B$2:$D$4,3,FALSE),"")</f>
        <v>0.24260000000000001</v>
      </c>
    </row>
    <row r="62" spans="1:60" x14ac:dyDescent="0.25">
      <c r="A62">
        <v>23</v>
      </c>
      <c r="B62" t="s">
        <v>719</v>
      </c>
      <c r="C62" t="s">
        <v>80</v>
      </c>
      <c r="D62" t="s">
        <v>56</v>
      </c>
      <c r="E62" t="s">
        <v>57</v>
      </c>
      <c r="F62" t="s">
        <v>724</v>
      </c>
      <c r="G62" t="s">
        <v>716</v>
      </c>
      <c r="H62">
        <v>669.00699999999995</v>
      </c>
      <c r="I62">
        <v>182.94026199999999</v>
      </c>
      <c r="J62">
        <v>1638.4106470500001</v>
      </c>
      <c r="K62">
        <v>0.14153779999999999</v>
      </c>
      <c r="L62">
        <v>0.13350000000000001</v>
      </c>
      <c r="M62">
        <v>0.1116</v>
      </c>
      <c r="N62">
        <v>640.56560000000002</v>
      </c>
      <c r="O62">
        <v>934.7636</v>
      </c>
      <c r="P62">
        <v>3.7052</v>
      </c>
      <c r="Q62">
        <v>0.12039999999999999</v>
      </c>
      <c r="R62">
        <v>0.68400000000000005</v>
      </c>
      <c r="S62">
        <v>988.66890000000001</v>
      </c>
      <c r="T62">
        <v>928.77779999999996</v>
      </c>
      <c r="U62">
        <v>0</v>
      </c>
      <c r="V62">
        <v>0</v>
      </c>
      <c r="W62">
        <v>1</v>
      </c>
      <c r="X62">
        <v>691433002</v>
      </c>
      <c r="Y62">
        <v>1709276720</v>
      </c>
      <c r="Z62">
        <v>0</v>
      </c>
      <c r="AA62">
        <v>0.1263</v>
      </c>
      <c r="AB62">
        <v>0.40450000000000003</v>
      </c>
      <c r="AC62">
        <v>44679.178999999996</v>
      </c>
      <c r="AD62">
        <v>478977.01140000002</v>
      </c>
      <c r="AE62">
        <v>0</v>
      </c>
      <c r="AF62">
        <v>0.12039999999999999</v>
      </c>
      <c r="AG62">
        <v>9.3299999999999994E-2</v>
      </c>
      <c r="AH62">
        <v>-1.1000000000000001E-3</v>
      </c>
      <c r="AI62">
        <v>0.377</v>
      </c>
      <c r="AJ62">
        <v>-1.5100000000000001E-2</v>
      </c>
      <c r="AK62">
        <v>0.124</v>
      </c>
      <c r="AL62">
        <v>3.56E-2</v>
      </c>
      <c r="AM62">
        <v>1669124196.4124999</v>
      </c>
      <c r="AN62">
        <v>442484488.83569998</v>
      </c>
      <c r="AO62">
        <v>0</v>
      </c>
      <c r="AP62">
        <v>0.12870000000000001</v>
      </c>
      <c r="AQ62">
        <v>1</v>
      </c>
      <c r="AR62">
        <v>-1.9149028100000001</v>
      </c>
      <c r="AS62">
        <v>0</v>
      </c>
      <c r="AT62">
        <v>-16.444582950000001</v>
      </c>
      <c r="AU62">
        <v>0.13469999999999999</v>
      </c>
      <c r="AV62">
        <v>0.116445811719414</v>
      </c>
      <c r="AW62">
        <v>1014777.9336</v>
      </c>
      <c r="AX62">
        <v>415586.43150000001</v>
      </c>
      <c r="AY62">
        <v>23.412500000000001</v>
      </c>
      <c r="AZ62">
        <v>0.112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 s="2">
        <f t="shared" si="1"/>
        <v>0.30837352083860509</v>
      </c>
      <c r="BH62">
        <f>IFERROR(VLOOKUP(D62,'Pesos cenários'!$B$2:$D$4,3,FALSE),"")</f>
        <v>0.3972</v>
      </c>
    </row>
    <row r="63" spans="1:60" x14ac:dyDescent="0.25">
      <c r="A63">
        <v>23</v>
      </c>
      <c r="B63" t="s">
        <v>719</v>
      </c>
      <c r="C63" t="s">
        <v>80</v>
      </c>
      <c r="D63" t="s">
        <v>58</v>
      </c>
      <c r="E63" t="s">
        <v>57</v>
      </c>
      <c r="F63" t="s">
        <v>724</v>
      </c>
      <c r="G63" t="s">
        <v>716</v>
      </c>
      <c r="H63">
        <v>669.00699999999995</v>
      </c>
      <c r="I63">
        <v>182.94026199999999</v>
      </c>
      <c r="J63">
        <v>1822.5904057749999</v>
      </c>
      <c r="K63">
        <v>0.14153779999999999</v>
      </c>
      <c r="L63">
        <v>0.13350000000000001</v>
      </c>
      <c r="M63">
        <v>0.1003</v>
      </c>
      <c r="N63">
        <v>673.53729999999996</v>
      </c>
      <c r="O63">
        <v>986.64490000000001</v>
      </c>
      <c r="P63">
        <v>3.7052</v>
      </c>
      <c r="Q63">
        <v>0.12039999999999999</v>
      </c>
      <c r="R63">
        <v>0.68149999999999999</v>
      </c>
      <c r="S63">
        <v>988.66890000000001</v>
      </c>
      <c r="T63">
        <v>916.14700000000005</v>
      </c>
      <c r="U63">
        <v>0</v>
      </c>
      <c r="V63">
        <v>0</v>
      </c>
      <c r="W63">
        <v>1</v>
      </c>
      <c r="X63">
        <v>691433002</v>
      </c>
      <c r="Y63">
        <v>1698409060</v>
      </c>
      <c r="Z63">
        <v>0</v>
      </c>
      <c r="AA63">
        <v>0.1263</v>
      </c>
      <c r="AB63">
        <v>0.40710000000000002</v>
      </c>
      <c r="AC63">
        <v>44679.178999999996</v>
      </c>
      <c r="AD63">
        <v>479501.98119999998</v>
      </c>
      <c r="AE63">
        <v>0</v>
      </c>
      <c r="AF63">
        <v>0.12039999999999999</v>
      </c>
      <c r="AG63">
        <v>9.3200000000000005E-2</v>
      </c>
      <c r="AH63">
        <v>-8.9999999999999998E-4</v>
      </c>
      <c r="AI63">
        <v>0.37640000000000001</v>
      </c>
      <c r="AJ63">
        <v>-3.3399999999999999E-2</v>
      </c>
      <c r="AK63">
        <v>0.124</v>
      </c>
      <c r="AL63">
        <v>7.9399999999999998E-2</v>
      </c>
      <c r="AM63">
        <v>1694393835.7960999</v>
      </c>
      <c r="AN63">
        <v>447279988.8872</v>
      </c>
      <c r="AO63">
        <v>0</v>
      </c>
      <c r="AP63">
        <v>0.12870000000000001</v>
      </c>
      <c r="AQ63">
        <v>1</v>
      </c>
      <c r="AR63">
        <v>-9.3745693599999999E-2</v>
      </c>
      <c r="AS63">
        <v>0</v>
      </c>
      <c r="AT63">
        <v>-12.267491825</v>
      </c>
      <c r="AU63">
        <v>0.13469999999999999</v>
      </c>
      <c r="AV63">
        <v>7.6417979271814103E-3</v>
      </c>
      <c r="AW63">
        <v>1007755.9648</v>
      </c>
      <c r="AX63">
        <v>431044.28480000002</v>
      </c>
      <c r="AY63">
        <v>0.35320000000000001</v>
      </c>
      <c r="AZ63">
        <v>0.112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 s="2">
        <f t="shared" si="1"/>
        <v>0.29765561018079134</v>
      </c>
      <c r="BH63">
        <f>IFERROR(VLOOKUP(D63,'Pesos cenários'!$B$2:$D$4,3,FALSE),"")</f>
        <v>0.36020000000000002</v>
      </c>
    </row>
    <row r="64" spans="1:60" x14ac:dyDescent="0.25">
      <c r="A64">
        <v>23</v>
      </c>
      <c r="B64" t="s">
        <v>719</v>
      </c>
      <c r="C64" t="s">
        <v>80</v>
      </c>
      <c r="D64" t="s">
        <v>59</v>
      </c>
      <c r="E64" t="s">
        <v>57</v>
      </c>
      <c r="F64" t="s">
        <v>724</v>
      </c>
      <c r="G64" t="s">
        <v>716</v>
      </c>
      <c r="H64">
        <v>669.00699999999995</v>
      </c>
      <c r="I64">
        <v>182.94026199999999</v>
      </c>
      <c r="J64">
        <v>2210.4683583999999</v>
      </c>
      <c r="K64">
        <v>0.14153779999999999</v>
      </c>
      <c r="L64">
        <v>0.13350000000000001</v>
      </c>
      <c r="M64">
        <v>8.2699999999999996E-2</v>
      </c>
      <c r="N64">
        <v>934.34519999999998</v>
      </c>
      <c r="O64">
        <v>1225.8015</v>
      </c>
      <c r="P64">
        <v>1.4140999999999999</v>
      </c>
      <c r="Q64">
        <v>0.12039999999999999</v>
      </c>
      <c r="R64">
        <v>0.76200000000000001</v>
      </c>
      <c r="S64">
        <v>988.66890000000001</v>
      </c>
      <c r="T64">
        <v>972.66780000000006</v>
      </c>
      <c r="U64">
        <v>0</v>
      </c>
      <c r="V64">
        <v>0</v>
      </c>
      <c r="W64">
        <v>1</v>
      </c>
      <c r="X64">
        <v>691433002</v>
      </c>
      <c r="Y64">
        <v>2308118342.25</v>
      </c>
      <c r="Z64">
        <v>0</v>
      </c>
      <c r="AA64">
        <v>0.1263</v>
      </c>
      <c r="AB64">
        <v>0.29959999999999998</v>
      </c>
      <c r="AC64">
        <v>44679.178999999996</v>
      </c>
      <c r="AD64">
        <v>836379.58109999995</v>
      </c>
      <c r="AE64">
        <v>0</v>
      </c>
      <c r="AF64">
        <v>0.12039999999999999</v>
      </c>
      <c r="AG64">
        <v>5.3400000000000003E-2</v>
      </c>
      <c r="AH64">
        <v>7.1000000000000004E-3</v>
      </c>
      <c r="AI64">
        <v>0.57669999999999999</v>
      </c>
      <c r="AJ64">
        <v>-9.7799999999999998E-2</v>
      </c>
      <c r="AK64">
        <v>0.124</v>
      </c>
      <c r="AL64">
        <v>0.1555</v>
      </c>
      <c r="AM64">
        <v>1975291187.9388001</v>
      </c>
      <c r="AN64">
        <v>972652688.70200002</v>
      </c>
      <c r="AO64">
        <v>0</v>
      </c>
      <c r="AP64">
        <v>0.12870000000000001</v>
      </c>
      <c r="AQ64">
        <v>1</v>
      </c>
      <c r="AR64">
        <v>1.6076734100000001</v>
      </c>
      <c r="AS64">
        <v>0</v>
      </c>
      <c r="AT64">
        <v>-11.5883427875</v>
      </c>
      <c r="AU64">
        <v>0.13469999999999999</v>
      </c>
      <c r="AV64">
        <v>0</v>
      </c>
      <c r="AW64">
        <v>1035554.8281</v>
      </c>
      <c r="AX64">
        <v>452429.32079999999</v>
      </c>
      <c r="AY64">
        <v>0</v>
      </c>
      <c r="AZ64">
        <v>0.112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 s="2">
        <f t="shared" si="1"/>
        <v>0.29503608999999997</v>
      </c>
      <c r="BH64">
        <f>IFERROR(VLOOKUP(D64,'Pesos cenários'!$B$2:$D$4,3,FALSE),"")</f>
        <v>0.24260000000000001</v>
      </c>
    </row>
    <row r="65" spans="1:60" x14ac:dyDescent="0.25">
      <c r="A65">
        <v>24</v>
      </c>
      <c r="B65" t="s">
        <v>719</v>
      </c>
      <c r="C65" t="s">
        <v>81</v>
      </c>
      <c r="D65" t="s">
        <v>56</v>
      </c>
      <c r="E65" t="s">
        <v>57</v>
      </c>
      <c r="F65" t="s">
        <v>724</v>
      </c>
      <c r="G65" t="s">
        <v>716</v>
      </c>
      <c r="H65">
        <v>1948.248</v>
      </c>
      <c r="I65">
        <v>154.33213799999999</v>
      </c>
      <c r="J65">
        <v>1638.4106470500001</v>
      </c>
      <c r="K65">
        <v>0.14153779999999999</v>
      </c>
      <c r="L65">
        <v>0.13350000000000001</v>
      </c>
      <c r="M65">
        <v>9.4100000000000003E-2</v>
      </c>
      <c r="N65">
        <v>519.18979999999999</v>
      </c>
      <c r="O65">
        <v>934.7636</v>
      </c>
      <c r="P65">
        <v>3.7052</v>
      </c>
      <c r="Q65">
        <v>0.12039999999999999</v>
      </c>
      <c r="R65">
        <v>0.55369999999999997</v>
      </c>
      <c r="S65">
        <v>2052.4902000000002</v>
      </c>
      <c r="T65">
        <v>928.77779999999996</v>
      </c>
      <c r="U65">
        <v>0</v>
      </c>
      <c r="V65">
        <v>0</v>
      </c>
      <c r="W65">
        <v>1</v>
      </c>
      <c r="X65">
        <v>248149648</v>
      </c>
      <c r="Y65">
        <v>1709276720</v>
      </c>
      <c r="Z65">
        <v>0</v>
      </c>
      <c r="AA65">
        <v>0.1263</v>
      </c>
      <c r="AB65">
        <v>0.1452</v>
      </c>
      <c r="AC65">
        <v>56066.964800000002</v>
      </c>
      <c r="AD65">
        <v>478977.01140000002</v>
      </c>
      <c r="AE65">
        <v>0</v>
      </c>
      <c r="AF65">
        <v>0.12039999999999999</v>
      </c>
      <c r="AG65">
        <v>0.1171</v>
      </c>
      <c r="AH65">
        <v>1.8800000000000001E-2</v>
      </c>
      <c r="AI65">
        <v>0.377</v>
      </c>
      <c r="AJ65">
        <v>-1.5100000000000001E-2</v>
      </c>
      <c r="AK65">
        <v>0.124</v>
      </c>
      <c r="AL65">
        <v>8.6400000000000005E-2</v>
      </c>
      <c r="AM65">
        <v>6521740237.8643999</v>
      </c>
      <c r="AN65">
        <v>442484488.83569998</v>
      </c>
      <c r="AO65">
        <v>0</v>
      </c>
      <c r="AP65">
        <v>0.12870000000000001</v>
      </c>
      <c r="AQ65">
        <v>1</v>
      </c>
      <c r="AR65">
        <v>1031.76135</v>
      </c>
      <c r="AS65">
        <v>0</v>
      </c>
      <c r="AT65">
        <v>-16.444582950000001</v>
      </c>
      <c r="AU65">
        <v>0.13469999999999999</v>
      </c>
      <c r="AV65">
        <v>0</v>
      </c>
      <c r="AW65">
        <v>1513343.8154</v>
      </c>
      <c r="AX65">
        <v>415586.43150000001</v>
      </c>
      <c r="AY65">
        <v>23.412500000000001</v>
      </c>
      <c r="AZ65">
        <v>0.112</v>
      </c>
      <c r="BA65">
        <v>0</v>
      </c>
      <c r="BB65">
        <v>1</v>
      </c>
      <c r="BC65">
        <v>0</v>
      </c>
      <c r="BD65">
        <v>0</v>
      </c>
      <c r="BE65">
        <v>0</v>
      </c>
      <c r="BF65">
        <v>0</v>
      </c>
      <c r="BG65" s="2">
        <f t="shared" si="1"/>
        <v>0.25107902999999998</v>
      </c>
      <c r="BH65">
        <f>IFERROR(VLOOKUP(D65,'Pesos cenários'!$B$2:$D$4,3,FALSE),"")</f>
        <v>0.3972</v>
      </c>
    </row>
    <row r="66" spans="1:60" x14ac:dyDescent="0.25">
      <c r="A66">
        <v>24</v>
      </c>
      <c r="B66" t="s">
        <v>719</v>
      </c>
      <c r="C66" t="s">
        <v>81</v>
      </c>
      <c r="D66" t="s">
        <v>58</v>
      </c>
      <c r="E66" t="s">
        <v>57</v>
      </c>
      <c r="F66" t="s">
        <v>724</v>
      </c>
      <c r="G66" t="s">
        <v>716</v>
      </c>
      <c r="H66">
        <v>1948.248</v>
      </c>
      <c r="I66">
        <v>147.59504699999999</v>
      </c>
      <c r="J66">
        <v>1822.5904057749999</v>
      </c>
      <c r="K66">
        <v>0.14153779999999999</v>
      </c>
      <c r="L66">
        <v>0.13350000000000001</v>
      </c>
      <c r="M66">
        <v>8.09E-2</v>
      </c>
      <c r="N66">
        <v>582.49379999999996</v>
      </c>
      <c r="O66">
        <v>986.64490000000001</v>
      </c>
      <c r="P66">
        <v>3.7052</v>
      </c>
      <c r="Q66">
        <v>0.12039999999999999</v>
      </c>
      <c r="R66">
        <v>0.58879999999999999</v>
      </c>
      <c r="S66">
        <v>2052.4902000000002</v>
      </c>
      <c r="T66">
        <v>916.14700000000005</v>
      </c>
      <c r="U66">
        <v>0</v>
      </c>
      <c r="V66">
        <v>0</v>
      </c>
      <c r="W66">
        <v>1</v>
      </c>
      <c r="X66">
        <v>237317122</v>
      </c>
      <c r="Y66">
        <v>1698409060</v>
      </c>
      <c r="Z66">
        <v>0</v>
      </c>
      <c r="AA66">
        <v>0.1263</v>
      </c>
      <c r="AB66">
        <v>0.13969999999999999</v>
      </c>
      <c r="AC66">
        <v>56066.964800000002</v>
      </c>
      <c r="AD66">
        <v>479501.98119999998</v>
      </c>
      <c r="AE66">
        <v>0</v>
      </c>
      <c r="AF66">
        <v>0.12039999999999999</v>
      </c>
      <c r="AG66">
        <v>0.1169</v>
      </c>
      <c r="AH66">
        <v>1.83E-2</v>
      </c>
      <c r="AI66">
        <v>0.37640000000000001</v>
      </c>
      <c r="AJ66">
        <v>-3.3399999999999999E-2</v>
      </c>
      <c r="AK66">
        <v>0.124</v>
      </c>
      <c r="AL66">
        <v>0.12609999999999999</v>
      </c>
      <c r="AM66">
        <v>0</v>
      </c>
      <c r="AN66">
        <v>447279988.8872</v>
      </c>
      <c r="AO66">
        <v>0</v>
      </c>
      <c r="AP66">
        <v>0.12870000000000001</v>
      </c>
      <c r="AQ66">
        <v>0</v>
      </c>
      <c r="AR66">
        <v>-797.06829800000003</v>
      </c>
      <c r="AS66">
        <v>0</v>
      </c>
      <c r="AT66">
        <v>-12.267491825</v>
      </c>
      <c r="AU66">
        <v>0.13469999999999999</v>
      </c>
      <c r="AV66">
        <v>1</v>
      </c>
      <c r="AW66">
        <v>438465.65010000003</v>
      </c>
      <c r="AX66">
        <v>431044.28480000002</v>
      </c>
      <c r="AY66">
        <v>0.35320000000000001</v>
      </c>
      <c r="AZ66">
        <v>0.112</v>
      </c>
      <c r="BA66">
        <v>0</v>
      </c>
      <c r="BB66">
        <v>1</v>
      </c>
      <c r="BC66">
        <v>0</v>
      </c>
      <c r="BD66">
        <v>0</v>
      </c>
      <c r="BE66">
        <v>0</v>
      </c>
      <c r="BF66">
        <v>0</v>
      </c>
      <c r="BG66" s="2">
        <f t="shared" si="1"/>
        <v>0.26374693999999999</v>
      </c>
      <c r="BH66">
        <f>IFERROR(VLOOKUP(D66,'Pesos cenários'!$B$2:$D$4,3,FALSE),"")</f>
        <v>0.36020000000000002</v>
      </c>
    </row>
    <row r="67" spans="1:60" x14ac:dyDescent="0.25">
      <c r="A67">
        <v>24</v>
      </c>
      <c r="B67" t="s">
        <v>719</v>
      </c>
      <c r="C67" t="s">
        <v>81</v>
      </c>
      <c r="D67" t="s">
        <v>59</v>
      </c>
      <c r="E67" t="s">
        <v>57</v>
      </c>
      <c r="F67" t="s">
        <v>724</v>
      </c>
      <c r="G67" t="s">
        <v>716</v>
      </c>
      <c r="H67">
        <v>1948.248</v>
      </c>
      <c r="I67">
        <v>147.59504699999999</v>
      </c>
      <c r="J67">
        <v>2210.4683583999999</v>
      </c>
      <c r="K67">
        <v>0.14153779999999999</v>
      </c>
      <c r="L67">
        <v>0.13350000000000001</v>
      </c>
      <c r="M67">
        <v>6.6699999999999995E-2</v>
      </c>
      <c r="N67">
        <v>718.97310000000004</v>
      </c>
      <c r="O67">
        <v>1225.8015</v>
      </c>
      <c r="P67">
        <v>1.4140999999999999</v>
      </c>
      <c r="Q67">
        <v>0.12039999999999999</v>
      </c>
      <c r="R67">
        <v>0.58609999999999995</v>
      </c>
      <c r="S67">
        <v>2052.4902000000002</v>
      </c>
      <c r="T67">
        <v>972.66780000000006</v>
      </c>
      <c r="U67">
        <v>0</v>
      </c>
      <c r="V67">
        <v>0</v>
      </c>
      <c r="W67">
        <v>1</v>
      </c>
      <c r="X67">
        <v>237317122</v>
      </c>
      <c r="Y67">
        <v>2308118342.25</v>
      </c>
      <c r="Z67">
        <v>0</v>
      </c>
      <c r="AA67">
        <v>0.1263</v>
      </c>
      <c r="AB67">
        <v>0.1028</v>
      </c>
      <c r="AC67">
        <v>56066.964800000002</v>
      </c>
      <c r="AD67">
        <v>836379.58109999995</v>
      </c>
      <c r="AE67">
        <v>0</v>
      </c>
      <c r="AF67">
        <v>0.12039999999999999</v>
      </c>
      <c r="AG67">
        <v>6.7000000000000004E-2</v>
      </c>
      <c r="AH67">
        <v>1.78E-2</v>
      </c>
      <c r="AI67">
        <v>0.57669999999999999</v>
      </c>
      <c r="AJ67">
        <v>-9.7799999999999998E-2</v>
      </c>
      <c r="AK67">
        <v>0.124</v>
      </c>
      <c r="AL67">
        <v>0.1714</v>
      </c>
      <c r="AM67">
        <v>0</v>
      </c>
      <c r="AN67">
        <v>972652688.70200002</v>
      </c>
      <c r="AO67">
        <v>0</v>
      </c>
      <c r="AP67">
        <v>0.12870000000000001</v>
      </c>
      <c r="AQ67">
        <v>0</v>
      </c>
      <c r="AR67">
        <v>-927.48803699999996</v>
      </c>
      <c r="AS67">
        <v>0</v>
      </c>
      <c r="AT67">
        <v>-11.5883427875</v>
      </c>
      <c r="AU67">
        <v>0.13469999999999999</v>
      </c>
      <c r="AV67">
        <v>1</v>
      </c>
      <c r="AW67">
        <v>495230.14279999997</v>
      </c>
      <c r="AX67">
        <v>452429.32079999999</v>
      </c>
      <c r="AY67">
        <v>0</v>
      </c>
      <c r="AZ67">
        <v>0.112</v>
      </c>
      <c r="BA67">
        <v>0</v>
      </c>
      <c r="BB67">
        <v>1</v>
      </c>
      <c r="BC67">
        <v>0</v>
      </c>
      <c r="BD67">
        <v>0</v>
      </c>
      <c r="BE67">
        <v>0</v>
      </c>
      <c r="BF67">
        <v>0</v>
      </c>
      <c r="BG67" s="2">
        <f t="shared" si="1"/>
        <v>0.25647492999999999</v>
      </c>
      <c r="BH67">
        <f>IFERROR(VLOOKUP(D67,'Pesos cenários'!$B$2:$D$4,3,FALSE),"")</f>
        <v>0.24260000000000001</v>
      </c>
    </row>
    <row r="68" spans="1:60" x14ac:dyDescent="0.25">
      <c r="A68">
        <v>25</v>
      </c>
      <c r="B68" t="s">
        <v>719</v>
      </c>
      <c r="C68" t="s">
        <v>82</v>
      </c>
      <c r="D68" t="s">
        <v>56</v>
      </c>
      <c r="E68" t="s">
        <v>57</v>
      </c>
      <c r="F68" t="s">
        <v>725</v>
      </c>
      <c r="G68" t="s">
        <v>716</v>
      </c>
      <c r="H68">
        <v>345.88</v>
      </c>
      <c r="I68">
        <v>16.633333199999999</v>
      </c>
      <c r="J68">
        <v>1638.4106470500001</v>
      </c>
      <c r="K68">
        <v>0.14153779999999999</v>
      </c>
      <c r="L68">
        <v>0.13350000000000001</v>
      </c>
      <c r="M68">
        <v>1.01E-2</v>
      </c>
      <c r="N68">
        <v>603.87109999999996</v>
      </c>
      <c r="O68">
        <v>934.7636</v>
      </c>
      <c r="P68">
        <v>3.7052</v>
      </c>
      <c r="Q68">
        <v>0.12039999999999999</v>
      </c>
      <c r="R68">
        <v>0.64459999999999995</v>
      </c>
      <c r="S68">
        <v>481.04349999999999</v>
      </c>
      <c r="T68">
        <v>928.77779999999996</v>
      </c>
      <c r="U68">
        <v>0</v>
      </c>
      <c r="V68">
        <v>0</v>
      </c>
      <c r="W68">
        <v>0.51790000000000003</v>
      </c>
      <c r="X68">
        <v>111382102</v>
      </c>
      <c r="Y68">
        <v>1709276720</v>
      </c>
      <c r="Z68">
        <v>0</v>
      </c>
      <c r="AA68">
        <v>0.1263</v>
      </c>
      <c r="AB68">
        <v>6.5199999999999994E-2</v>
      </c>
      <c r="AC68">
        <v>85511.130099999995</v>
      </c>
      <c r="AD68">
        <v>478977.01140000002</v>
      </c>
      <c r="AE68">
        <v>0</v>
      </c>
      <c r="AF68">
        <v>0.12039999999999999</v>
      </c>
      <c r="AG68">
        <v>0.17849999999999999</v>
      </c>
      <c r="AH68">
        <v>0.161</v>
      </c>
      <c r="AI68">
        <v>0.377</v>
      </c>
      <c r="AJ68">
        <v>-1.5100000000000001E-2</v>
      </c>
      <c r="AK68">
        <v>0.124</v>
      </c>
      <c r="AL68">
        <v>0.44919999999999999</v>
      </c>
      <c r="AM68">
        <v>248777136.94240001</v>
      </c>
      <c r="AN68">
        <v>442484488.83569998</v>
      </c>
      <c r="AO68">
        <v>0</v>
      </c>
      <c r="AP68">
        <v>0.12870000000000001</v>
      </c>
      <c r="AQ68">
        <v>0.56220000000000003</v>
      </c>
      <c r="AR68">
        <v>146.70459</v>
      </c>
      <c r="AS68">
        <v>0</v>
      </c>
      <c r="AT68">
        <v>-16.444582950000001</v>
      </c>
      <c r="AU68">
        <v>0.13469999999999999</v>
      </c>
      <c r="AV68">
        <v>0</v>
      </c>
      <c r="AW68">
        <v>355047.18199999997</v>
      </c>
      <c r="AX68">
        <v>415586.43150000001</v>
      </c>
      <c r="AY68">
        <v>23.412500000000001</v>
      </c>
      <c r="AZ68">
        <v>0.112</v>
      </c>
      <c r="BA68">
        <v>0.1457</v>
      </c>
      <c r="BB68">
        <v>1</v>
      </c>
      <c r="BC68">
        <v>0</v>
      </c>
      <c r="BD68">
        <v>0</v>
      </c>
      <c r="BE68">
        <v>0</v>
      </c>
      <c r="BF68">
        <v>0</v>
      </c>
      <c r="BG68" s="2">
        <f t="shared" si="1"/>
        <v>0.25305868999999998</v>
      </c>
      <c r="BH68">
        <f>IFERROR(VLOOKUP(D68,'Pesos cenários'!$B$2:$D$4,3,FALSE),"")</f>
        <v>0.3972</v>
      </c>
    </row>
    <row r="69" spans="1:60" x14ac:dyDescent="0.25">
      <c r="A69">
        <v>25</v>
      </c>
      <c r="B69" t="s">
        <v>719</v>
      </c>
      <c r="C69" t="s">
        <v>82</v>
      </c>
      <c r="D69" t="s">
        <v>58</v>
      </c>
      <c r="E69" t="s">
        <v>57</v>
      </c>
      <c r="F69" t="s">
        <v>725</v>
      </c>
      <c r="G69" t="s">
        <v>716</v>
      </c>
      <c r="H69">
        <v>345.88</v>
      </c>
      <c r="I69">
        <v>16.633333199999999</v>
      </c>
      <c r="J69">
        <v>1822.5904057749999</v>
      </c>
      <c r="K69">
        <v>0.14153779999999999</v>
      </c>
      <c r="L69">
        <v>0.13350000000000001</v>
      </c>
      <c r="M69">
        <v>8.9999999999999993E-3</v>
      </c>
      <c r="N69">
        <v>618.54200000000003</v>
      </c>
      <c r="O69">
        <v>986.64490000000001</v>
      </c>
      <c r="P69">
        <v>3.7052</v>
      </c>
      <c r="Q69">
        <v>0.12039999999999999</v>
      </c>
      <c r="R69">
        <v>0.62549999999999994</v>
      </c>
      <c r="S69">
        <v>481.04349999999999</v>
      </c>
      <c r="T69">
        <v>916.14700000000005</v>
      </c>
      <c r="U69">
        <v>0</v>
      </c>
      <c r="V69">
        <v>0</v>
      </c>
      <c r="W69">
        <v>0.52510000000000001</v>
      </c>
      <c r="X69">
        <v>111382102</v>
      </c>
      <c r="Y69">
        <v>1698409060</v>
      </c>
      <c r="Z69">
        <v>0</v>
      </c>
      <c r="AA69">
        <v>0.1263</v>
      </c>
      <c r="AB69">
        <v>6.5600000000000006E-2</v>
      </c>
      <c r="AC69">
        <v>85511.130099999995</v>
      </c>
      <c r="AD69">
        <v>479501.98119999998</v>
      </c>
      <c r="AE69">
        <v>0</v>
      </c>
      <c r="AF69">
        <v>0.12039999999999999</v>
      </c>
      <c r="AG69">
        <v>0.17829999999999999</v>
      </c>
      <c r="AH69">
        <v>0.1615</v>
      </c>
      <c r="AI69">
        <v>0.37640000000000001</v>
      </c>
      <c r="AJ69">
        <v>-3.3399999999999999E-2</v>
      </c>
      <c r="AK69">
        <v>0.124</v>
      </c>
      <c r="AL69">
        <v>0.47549999999999998</v>
      </c>
      <c r="AM69">
        <v>215542120.71880001</v>
      </c>
      <c r="AN69">
        <v>447279988.8872</v>
      </c>
      <c r="AO69">
        <v>0</v>
      </c>
      <c r="AP69">
        <v>0.12870000000000001</v>
      </c>
      <c r="AQ69">
        <v>0.4819</v>
      </c>
      <c r="AR69">
        <v>1.3388392899999999</v>
      </c>
      <c r="AS69">
        <v>0</v>
      </c>
      <c r="AT69">
        <v>-12.267491825</v>
      </c>
      <c r="AU69">
        <v>0.13469999999999999</v>
      </c>
      <c r="AV69">
        <v>0</v>
      </c>
      <c r="AW69">
        <v>358502.53590000002</v>
      </c>
      <c r="AX69">
        <v>431044.28480000002</v>
      </c>
      <c r="AY69">
        <v>0.35320000000000001</v>
      </c>
      <c r="AZ69">
        <v>0.112</v>
      </c>
      <c r="BA69">
        <v>0.16830000000000001</v>
      </c>
      <c r="BB69">
        <v>1</v>
      </c>
      <c r="BC69">
        <v>0</v>
      </c>
      <c r="BD69">
        <v>0</v>
      </c>
      <c r="BE69">
        <v>0</v>
      </c>
      <c r="BF69">
        <v>0</v>
      </c>
      <c r="BG69" s="2">
        <f t="shared" si="1"/>
        <v>0.24609643</v>
      </c>
      <c r="BH69">
        <f>IFERROR(VLOOKUP(D69,'Pesos cenários'!$B$2:$D$4,3,FALSE),"")</f>
        <v>0.36020000000000002</v>
      </c>
    </row>
    <row r="70" spans="1:60" x14ac:dyDescent="0.25">
      <c r="A70">
        <v>25</v>
      </c>
      <c r="B70" t="s">
        <v>719</v>
      </c>
      <c r="C70" t="s">
        <v>82</v>
      </c>
      <c r="D70" t="s">
        <v>59</v>
      </c>
      <c r="E70" t="s">
        <v>57</v>
      </c>
      <c r="F70" t="s">
        <v>725</v>
      </c>
      <c r="G70" t="s">
        <v>716</v>
      </c>
      <c r="H70">
        <v>345.88</v>
      </c>
      <c r="I70">
        <v>20.523956299999998</v>
      </c>
      <c r="J70">
        <v>2210.4683583999999</v>
      </c>
      <c r="K70">
        <v>0.14153779999999999</v>
      </c>
      <c r="L70">
        <v>0.13350000000000001</v>
      </c>
      <c r="M70">
        <v>9.1999999999999998E-3</v>
      </c>
      <c r="N70">
        <v>711.35450000000003</v>
      </c>
      <c r="O70">
        <v>1225.8015</v>
      </c>
      <c r="P70">
        <v>1.4140999999999999</v>
      </c>
      <c r="Q70">
        <v>0.12039999999999999</v>
      </c>
      <c r="R70">
        <v>0.57979999999999998</v>
      </c>
      <c r="S70">
        <v>481.04349999999999</v>
      </c>
      <c r="T70">
        <v>972.66780000000006</v>
      </c>
      <c r="U70">
        <v>0</v>
      </c>
      <c r="V70">
        <v>0</v>
      </c>
      <c r="W70">
        <v>0.49459999999999998</v>
      </c>
      <c r="X70">
        <v>137434956</v>
      </c>
      <c r="Y70">
        <v>2308118342.25</v>
      </c>
      <c r="Z70">
        <v>0</v>
      </c>
      <c r="AA70">
        <v>0.1263</v>
      </c>
      <c r="AB70">
        <v>5.9499999999999997E-2</v>
      </c>
      <c r="AC70">
        <v>85511.130099999995</v>
      </c>
      <c r="AD70">
        <v>836379.58109999995</v>
      </c>
      <c r="AE70">
        <v>0</v>
      </c>
      <c r="AF70">
        <v>0.12039999999999999</v>
      </c>
      <c r="AG70">
        <v>0.1022</v>
      </c>
      <c r="AH70">
        <v>0.16139999999999999</v>
      </c>
      <c r="AI70">
        <v>0.57669999999999999</v>
      </c>
      <c r="AJ70">
        <v>-9.7799999999999998E-2</v>
      </c>
      <c r="AK70">
        <v>0.124</v>
      </c>
      <c r="AL70">
        <v>0.38419999999999999</v>
      </c>
      <c r="AM70">
        <v>1457942989.3571999</v>
      </c>
      <c r="AN70">
        <v>972652688.70200002</v>
      </c>
      <c r="AO70">
        <v>0</v>
      </c>
      <c r="AP70">
        <v>0.12870000000000001</v>
      </c>
      <c r="AQ70">
        <v>1</v>
      </c>
      <c r="AR70">
        <v>254.803619</v>
      </c>
      <c r="AS70">
        <v>0</v>
      </c>
      <c r="AT70">
        <v>-11.5883427875</v>
      </c>
      <c r="AU70">
        <v>0.13469999999999999</v>
      </c>
      <c r="AV70">
        <v>0</v>
      </c>
      <c r="AW70">
        <v>509338.18489999999</v>
      </c>
      <c r="AX70">
        <v>452429.32079999999</v>
      </c>
      <c r="AY70">
        <v>0</v>
      </c>
      <c r="AZ70">
        <v>0.112</v>
      </c>
      <c r="BA70">
        <v>0</v>
      </c>
      <c r="BB70">
        <v>1</v>
      </c>
      <c r="BC70">
        <v>0</v>
      </c>
      <c r="BD70">
        <v>0</v>
      </c>
      <c r="BE70">
        <v>0</v>
      </c>
      <c r="BF70">
        <v>0</v>
      </c>
      <c r="BG70" s="2">
        <f t="shared" si="1"/>
        <v>0.26719665000000004</v>
      </c>
      <c r="BH70">
        <f>IFERROR(VLOOKUP(D70,'Pesos cenários'!$B$2:$D$4,3,FALSE),"")</f>
        <v>0.24260000000000001</v>
      </c>
    </row>
    <row r="71" spans="1:60" x14ac:dyDescent="0.25">
      <c r="A71">
        <v>26</v>
      </c>
      <c r="B71" t="s">
        <v>719</v>
      </c>
      <c r="C71" t="s">
        <v>83</v>
      </c>
      <c r="D71" t="s">
        <v>56</v>
      </c>
      <c r="E71" t="s">
        <v>57</v>
      </c>
      <c r="F71" t="s">
        <v>724</v>
      </c>
      <c r="G71" t="s">
        <v>716</v>
      </c>
      <c r="H71">
        <v>743.7</v>
      </c>
      <c r="I71">
        <v>128.62994399999999</v>
      </c>
      <c r="J71">
        <v>1638.4106470500001</v>
      </c>
      <c r="K71">
        <v>0.14153779999999999</v>
      </c>
      <c r="L71">
        <v>0.13350000000000001</v>
      </c>
      <c r="M71">
        <v>7.8399999999999997E-2</v>
      </c>
      <c r="N71">
        <v>1613.8293000000001</v>
      </c>
      <c r="O71">
        <v>934.7636</v>
      </c>
      <c r="P71">
        <v>3.7052</v>
      </c>
      <c r="Q71">
        <v>0.12039999999999999</v>
      </c>
      <c r="R71">
        <v>1</v>
      </c>
      <c r="S71">
        <v>0</v>
      </c>
      <c r="T71">
        <v>928.77779999999996</v>
      </c>
      <c r="U71">
        <v>0</v>
      </c>
      <c r="V71">
        <v>0</v>
      </c>
      <c r="W71">
        <v>0</v>
      </c>
      <c r="X71">
        <v>1548897862</v>
      </c>
      <c r="Y71">
        <v>1709276720</v>
      </c>
      <c r="Z71">
        <v>0</v>
      </c>
      <c r="AA71">
        <v>0.1263</v>
      </c>
      <c r="AB71">
        <v>0.90620000000000001</v>
      </c>
      <c r="AC71">
        <v>821900.04410000006</v>
      </c>
      <c r="AD71">
        <v>478977.01140000002</v>
      </c>
      <c r="AE71">
        <v>0</v>
      </c>
      <c r="AF71">
        <v>0.12039999999999999</v>
      </c>
      <c r="AG71">
        <v>1</v>
      </c>
      <c r="AH71">
        <v>8.9899999999999994E-2</v>
      </c>
      <c r="AI71">
        <v>0.377</v>
      </c>
      <c r="AJ71">
        <v>-1.5100000000000001E-2</v>
      </c>
      <c r="AK71">
        <v>0.124</v>
      </c>
      <c r="AL71">
        <v>0.26769999999999999</v>
      </c>
      <c r="AM71">
        <v>346013552.36180001</v>
      </c>
      <c r="AN71">
        <v>442484488.83569998</v>
      </c>
      <c r="AO71">
        <v>0</v>
      </c>
      <c r="AP71">
        <v>0.12870000000000001</v>
      </c>
      <c r="AQ71">
        <v>0.78200000000000003</v>
      </c>
      <c r="AR71">
        <v>36.374454499999999</v>
      </c>
      <c r="AS71">
        <v>0</v>
      </c>
      <c r="AT71">
        <v>-16.444582950000001</v>
      </c>
      <c r="AU71">
        <v>0.13469999999999999</v>
      </c>
      <c r="AV71">
        <v>0</v>
      </c>
      <c r="AW71">
        <v>535262.62159999995</v>
      </c>
      <c r="AX71">
        <v>415586.43150000001</v>
      </c>
      <c r="AY71">
        <v>23.412500000000001</v>
      </c>
      <c r="AZ71">
        <v>0.112</v>
      </c>
      <c r="BA71">
        <v>0</v>
      </c>
      <c r="BB71">
        <v>1</v>
      </c>
      <c r="BC71">
        <v>0</v>
      </c>
      <c r="BD71">
        <v>0</v>
      </c>
      <c r="BE71">
        <v>0</v>
      </c>
      <c r="BF71">
        <v>0</v>
      </c>
      <c r="BG71" s="2">
        <f t="shared" si="1"/>
        <v>0.49955765999999996</v>
      </c>
      <c r="BH71">
        <f>IFERROR(VLOOKUP(D71,'Pesos cenários'!$B$2:$D$4,3,FALSE),"")</f>
        <v>0.3972</v>
      </c>
    </row>
    <row r="72" spans="1:60" x14ac:dyDescent="0.25">
      <c r="A72">
        <v>26</v>
      </c>
      <c r="B72" t="s">
        <v>719</v>
      </c>
      <c r="C72" t="s">
        <v>83</v>
      </c>
      <c r="D72" t="s">
        <v>58</v>
      </c>
      <c r="E72" t="s">
        <v>57</v>
      </c>
      <c r="F72" t="s">
        <v>724</v>
      </c>
      <c r="G72" t="s">
        <v>716</v>
      </c>
      <c r="H72">
        <v>743.7</v>
      </c>
      <c r="I72">
        <v>128.62994399999999</v>
      </c>
      <c r="J72">
        <v>1822.5904057749999</v>
      </c>
      <c r="K72">
        <v>0.14153779999999999</v>
      </c>
      <c r="L72">
        <v>0.13350000000000001</v>
      </c>
      <c r="M72">
        <v>7.0499999999999993E-2</v>
      </c>
      <c r="N72">
        <v>1691.6143</v>
      </c>
      <c r="O72">
        <v>986.64490000000001</v>
      </c>
      <c r="P72">
        <v>3.7052</v>
      </c>
      <c r="Q72">
        <v>0.12039999999999999</v>
      </c>
      <c r="R72">
        <v>1</v>
      </c>
      <c r="S72">
        <v>0</v>
      </c>
      <c r="T72">
        <v>916.14700000000005</v>
      </c>
      <c r="U72">
        <v>0</v>
      </c>
      <c r="V72">
        <v>0</v>
      </c>
      <c r="W72">
        <v>0</v>
      </c>
      <c r="X72">
        <v>1548897862</v>
      </c>
      <c r="Y72">
        <v>1698409060</v>
      </c>
      <c r="Z72">
        <v>0</v>
      </c>
      <c r="AA72">
        <v>0.1263</v>
      </c>
      <c r="AB72">
        <v>0.91200000000000003</v>
      </c>
      <c r="AC72">
        <v>821900.04410000006</v>
      </c>
      <c r="AD72">
        <v>479501.98119999998</v>
      </c>
      <c r="AE72">
        <v>0</v>
      </c>
      <c r="AF72">
        <v>0.12039999999999999</v>
      </c>
      <c r="AG72">
        <v>1</v>
      </c>
      <c r="AH72">
        <v>8.7599999999999997E-2</v>
      </c>
      <c r="AI72">
        <v>0.37640000000000001</v>
      </c>
      <c r="AJ72">
        <v>-3.3399999999999999E-2</v>
      </c>
      <c r="AK72">
        <v>0.124</v>
      </c>
      <c r="AL72">
        <v>0.29530000000000001</v>
      </c>
      <c r="AM72">
        <v>420020847.14450002</v>
      </c>
      <c r="AN72">
        <v>447279988.8872</v>
      </c>
      <c r="AO72">
        <v>0</v>
      </c>
      <c r="AP72">
        <v>0.12870000000000001</v>
      </c>
      <c r="AQ72">
        <v>0.93910000000000005</v>
      </c>
      <c r="AR72">
        <v>36.169818900000003</v>
      </c>
      <c r="AS72">
        <v>0</v>
      </c>
      <c r="AT72">
        <v>-12.267491825</v>
      </c>
      <c r="AU72">
        <v>0.13469999999999999</v>
      </c>
      <c r="AV72">
        <v>0</v>
      </c>
      <c r="AW72">
        <v>534609.80370000005</v>
      </c>
      <c r="AX72">
        <v>431044.28480000002</v>
      </c>
      <c r="AY72">
        <v>0.35320000000000001</v>
      </c>
      <c r="AZ72">
        <v>0.112</v>
      </c>
      <c r="BA72">
        <v>0</v>
      </c>
      <c r="BB72">
        <v>1</v>
      </c>
      <c r="BC72">
        <v>0</v>
      </c>
      <c r="BD72">
        <v>0</v>
      </c>
      <c r="BE72">
        <v>0</v>
      </c>
      <c r="BF72">
        <v>0</v>
      </c>
      <c r="BG72" s="2">
        <f t="shared" si="1"/>
        <v>0.52287672000000007</v>
      </c>
      <c r="BH72">
        <f>IFERROR(VLOOKUP(D72,'Pesos cenários'!$B$2:$D$4,3,FALSE),"")</f>
        <v>0.36020000000000002</v>
      </c>
    </row>
    <row r="73" spans="1:60" x14ac:dyDescent="0.25">
      <c r="A73">
        <v>26</v>
      </c>
      <c r="B73" t="s">
        <v>719</v>
      </c>
      <c r="C73" t="s">
        <v>83</v>
      </c>
      <c r="D73" t="s">
        <v>59</v>
      </c>
      <c r="E73" t="s">
        <v>57</v>
      </c>
      <c r="F73" t="s">
        <v>724</v>
      </c>
      <c r="G73" t="s">
        <v>716</v>
      </c>
      <c r="H73">
        <v>743.7</v>
      </c>
      <c r="I73">
        <v>128.62994399999999</v>
      </c>
      <c r="J73">
        <v>2210.4683583999999</v>
      </c>
      <c r="K73">
        <v>0.14153779999999999</v>
      </c>
      <c r="L73">
        <v>0.13350000000000001</v>
      </c>
      <c r="M73">
        <v>5.8099999999999999E-2</v>
      </c>
      <c r="N73">
        <v>2081.7926000000002</v>
      </c>
      <c r="O73">
        <v>1225.8015</v>
      </c>
      <c r="P73">
        <v>1.4140999999999999</v>
      </c>
      <c r="Q73">
        <v>0.12039999999999999</v>
      </c>
      <c r="R73">
        <v>1</v>
      </c>
      <c r="S73">
        <v>0</v>
      </c>
      <c r="T73">
        <v>972.66780000000006</v>
      </c>
      <c r="U73">
        <v>0</v>
      </c>
      <c r="V73">
        <v>0</v>
      </c>
      <c r="W73">
        <v>0</v>
      </c>
      <c r="X73">
        <v>1548897862</v>
      </c>
      <c r="Y73">
        <v>2308118342.25</v>
      </c>
      <c r="Z73">
        <v>0</v>
      </c>
      <c r="AA73">
        <v>0.1263</v>
      </c>
      <c r="AB73">
        <v>0.67110000000000003</v>
      </c>
      <c r="AC73">
        <v>821900.04410000006</v>
      </c>
      <c r="AD73">
        <v>836379.58109999995</v>
      </c>
      <c r="AE73">
        <v>0</v>
      </c>
      <c r="AF73">
        <v>0.12039999999999999</v>
      </c>
      <c r="AG73">
        <v>0.98270000000000002</v>
      </c>
      <c r="AH73">
        <v>8.6099999999999996E-2</v>
      </c>
      <c r="AI73">
        <v>0.57669999999999999</v>
      </c>
      <c r="AJ73">
        <v>-9.7799999999999998E-2</v>
      </c>
      <c r="AK73">
        <v>0.124</v>
      </c>
      <c r="AL73">
        <v>0.27260000000000001</v>
      </c>
      <c r="AM73">
        <v>996544792.68529999</v>
      </c>
      <c r="AN73">
        <v>972652688.70200002</v>
      </c>
      <c r="AO73">
        <v>0</v>
      </c>
      <c r="AP73">
        <v>0.12870000000000001</v>
      </c>
      <c r="AQ73">
        <v>1</v>
      </c>
      <c r="AR73">
        <v>45.755622899999999</v>
      </c>
      <c r="AS73">
        <v>0</v>
      </c>
      <c r="AT73">
        <v>-11.5883427875</v>
      </c>
      <c r="AU73">
        <v>0.13469999999999999</v>
      </c>
      <c r="AV73">
        <v>0</v>
      </c>
      <c r="AW73">
        <v>512754.59279999998</v>
      </c>
      <c r="AX73">
        <v>452429.32079999999</v>
      </c>
      <c r="AY73">
        <v>0</v>
      </c>
      <c r="AZ73">
        <v>0.112</v>
      </c>
      <c r="BA73">
        <v>0</v>
      </c>
      <c r="BB73">
        <v>1</v>
      </c>
      <c r="BC73">
        <v>0</v>
      </c>
      <c r="BD73">
        <v>0</v>
      </c>
      <c r="BE73">
        <v>0</v>
      </c>
      <c r="BF73">
        <v>0</v>
      </c>
      <c r="BG73" s="2">
        <f t="shared" si="1"/>
        <v>0.49373576000000008</v>
      </c>
      <c r="BH73">
        <f>IFERROR(VLOOKUP(D73,'Pesos cenários'!$B$2:$D$4,3,FALSE),"")</f>
        <v>0.24260000000000001</v>
      </c>
    </row>
    <row r="74" spans="1:60" x14ac:dyDescent="0.25">
      <c r="A74">
        <v>27</v>
      </c>
      <c r="B74" t="s">
        <v>719</v>
      </c>
      <c r="C74" t="s">
        <v>84</v>
      </c>
      <c r="D74" t="s">
        <v>56</v>
      </c>
      <c r="E74" t="s">
        <v>57</v>
      </c>
      <c r="F74" t="s">
        <v>725</v>
      </c>
      <c r="G74" t="s">
        <v>716</v>
      </c>
      <c r="H74">
        <v>554.54300000000001</v>
      </c>
      <c r="I74">
        <v>128.04525799999999</v>
      </c>
      <c r="J74">
        <v>1638.4106470500001</v>
      </c>
      <c r="K74">
        <v>0.14153779999999999</v>
      </c>
      <c r="L74">
        <v>0.13350000000000001</v>
      </c>
      <c r="M74">
        <v>7.8100000000000003E-2</v>
      </c>
      <c r="N74">
        <v>883.33029999999997</v>
      </c>
      <c r="O74">
        <v>934.7636</v>
      </c>
      <c r="P74">
        <v>3.7052</v>
      </c>
      <c r="Q74">
        <v>0.12039999999999999</v>
      </c>
      <c r="R74">
        <v>0.94479999999999997</v>
      </c>
      <c r="S74">
        <v>836.14120000000003</v>
      </c>
      <c r="T74">
        <v>928.77779999999996</v>
      </c>
      <c r="U74">
        <v>0</v>
      </c>
      <c r="V74">
        <v>0</v>
      </c>
      <c r="W74">
        <v>0.90029999999999999</v>
      </c>
      <c r="X74">
        <v>1050544878</v>
      </c>
      <c r="Y74">
        <v>1709276720</v>
      </c>
      <c r="Z74">
        <v>0</v>
      </c>
      <c r="AA74">
        <v>0.1263</v>
      </c>
      <c r="AB74">
        <v>0.61460000000000004</v>
      </c>
      <c r="AC74">
        <v>891893.52439999999</v>
      </c>
      <c r="AD74">
        <v>478977.01140000002</v>
      </c>
      <c r="AE74">
        <v>0</v>
      </c>
      <c r="AF74">
        <v>0.12039999999999999</v>
      </c>
      <c r="AG74">
        <v>1</v>
      </c>
      <c r="AH74">
        <v>0.1623</v>
      </c>
      <c r="AI74">
        <v>0.377</v>
      </c>
      <c r="AJ74">
        <v>-1.5100000000000001E-2</v>
      </c>
      <c r="AK74">
        <v>0.124</v>
      </c>
      <c r="AL74">
        <v>0.45229999999999998</v>
      </c>
      <c r="AM74">
        <v>326075793.66229999</v>
      </c>
      <c r="AN74">
        <v>442484488.83569998</v>
      </c>
      <c r="AO74">
        <v>0</v>
      </c>
      <c r="AP74">
        <v>0.12870000000000001</v>
      </c>
      <c r="AQ74">
        <v>0.7369</v>
      </c>
      <c r="AR74">
        <v>-7.38531256</v>
      </c>
      <c r="AS74">
        <v>0</v>
      </c>
      <c r="AT74">
        <v>-16.444582950000001</v>
      </c>
      <c r="AU74">
        <v>0.13469999999999999</v>
      </c>
      <c r="AV74">
        <v>0.449103062233633</v>
      </c>
      <c r="AW74">
        <v>668625.51950000005</v>
      </c>
      <c r="AX74">
        <v>415586.43150000001</v>
      </c>
      <c r="AY74">
        <v>23.412500000000001</v>
      </c>
      <c r="AZ74">
        <v>0.112</v>
      </c>
      <c r="BA74">
        <v>0</v>
      </c>
      <c r="BB74">
        <v>1</v>
      </c>
      <c r="BC74">
        <v>0</v>
      </c>
      <c r="BD74">
        <v>0</v>
      </c>
      <c r="BE74">
        <v>0</v>
      </c>
      <c r="BF74">
        <v>0</v>
      </c>
      <c r="BG74" s="2">
        <f t="shared" si="1"/>
        <v>0.53362266248287038</v>
      </c>
      <c r="BH74">
        <f>IFERROR(VLOOKUP(D74,'Pesos cenários'!$B$2:$D$4,3,FALSE),"")</f>
        <v>0.3972</v>
      </c>
    </row>
    <row r="75" spans="1:60" x14ac:dyDescent="0.25">
      <c r="A75">
        <v>27</v>
      </c>
      <c r="B75" t="s">
        <v>719</v>
      </c>
      <c r="C75" t="s">
        <v>84</v>
      </c>
      <c r="D75" t="s">
        <v>58</v>
      </c>
      <c r="E75" t="s">
        <v>57</v>
      </c>
      <c r="F75" t="s">
        <v>725</v>
      </c>
      <c r="G75" t="s">
        <v>716</v>
      </c>
      <c r="H75">
        <v>554.54300000000001</v>
      </c>
      <c r="I75">
        <v>128.04525799999999</v>
      </c>
      <c r="J75">
        <v>1822.5904057749999</v>
      </c>
      <c r="K75">
        <v>0.14153779999999999</v>
      </c>
      <c r="L75">
        <v>0.13350000000000001</v>
      </c>
      <c r="M75">
        <v>7.0199999999999999E-2</v>
      </c>
      <c r="N75">
        <v>980.4633</v>
      </c>
      <c r="O75">
        <v>986.64490000000001</v>
      </c>
      <c r="P75">
        <v>3.7052</v>
      </c>
      <c r="Q75">
        <v>0.12039999999999999</v>
      </c>
      <c r="R75">
        <v>0.99370000000000003</v>
      </c>
      <c r="S75">
        <v>836.14120000000003</v>
      </c>
      <c r="T75">
        <v>916.14700000000005</v>
      </c>
      <c r="U75">
        <v>0</v>
      </c>
      <c r="V75">
        <v>0</v>
      </c>
      <c r="W75">
        <v>0.91269999999999996</v>
      </c>
      <c r="X75">
        <v>1050544878</v>
      </c>
      <c r="Y75">
        <v>1698409060</v>
      </c>
      <c r="Z75">
        <v>0</v>
      </c>
      <c r="AA75">
        <v>0.1263</v>
      </c>
      <c r="AB75">
        <v>0.61850000000000005</v>
      </c>
      <c r="AC75">
        <v>891893.52439999999</v>
      </c>
      <c r="AD75">
        <v>479501.98119999998</v>
      </c>
      <c r="AE75">
        <v>0</v>
      </c>
      <c r="AF75">
        <v>0.12039999999999999</v>
      </c>
      <c r="AG75">
        <v>1</v>
      </c>
      <c r="AH75">
        <v>0.16250000000000001</v>
      </c>
      <c r="AI75">
        <v>0.37640000000000001</v>
      </c>
      <c r="AJ75">
        <v>-3.3399999999999999E-2</v>
      </c>
      <c r="AK75">
        <v>0.124</v>
      </c>
      <c r="AL75">
        <v>0.47789999999999999</v>
      </c>
      <c r="AM75">
        <v>301581233.10479999</v>
      </c>
      <c r="AN75">
        <v>447279988.8872</v>
      </c>
      <c r="AO75">
        <v>0</v>
      </c>
      <c r="AP75">
        <v>0.12870000000000001</v>
      </c>
      <c r="AQ75">
        <v>0.67430000000000001</v>
      </c>
      <c r="AR75">
        <v>-7.6914115000000001</v>
      </c>
      <c r="AS75">
        <v>0</v>
      </c>
      <c r="AT75">
        <v>-12.267491825</v>
      </c>
      <c r="AU75">
        <v>0.13469999999999999</v>
      </c>
      <c r="AV75">
        <v>0.62697506627439703</v>
      </c>
      <c r="AW75">
        <v>580988.34569999995</v>
      </c>
      <c r="AX75">
        <v>431044.28480000002</v>
      </c>
      <c r="AY75">
        <v>0.35320000000000001</v>
      </c>
      <c r="AZ75">
        <v>0.112</v>
      </c>
      <c r="BA75">
        <v>0</v>
      </c>
      <c r="BB75">
        <v>1</v>
      </c>
      <c r="BC75">
        <v>0</v>
      </c>
      <c r="BD75">
        <v>0</v>
      </c>
      <c r="BE75">
        <v>0</v>
      </c>
      <c r="BF75">
        <v>0</v>
      </c>
      <c r="BG75" s="2">
        <f t="shared" si="1"/>
        <v>0.55802528142716135</v>
      </c>
      <c r="BH75">
        <f>IFERROR(VLOOKUP(D75,'Pesos cenários'!$B$2:$D$4,3,FALSE),"")</f>
        <v>0.36020000000000002</v>
      </c>
    </row>
    <row r="76" spans="1:60" x14ac:dyDescent="0.25">
      <c r="A76">
        <v>27</v>
      </c>
      <c r="B76" t="s">
        <v>719</v>
      </c>
      <c r="C76" t="s">
        <v>84</v>
      </c>
      <c r="D76" t="s">
        <v>59</v>
      </c>
      <c r="E76" t="s">
        <v>57</v>
      </c>
      <c r="F76" t="s">
        <v>725</v>
      </c>
      <c r="G76" t="s">
        <v>716</v>
      </c>
      <c r="H76">
        <v>554.54300000000001</v>
      </c>
      <c r="I76">
        <v>128.13713100000001</v>
      </c>
      <c r="J76">
        <v>2210.4683583999999</v>
      </c>
      <c r="K76">
        <v>0.14153779999999999</v>
      </c>
      <c r="L76">
        <v>0.13350000000000001</v>
      </c>
      <c r="M76">
        <v>5.79E-2</v>
      </c>
      <c r="N76">
        <v>1138.6658</v>
      </c>
      <c r="O76">
        <v>1225.8015</v>
      </c>
      <c r="P76">
        <v>1.4140999999999999</v>
      </c>
      <c r="Q76">
        <v>0.12039999999999999</v>
      </c>
      <c r="R76">
        <v>0.92879999999999996</v>
      </c>
      <c r="S76">
        <v>836.14120000000003</v>
      </c>
      <c r="T76">
        <v>972.66780000000006</v>
      </c>
      <c r="U76">
        <v>0</v>
      </c>
      <c r="V76">
        <v>0</v>
      </c>
      <c r="W76">
        <v>0.85960000000000003</v>
      </c>
      <c r="X76">
        <v>1051298722</v>
      </c>
      <c r="Y76">
        <v>2308118342.25</v>
      </c>
      <c r="Z76">
        <v>0</v>
      </c>
      <c r="AA76">
        <v>0.1263</v>
      </c>
      <c r="AB76">
        <v>0.45550000000000002</v>
      </c>
      <c r="AC76">
        <v>891893.52439999999</v>
      </c>
      <c r="AD76">
        <v>836379.58109999995</v>
      </c>
      <c r="AE76">
        <v>0</v>
      </c>
      <c r="AF76">
        <v>0.12039999999999999</v>
      </c>
      <c r="AG76">
        <v>1</v>
      </c>
      <c r="AH76">
        <v>0.1585</v>
      </c>
      <c r="AI76">
        <v>0.57669999999999999</v>
      </c>
      <c r="AJ76">
        <v>-9.7799999999999998E-2</v>
      </c>
      <c r="AK76">
        <v>0.124</v>
      </c>
      <c r="AL76">
        <v>0.38009999999999999</v>
      </c>
      <c r="AM76">
        <v>586867865.12849998</v>
      </c>
      <c r="AN76">
        <v>972652688.70200002</v>
      </c>
      <c r="AO76">
        <v>0</v>
      </c>
      <c r="AP76">
        <v>0.12870000000000001</v>
      </c>
      <c r="AQ76">
        <v>0.60340000000000005</v>
      </c>
      <c r="AR76">
        <v>-7.2735052099999997</v>
      </c>
      <c r="AS76">
        <v>0</v>
      </c>
      <c r="AT76">
        <v>-11.5883427875</v>
      </c>
      <c r="AU76">
        <v>0.13469999999999999</v>
      </c>
      <c r="AV76">
        <v>0.62765706394582199</v>
      </c>
      <c r="AW76">
        <v>619666.99609999999</v>
      </c>
      <c r="AX76">
        <v>452429.32079999999</v>
      </c>
      <c r="AY76">
        <v>0</v>
      </c>
      <c r="AZ76">
        <v>0.112</v>
      </c>
      <c r="BA76">
        <v>0</v>
      </c>
      <c r="BB76">
        <v>1</v>
      </c>
      <c r="BC76">
        <v>0</v>
      </c>
      <c r="BD76">
        <v>0</v>
      </c>
      <c r="BE76">
        <v>0</v>
      </c>
      <c r="BF76">
        <v>0</v>
      </c>
      <c r="BG76" s="2">
        <f t="shared" si="1"/>
        <v>0.50682220651350218</v>
      </c>
      <c r="BH76">
        <f>IFERROR(VLOOKUP(D76,'Pesos cenários'!$B$2:$D$4,3,FALSE),"")</f>
        <v>0.24260000000000001</v>
      </c>
    </row>
    <row r="77" spans="1:60" x14ac:dyDescent="0.25">
      <c r="A77">
        <v>28</v>
      </c>
      <c r="B77" t="s">
        <v>719</v>
      </c>
      <c r="C77" t="s">
        <v>85</v>
      </c>
      <c r="D77" t="s">
        <v>56</v>
      </c>
      <c r="E77" t="s">
        <v>57</v>
      </c>
      <c r="F77" t="s">
        <v>725</v>
      </c>
      <c r="G77" t="s">
        <v>716</v>
      </c>
      <c r="H77">
        <v>625.221</v>
      </c>
      <c r="I77">
        <v>110.46157100000001</v>
      </c>
      <c r="J77">
        <v>1638.4106470500001</v>
      </c>
      <c r="K77">
        <v>0.14153779999999999</v>
      </c>
      <c r="L77">
        <v>0.13350000000000001</v>
      </c>
      <c r="M77">
        <v>6.7299999999999999E-2</v>
      </c>
      <c r="N77">
        <v>1051.6603</v>
      </c>
      <c r="O77">
        <v>934.7636</v>
      </c>
      <c r="P77">
        <v>3.7052</v>
      </c>
      <c r="Q77">
        <v>0.12039999999999999</v>
      </c>
      <c r="R77">
        <v>1</v>
      </c>
      <c r="S77">
        <v>1058.4673</v>
      </c>
      <c r="T77">
        <v>928.77779999999996</v>
      </c>
      <c r="U77">
        <v>0</v>
      </c>
      <c r="V77">
        <v>0</v>
      </c>
      <c r="W77">
        <v>1</v>
      </c>
      <c r="X77">
        <v>663656926</v>
      </c>
      <c r="Y77">
        <v>1709276720</v>
      </c>
      <c r="Z77">
        <v>0</v>
      </c>
      <c r="AA77">
        <v>0.1263</v>
      </c>
      <c r="AB77">
        <v>0.38829999999999998</v>
      </c>
      <c r="AC77">
        <v>675491.38500000001</v>
      </c>
      <c r="AD77">
        <v>478977.01140000002</v>
      </c>
      <c r="AE77">
        <v>0</v>
      </c>
      <c r="AF77">
        <v>0.12039999999999999</v>
      </c>
      <c r="AG77">
        <v>1</v>
      </c>
      <c r="AH77">
        <v>7.8799999999999995E-2</v>
      </c>
      <c r="AI77">
        <v>0.377</v>
      </c>
      <c r="AJ77">
        <v>-1.5100000000000001E-2</v>
      </c>
      <c r="AK77">
        <v>0.124</v>
      </c>
      <c r="AL77">
        <v>0.23960000000000001</v>
      </c>
      <c r="AM77">
        <v>272698034.48400003</v>
      </c>
      <c r="AN77">
        <v>442484488.83569998</v>
      </c>
      <c r="AO77">
        <v>0</v>
      </c>
      <c r="AP77">
        <v>0.12870000000000001</v>
      </c>
      <c r="AQ77">
        <v>0.61629999999999996</v>
      </c>
      <c r="AR77">
        <v>-151.34863300000001</v>
      </c>
      <c r="AS77">
        <v>0</v>
      </c>
      <c r="AT77">
        <v>-16.444582950000001</v>
      </c>
      <c r="AU77">
        <v>0.13469999999999999</v>
      </c>
      <c r="AV77">
        <v>1</v>
      </c>
      <c r="AW77">
        <v>382329.87400000001</v>
      </c>
      <c r="AX77">
        <v>415586.43150000001</v>
      </c>
      <c r="AY77">
        <v>23.412500000000001</v>
      </c>
      <c r="AZ77">
        <v>0.112</v>
      </c>
      <c r="BA77">
        <v>0.08</v>
      </c>
      <c r="BB77">
        <v>1</v>
      </c>
      <c r="BC77">
        <v>0</v>
      </c>
      <c r="BD77">
        <v>0</v>
      </c>
      <c r="BE77">
        <v>0</v>
      </c>
      <c r="BF77">
        <v>0</v>
      </c>
      <c r="BG77" s="2">
        <f t="shared" si="1"/>
        <v>0.55151505000000001</v>
      </c>
      <c r="BH77">
        <f>IFERROR(VLOOKUP(D77,'Pesos cenários'!$B$2:$D$4,3,FALSE),"")</f>
        <v>0.3972</v>
      </c>
    </row>
    <row r="78" spans="1:60" x14ac:dyDescent="0.25">
      <c r="A78">
        <v>28</v>
      </c>
      <c r="B78" t="s">
        <v>719</v>
      </c>
      <c r="C78" t="s">
        <v>85</v>
      </c>
      <c r="D78" t="s">
        <v>58</v>
      </c>
      <c r="E78" t="s">
        <v>57</v>
      </c>
      <c r="F78" t="s">
        <v>725</v>
      </c>
      <c r="G78" t="s">
        <v>716</v>
      </c>
      <c r="H78">
        <v>625.221</v>
      </c>
      <c r="I78">
        <v>110.46157100000001</v>
      </c>
      <c r="J78">
        <v>1822.5904057749999</v>
      </c>
      <c r="K78">
        <v>0.14153779999999999</v>
      </c>
      <c r="L78">
        <v>0.13350000000000001</v>
      </c>
      <c r="M78">
        <v>6.0499999999999998E-2</v>
      </c>
      <c r="N78">
        <v>1102.2150999999999</v>
      </c>
      <c r="O78">
        <v>986.64490000000001</v>
      </c>
      <c r="P78">
        <v>3.7052</v>
      </c>
      <c r="Q78">
        <v>0.12039999999999999</v>
      </c>
      <c r="R78">
        <v>1</v>
      </c>
      <c r="S78">
        <v>1058.4673</v>
      </c>
      <c r="T78">
        <v>916.14700000000005</v>
      </c>
      <c r="U78">
        <v>0</v>
      </c>
      <c r="V78">
        <v>0</v>
      </c>
      <c r="W78">
        <v>1</v>
      </c>
      <c r="X78">
        <v>663656926</v>
      </c>
      <c r="Y78">
        <v>1698409060</v>
      </c>
      <c r="Z78">
        <v>0</v>
      </c>
      <c r="AA78">
        <v>0.1263</v>
      </c>
      <c r="AB78">
        <v>0.39079999999999998</v>
      </c>
      <c r="AC78">
        <v>675491.38500000001</v>
      </c>
      <c r="AD78">
        <v>479501.98119999998</v>
      </c>
      <c r="AE78">
        <v>0</v>
      </c>
      <c r="AF78">
        <v>0.12039999999999999</v>
      </c>
      <c r="AG78">
        <v>1</v>
      </c>
      <c r="AH78">
        <v>7.9699999999999993E-2</v>
      </c>
      <c r="AI78">
        <v>0.37640000000000001</v>
      </c>
      <c r="AJ78">
        <v>-3.3399999999999999E-2</v>
      </c>
      <c r="AK78">
        <v>0.124</v>
      </c>
      <c r="AL78">
        <v>0.27600000000000002</v>
      </c>
      <c r="AM78">
        <v>248629594.75209999</v>
      </c>
      <c r="AN78">
        <v>447279988.8872</v>
      </c>
      <c r="AO78">
        <v>0</v>
      </c>
      <c r="AP78">
        <v>0.12870000000000001</v>
      </c>
      <c r="AQ78">
        <v>0.55589999999999995</v>
      </c>
      <c r="AR78">
        <v>-692.87487799999997</v>
      </c>
      <c r="AS78">
        <v>0</v>
      </c>
      <c r="AT78">
        <v>-12.267491825</v>
      </c>
      <c r="AU78">
        <v>0.13469999999999999</v>
      </c>
      <c r="AV78">
        <v>1</v>
      </c>
      <c r="AW78">
        <v>361345.98070000001</v>
      </c>
      <c r="AX78">
        <v>431044.28480000002</v>
      </c>
      <c r="AY78">
        <v>0.35320000000000001</v>
      </c>
      <c r="AZ78">
        <v>0.112</v>
      </c>
      <c r="BA78">
        <v>0.16170000000000001</v>
      </c>
      <c r="BB78">
        <v>1</v>
      </c>
      <c r="BC78">
        <v>0</v>
      </c>
      <c r="BD78">
        <v>0</v>
      </c>
      <c r="BE78">
        <v>0</v>
      </c>
      <c r="BF78">
        <v>0</v>
      </c>
      <c r="BG78" s="2">
        <f t="shared" si="1"/>
        <v>0.55681351999999995</v>
      </c>
      <c r="BH78">
        <f>IFERROR(VLOOKUP(D78,'Pesos cenários'!$B$2:$D$4,3,FALSE),"")</f>
        <v>0.36020000000000002</v>
      </c>
    </row>
    <row r="79" spans="1:60" x14ac:dyDescent="0.25">
      <c r="A79">
        <v>28</v>
      </c>
      <c r="B79" t="s">
        <v>719</v>
      </c>
      <c r="C79" t="s">
        <v>85</v>
      </c>
      <c r="D79" t="s">
        <v>59</v>
      </c>
      <c r="E79" t="s">
        <v>57</v>
      </c>
      <c r="F79" t="s">
        <v>725</v>
      </c>
      <c r="G79" t="s">
        <v>716</v>
      </c>
      <c r="H79">
        <v>625.221</v>
      </c>
      <c r="I79">
        <v>113.44161200000001</v>
      </c>
      <c r="J79">
        <v>2210.4683583999999</v>
      </c>
      <c r="K79">
        <v>0.14153779999999999</v>
      </c>
      <c r="L79">
        <v>0.13350000000000001</v>
      </c>
      <c r="M79">
        <v>5.1299999999999998E-2</v>
      </c>
      <c r="N79">
        <v>1249.1469999999999</v>
      </c>
      <c r="O79">
        <v>1225.8015</v>
      </c>
      <c r="P79">
        <v>1.4140999999999999</v>
      </c>
      <c r="Q79">
        <v>0.12039999999999999</v>
      </c>
      <c r="R79">
        <v>1</v>
      </c>
      <c r="S79">
        <v>1058.4673</v>
      </c>
      <c r="T79">
        <v>972.66780000000006</v>
      </c>
      <c r="U79">
        <v>0</v>
      </c>
      <c r="V79">
        <v>0</v>
      </c>
      <c r="W79">
        <v>1</v>
      </c>
      <c r="X79">
        <v>681561100</v>
      </c>
      <c r="Y79">
        <v>2308118342.25</v>
      </c>
      <c r="Z79">
        <v>0</v>
      </c>
      <c r="AA79">
        <v>0.1263</v>
      </c>
      <c r="AB79">
        <v>0.29530000000000001</v>
      </c>
      <c r="AC79">
        <v>675491.38500000001</v>
      </c>
      <c r="AD79">
        <v>836379.58109999995</v>
      </c>
      <c r="AE79">
        <v>0</v>
      </c>
      <c r="AF79">
        <v>0.12039999999999999</v>
      </c>
      <c r="AG79">
        <v>0.80759999999999998</v>
      </c>
      <c r="AH79">
        <v>7.9699999999999993E-2</v>
      </c>
      <c r="AI79">
        <v>0.57669999999999999</v>
      </c>
      <c r="AJ79">
        <v>-9.7799999999999998E-2</v>
      </c>
      <c r="AK79">
        <v>0.124</v>
      </c>
      <c r="AL79">
        <v>0.2631</v>
      </c>
      <c r="AM79">
        <v>525763163.56059998</v>
      </c>
      <c r="AN79">
        <v>972652688.70200002</v>
      </c>
      <c r="AO79">
        <v>0</v>
      </c>
      <c r="AP79">
        <v>0.12870000000000001</v>
      </c>
      <c r="AQ79">
        <v>0.54049999999999998</v>
      </c>
      <c r="AR79">
        <v>-541.79095500000005</v>
      </c>
      <c r="AS79">
        <v>0</v>
      </c>
      <c r="AT79">
        <v>-11.5883427875</v>
      </c>
      <c r="AU79">
        <v>0.13469999999999999</v>
      </c>
      <c r="AV79">
        <v>1</v>
      </c>
      <c r="AW79">
        <v>371087.72749999998</v>
      </c>
      <c r="AX79">
        <v>452429.32079999999</v>
      </c>
      <c r="AY79">
        <v>0</v>
      </c>
      <c r="AZ79">
        <v>0.112</v>
      </c>
      <c r="BA79">
        <v>0.17979999999999999</v>
      </c>
      <c r="BB79">
        <v>1</v>
      </c>
      <c r="BC79">
        <v>0</v>
      </c>
      <c r="BD79">
        <v>0</v>
      </c>
      <c r="BE79">
        <v>0</v>
      </c>
      <c r="BF79">
        <v>0</v>
      </c>
      <c r="BG79" s="2">
        <f t="shared" si="1"/>
        <v>0.51880432999999992</v>
      </c>
      <c r="BH79">
        <f>IFERROR(VLOOKUP(D79,'Pesos cenários'!$B$2:$D$4,3,FALSE),"")</f>
        <v>0.24260000000000001</v>
      </c>
    </row>
    <row r="80" spans="1:60" x14ac:dyDescent="0.25">
      <c r="A80">
        <v>29</v>
      </c>
      <c r="B80" t="s">
        <v>719</v>
      </c>
      <c r="C80" t="s">
        <v>86</v>
      </c>
      <c r="D80" t="s">
        <v>58</v>
      </c>
      <c r="E80" t="s">
        <v>57</v>
      </c>
      <c r="F80" t="s">
        <v>726</v>
      </c>
      <c r="G80" t="s">
        <v>716</v>
      </c>
      <c r="H80">
        <v>589.09100000000001</v>
      </c>
      <c r="I80">
        <v>26.7526531</v>
      </c>
      <c r="J80">
        <v>1822.5904057749999</v>
      </c>
      <c r="K80">
        <v>0.14153779999999999</v>
      </c>
      <c r="L80">
        <v>0.13350000000000001</v>
      </c>
      <c r="M80">
        <v>1.46E-2</v>
      </c>
      <c r="N80">
        <v>851.59059999999999</v>
      </c>
      <c r="O80">
        <v>986.64490000000001</v>
      </c>
      <c r="P80">
        <v>3.7052</v>
      </c>
      <c r="Q80">
        <v>0.12039999999999999</v>
      </c>
      <c r="R80">
        <v>0.86260000000000003</v>
      </c>
      <c r="S80">
        <v>1000.1819</v>
      </c>
      <c r="T80">
        <v>916.14700000000005</v>
      </c>
      <c r="U80">
        <v>0</v>
      </c>
      <c r="V80">
        <v>0</v>
      </c>
      <c r="W80">
        <v>1</v>
      </c>
      <c r="X80">
        <v>95027438</v>
      </c>
      <c r="Y80">
        <v>1698409060</v>
      </c>
      <c r="Z80">
        <v>0</v>
      </c>
      <c r="AA80">
        <v>0.1263</v>
      </c>
      <c r="AB80">
        <v>5.6000000000000001E-2</v>
      </c>
      <c r="AC80">
        <v>11485.450500000001</v>
      </c>
      <c r="AD80">
        <v>479501.98119999998</v>
      </c>
      <c r="AE80">
        <v>0</v>
      </c>
      <c r="AF80">
        <v>0.12039999999999999</v>
      </c>
      <c r="AG80">
        <v>2.4E-2</v>
      </c>
      <c r="AH80">
        <v>8.5000000000000006E-3</v>
      </c>
      <c r="AI80">
        <v>0.37640000000000001</v>
      </c>
      <c r="AJ80">
        <v>-3.3399999999999999E-2</v>
      </c>
      <c r="AK80">
        <v>0.124</v>
      </c>
      <c r="AL80">
        <v>0.1022</v>
      </c>
      <c r="AM80">
        <v>274735320.55339998</v>
      </c>
      <c r="AN80">
        <v>447279988.8872</v>
      </c>
      <c r="AO80">
        <v>0</v>
      </c>
      <c r="AP80">
        <v>0.12870000000000001</v>
      </c>
      <c r="AQ80">
        <v>0.61419999999999997</v>
      </c>
      <c r="AR80">
        <v>-0.79579323499999999</v>
      </c>
      <c r="AS80">
        <v>0</v>
      </c>
      <c r="AT80">
        <v>-12.267491825</v>
      </c>
      <c r="AU80">
        <v>0.13469999999999999</v>
      </c>
      <c r="AV80">
        <v>6.4870084802359299E-2</v>
      </c>
      <c r="AW80">
        <v>661648.94449999998</v>
      </c>
      <c r="AX80">
        <v>431044.28480000002</v>
      </c>
      <c r="AY80">
        <v>0.35320000000000001</v>
      </c>
      <c r="AZ80">
        <v>0.112</v>
      </c>
      <c r="BA80">
        <v>0</v>
      </c>
      <c r="BB80">
        <v>1</v>
      </c>
      <c r="BC80">
        <v>0</v>
      </c>
      <c r="BD80">
        <v>0</v>
      </c>
      <c r="BE80">
        <v>0</v>
      </c>
      <c r="BF80">
        <v>0</v>
      </c>
      <c r="BG80" s="2">
        <f t="shared" si="1"/>
        <v>0.2162268804228778</v>
      </c>
      <c r="BH80">
        <f>IFERROR(VLOOKUP(D80,'Pesos cenários'!$B$2:$D$4,3,FALSE),"")</f>
        <v>0.36020000000000002</v>
      </c>
    </row>
    <row r="81" spans="1:60" x14ac:dyDescent="0.25">
      <c r="A81">
        <v>29</v>
      </c>
      <c r="B81" t="s">
        <v>719</v>
      </c>
      <c r="C81" t="s">
        <v>86</v>
      </c>
      <c r="D81" t="s">
        <v>59</v>
      </c>
      <c r="E81" t="s">
        <v>57</v>
      </c>
      <c r="F81" t="s">
        <v>726</v>
      </c>
      <c r="G81" t="s">
        <v>716</v>
      </c>
      <c r="H81">
        <v>589.09100000000001</v>
      </c>
      <c r="I81">
        <v>26.7526531</v>
      </c>
      <c r="J81">
        <v>2210.4683583999999</v>
      </c>
      <c r="K81">
        <v>0.14153779999999999</v>
      </c>
      <c r="L81">
        <v>0.13350000000000001</v>
      </c>
      <c r="M81">
        <v>1.2E-2</v>
      </c>
      <c r="N81">
        <v>1064.0645</v>
      </c>
      <c r="O81">
        <v>1225.8015</v>
      </c>
      <c r="P81">
        <v>1.4140999999999999</v>
      </c>
      <c r="Q81">
        <v>0.12039999999999999</v>
      </c>
      <c r="R81">
        <v>0.8679</v>
      </c>
      <c r="S81">
        <v>1000.1819</v>
      </c>
      <c r="T81">
        <v>972.66780000000006</v>
      </c>
      <c r="U81">
        <v>0</v>
      </c>
      <c r="V81">
        <v>0</v>
      </c>
      <c r="W81">
        <v>1</v>
      </c>
      <c r="X81">
        <v>95027438</v>
      </c>
      <c r="Y81">
        <v>2308118342.25</v>
      </c>
      <c r="Z81">
        <v>0</v>
      </c>
      <c r="AA81">
        <v>0.1263</v>
      </c>
      <c r="AB81">
        <v>4.1200000000000001E-2</v>
      </c>
      <c r="AC81">
        <v>11485.450500000001</v>
      </c>
      <c r="AD81">
        <v>836379.58109999995</v>
      </c>
      <c r="AE81">
        <v>0</v>
      </c>
      <c r="AF81">
        <v>0.12039999999999999</v>
      </c>
      <c r="AG81">
        <v>1.37E-2</v>
      </c>
      <c r="AH81">
        <v>9.4999999999999998E-3</v>
      </c>
      <c r="AI81">
        <v>0.57669999999999999</v>
      </c>
      <c r="AJ81">
        <v>-9.7799999999999998E-2</v>
      </c>
      <c r="AK81">
        <v>0.124</v>
      </c>
      <c r="AL81">
        <v>0.15909999999999999</v>
      </c>
      <c r="AM81">
        <v>356166449.8161</v>
      </c>
      <c r="AN81">
        <v>972652688.70200002</v>
      </c>
      <c r="AO81">
        <v>0</v>
      </c>
      <c r="AP81">
        <v>0.12870000000000001</v>
      </c>
      <c r="AQ81">
        <v>0.36620000000000003</v>
      </c>
      <c r="AR81">
        <v>-0.81112057000000004</v>
      </c>
      <c r="AS81">
        <v>0</v>
      </c>
      <c r="AT81">
        <v>-11.5883427875</v>
      </c>
      <c r="AU81">
        <v>0.13469999999999999</v>
      </c>
      <c r="AV81">
        <v>6.9994526816632596E-2</v>
      </c>
      <c r="AW81">
        <v>604744.04009999998</v>
      </c>
      <c r="AX81">
        <v>452429.32079999999</v>
      </c>
      <c r="AY81">
        <v>0</v>
      </c>
      <c r="AZ81">
        <v>0.112</v>
      </c>
      <c r="BA81">
        <v>0</v>
      </c>
      <c r="BB81">
        <v>1</v>
      </c>
      <c r="BC81">
        <v>0</v>
      </c>
      <c r="BD81">
        <v>0</v>
      </c>
      <c r="BE81">
        <v>0</v>
      </c>
      <c r="BF81">
        <v>0</v>
      </c>
      <c r="BG81" s="2">
        <f t="shared" si="1"/>
        <v>0.1892368027622004</v>
      </c>
      <c r="BH81">
        <f>IFERROR(VLOOKUP(D81,'Pesos cenários'!$B$2:$D$4,3,FALSE),"")</f>
        <v>0.24260000000000001</v>
      </c>
    </row>
    <row r="82" spans="1:60" x14ac:dyDescent="0.25">
      <c r="A82">
        <v>30</v>
      </c>
      <c r="B82" t="s">
        <v>719</v>
      </c>
      <c r="C82" t="s">
        <v>87</v>
      </c>
      <c r="D82" t="s">
        <v>59</v>
      </c>
      <c r="E82" t="s">
        <v>57</v>
      </c>
      <c r="F82" t="s">
        <v>727</v>
      </c>
      <c r="G82" t="s">
        <v>716</v>
      </c>
      <c r="H82">
        <v>663.87199999999996</v>
      </c>
      <c r="I82">
        <v>7.7871108099999997</v>
      </c>
      <c r="J82">
        <v>2210.4683583999999</v>
      </c>
      <c r="K82">
        <v>0.14153779999999999</v>
      </c>
      <c r="L82">
        <v>0.13350000000000001</v>
      </c>
      <c r="M82">
        <v>3.5000000000000001E-3</v>
      </c>
      <c r="N82">
        <v>1027.1166000000001</v>
      </c>
      <c r="O82">
        <v>1225.8015</v>
      </c>
      <c r="P82">
        <v>1.4140999999999999</v>
      </c>
      <c r="Q82">
        <v>0.12039999999999999</v>
      </c>
      <c r="R82">
        <v>0.8377</v>
      </c>
      <c r="S82">
        <v>1333.9128000000001</v>
      </c>
      <c r="T82">
        <v>972.66780000000006</v>
      </c>
      <c r="U82">
        <v>0</v>
      </c>
      <c r="V82">
        <v>0</v>
      </c>
      <c r="W82">
        <v>1</v>
      </c>
      <c r="X82">
        <v>17512222</v>
      </c>
      <c r="Y82">
        <v>2308118342.25</v>
      </c>
      <c r="Z82">
        <v>0</v>
      </c>
      <c r="AA82">
        <v>0.1263</v>
      </c>
      <c r="AB82">
        <v>7.6E-3</v>
      </c>
      <c r="AC82">
        <v>79529.193799999994</v>
      </c>
      <c r="AD82">
        <v>836379.58109999995</v>
      </c>
      <c r="AE82">
        <v>0</v>
      </c>
      <c r="AF82">
        <v>0.12039999999999999</v>
      </c>
      <c r="AG82">
        <v>9.5100000000000004E-2</v>
      </c>
      <c r="AH82">
        <v>3.95E-2</v>
      </c>
      <c r="AI82">
        <v>0.57669999999999999</v>
      </c>
      <c r="AJ82">
        <v>-9.7799999999999998E-2</v>
      </c>
      <c r="AK82">
        <v>0.124</v>
      </c>
      <c r="AL82">
        <v>0.2036</v>
      </c>
      <c r="AM82">
        <v>914343479.11269999</v>
      </c>
      <c r="AN82">
        <v>972652688.70200002</v>
      </c>
      <c r="AO82">
        <v>0</v>
      </c>
      <c r="AP82">
        <v>0.12870000000000001</v>
      </c>
      <c r="AQ82">
        <v>0.94010000000000005</v>
      </c>
      <c r="AR82">
        <v>0.28829348100000002</v>
      </c>
      <c r="AS82">
        <v>0</v>
      </c>
      <c r="AT82">
        <v>-11.5883427875</v>
      </c>
      <c r="AU82">
        <v>0.13469999999999999</v>
      </c>
      <c r="AV82">
        <v>0</v>
      </c>
      <c r="AW82">
        <v>270819.58539999998</v>
      </c>
      <c r="AX82">
        <v>452429.32079999999</v>
      </c>
      <c r="AY82">
        <v>0</v>
      </c>
      <c r="AZ82">
        <v>0.112</v>
      </c>
      <c r="BA82">
        <v>0.40139999999999998</v>
      </c>
      <c r="BB82">
        <v>1</v>
      </c>
      <c r="BC82">
        <v>0</v>
      </c>
      <c r="BD82">
        <v>0</v>
      </c>
      <c r="BE82">
        <v>0</v>
      </c>
      <c r="BF82">
        <v>0</v>
      </c>
      <c r="BG82" s="2">
        <f t="shared" si="1"/>
        <v>0.30493032000000003</v>
      </c>
      <c r="BH82">
        <f>IFERROR(VLOOKUP(D82,'Pesos cenários'!$B$2:$D$4,3,FALSE),"")</f>
        <v>0.24260000000000001</v>
      </c>
    </row>
    <row r="83" spans="1:60" x14ac:dyDescent="0.25">
      <c r="A83">
        <v>31</v>
      </c>
      <c r="B83" t="s">
        <v>719</v>
      </c>
      <c r="C83" t="s">
        <v>88</v>
      </c>
      <c r="D83" t="s">
        <v>59</v>
      </c>
      <c r="E83" t="s">
        <v>57</v>
      </c>
      <c r="F83" t="s">
        <v>727</v>
      </c>
      <c r="G83" t="s">
        <v>716</v>
      </c>
      <c r="H83">
        <v>444.19400000000002</v>
      </c>
      <c r="I83">
        <v>27.922720000000002</v>
      </c>
      <c r="J83">
        <v>2210.4683583999999</v>
      </c>
      <c r="K83">
        <v>0.14153779999999999</v>
      </c>
      <c r="L83">
        <v>0.13350000000000001</v>
      </c>
      <c r="M83">
        <v>1.26E-2</v>
      </c>
      <c r="N83">
        <v>888.71109999999999</v>
      </c>
      <c r="O83">
        <v>1225.8015</v>
      </c>
      <c r="P83">
        <v>1.4140999999999999</v>
      </c>
      <c r="Q83">
        <v>0.12039999999999999</v>
      </c>
      <c r="R83">
        <v>0.72470000000000001</v>
      </c>
      <c r="S83">
        <v>859.61959999999999</v>
      </c>
      <c r="T83">
        <v>972.66780000000006</v>
      </c>
      <c r="U83">
        <v>0</v>
      </c>
      <c r="V83">
        <v>0</v>
      </c>
      <c r="W83">
        <v>0.88380000000000003</v>
      </c>
      <c r="X83">
        <v>87985998</v>
      </c>
      <c r="Y83">
        <v>2308118342.25</v>
      </c>
      <c r="Z83">
        <v>0</v>
      </c>
      <c r="AA83">
        <v>0.1263</v>
      </c>
      <c r="AB83">
        <v>3.8100000000000002E-2</v>
      </c>
      <c r="AC83">
        <v>47576.540399999998</v>
      </c>
      <c r="AD83">
        <v>836379.58109999995</v>
      </c>
      <c r="AE83">
        <v>0</v>
      </c>
      <c r="AF83">
        <v>0.12039999999999999</v>
      </c>
      <c r="AG83">
        <v>5.6899999999999999E-2</v>
      </c>
      <c r="AH83">
        <v>8.7900000000000006E-2</v>
      </c>
      <c r="AI83">
        <v>0.57669999999999999</v>
      </c>
      <c r="AJ83">
        <v>-9.7799999999999998E-2</v>
      </c>
      <c r="AK83">
        <v>0.124</v>
      </c>
      <c r="AL83">
        <v>0.27529999999999999</v>
      </c>
      <c r="AM83">
        <v>271467719.31010002</v>
      </c>
      <c r="AN83">
        <v>972652688.70200002</v>
      </c>
      <c r="AO83">
        <v>0</v>
      </c>
      <c r="AP83">
        <v>0.12870000000000001</v>
      </c>
      <c r="AQ83">
        <v>0.27910000000000001</v>
      </c>
      <c r="AR83">
        <v>-33.164093000000001</v>
      </c>
      <c r="AS83">
        <v>0</v>
      </c>
      <c r="AT83">
        <v>-11.5883427875</v>
      </c>
      <c r="AU83">
        <v>0.13469999999999999</v>
      </c>
      <c r="AV83">
        <v>1</v>
      </c>
      <c r="AW83">
        <v>236317.52590000001</v>
      </c>
      <c r="AX83">
        <v>452429.32079999999</v>
      </c>
      <c r="AY83">
        <v>0</v>
      </c>
      <c r="AZ83">
        <v>0.112</v>
      </c>
      <c r="BA83">
        <v>0.47770000000000001</v>
      </c>
      <c r="BB83">
        <v>1</v>
      </c>
      <c r="BC83">
        <v>0</v>
      </c>
      <c r="BD83">
        <v>0</v>
      </c>
      <c r="BE83">
        <v>0</v>
      </c>
      <c r="BF83">
        <v>0</v>
      </c>
      <c r="BG83" s="2">
        <f t="shared" si="1"/>
        <v>0.35885854</v>
      </c>
      <c r="BH83">
        <f>IFERROR(VLOOKUP(D83,'Pesos cenários'!$B$2:$D$4,3,FALSE),"")</f>
        <v>0.24260000000000001</v>
      </c>
    </row>
    <row r="84" spans="1:60" x14ac:dyDescent="0.25">
      <c r="A84">
        <v>32</v>
      </c>
      <c r="B84" t="s">
        <v>719</v>
      </c>
      <c r="C84" t="s">
        <v>89</v>
      </c>
      <c r="D84" t="s">
        <v>58</v>
      </c>
      <c r="E84" t="s">
        <v>57</v>
      </c>
      <c r="F84" t="s">
        <v>726</v>
      </c>
      <c r="G84" t="s">
        <v>716</v>
      </c>
      <c r="H84">
        <v>699.495</v>
      </c>
      <c r="I84">
        <v>119.75056499999999</v>
      </c>
      <c r="J84">
        <v>1822.5904057749999</v>
      </c>
      <c r="K84">
        <v>0.14153779999999999</v>
      </c>
      <c r="L84">
        <v>0.13350000000000001</v>
      </c>
      <c r="M84">
        <v>6.5600000000000006E-2</v>
      </c>
      <c r="N84">
        <v>675.69929999999999</v>
      </c>
      <c r="O84">
        <v>986.64490000000001</v>
      </c>
      <c r="P84">
        <v>3.7052</v>
      </c>
      <c r="Q84">
        <v>0.12039999999999999</v>
      </c>
      <c r="R84">
        <v>0.68369999999999997</v>
      </c>
      <c r="S84">
        <v>1121.0283999999999</v>
      </c>
      <c r="T84">
        <v>916.14700000000005</v>
      </c>
      <c r="U84">
        <v>0</v>
      </c>
      <c r="V84">
        <v>0</v>
      </c>
      <c r="W84">
        <v>1</v>
      </c>
      <c r="X84">
        <v>241997374</v>
      </c>
      <c r="Y84">
        <v>1698409060</v>
      </c>
      <c r="Z84">
        <v>0</v>
      </c>
      <c r="AA84">
        <v>0.1263</v>
      </c>
      <c r="AB84">
        <v>0.14249999999999999</v>
      </c>
      <c r="AC84">
        <v>85348.325100000002</v>
      </c>
      <c r="AD84">
        <v>479501.98119999998</v>
      </c>
      <c r="AE84">
        <v>0</v>
      </c>
      <c r="AF84">
        <v>0.12039999999999999</v>
      </c>
      <c r="AG84">
        <v>0.17799999999999999</v>
      </c>
      <c r="AH84">
        <v>3.73E-2</v>
      </c>
      <c r="AI84">
        <v>0.37640000000000001</v>
      </c>
      <c r="AJ84">
        <v>-3.3399999999999999E-2</v>
      </c>
      <c r="AK84">
        <v>0.124</v>
      </c>
      <c r="AL84">
        <v>0.17249999999999999</v>
      </c>
      <c r="AM84">
        <v>408607903.29079998</v>
      </c>
      <c r="AN84">
        <v>447279988.8872</v>
      </c>
      <c r="AO84">
        <v>0</v>
      </c>
      <c r="AP84">
        <v>0.12870000000000001</v>
      </c>
      <c r="AQ84">
        <v>0.91349999999999998</v>
      </c>
      <c r="AR84">
        <v>9.4052610399999992</v>
      </c>
      <c r="AS84">
        <v>0</v>
      </c>
      <c r="AT84">
        <v>-12.267491825</v>
      </c>
      <c r="AU84">
        <v>0.13469999999999999</v>
      </c>
      <c r="AV84">
        <v>0</v>
      </c>
      <c r="AW84">
        <v>578302.61970000004</v>
      </c>
      <c r="AX84">
        <v>431044.28480000002</v>
      </c>
      <c r="AY84">
        <v>0.35320000000000001</v>
      </c>
      <c r="AZ84">
        <v>0.112</v>
      </c>
      <c r="BA84">
        <v>0</v>
      </c>
      <c r="BB84">
        <v>1</v>
      </c>
      <c r="BC84">
        <v>0</v>
      </c>
      <c r="BD84">
        <v>0</v>
      </c>
      <c r="BE84">
        <v>0</v>
      </c>
      <c r="BF84">
        <v>0</v>
      </c>
      <c r="BG84" s="2">
        <f t="shared" si="1"/>
        <v>0.26946147999999998</v>
      </c>
      <c r="BH84">
        <f>IFERROR(VLOOKUP(D84,'Pesos cenários'!$B$2:$D$4,3,FALSE),"")</f>
        <v>0.36020000000000002</v>
      </c>
    </row>
    <row r="85" spans="1:60" x14ac:dyDescent="0.25">
      <c r="A85">
        <v>32</v>
      </c>
      <c r="B85" t="s">
        <v>719</v>
      </c>
      <c r="C85" t="s">
        <v>89</v>
      </c>
      <c r="D85" t="s">
        <v>59</v>
      </c>
      <c r="E85" t="s">
        <v>57</v>
      </c>
      <c r="F85" t="s">
        <v>726</v>
      </c>
      <c r="G85" t="s">
        <v>716</v>
      </c>
      <c r="H85">
        <v>699.495</v>
      </c>
      <c r="I85">
        <v>119.75056499999999</v>
      </c>
      <c r="J85">
        <v>2210.4683583999999</v>
      </c>
      <c r="K85">
        <v>0.14153779999999999</v>
      </c>
      <c r="L85">
        <v>0.13350000000000001</v>
      </c>
      <c r="M85">
        <v>5.4100000000000002E-2</v>
      </c>
      <c r="N85">
        <v>724.31830000000002</v>
      </c>
      <c r="O85">
        <v>1225.8015</v>
      </c>
      <c r="P85">
        <v>1.4140999999999999</v>
      </c>
      <c r="Q85">
        <v>0.12039999999999999</v>
      </c>
      <c r="R85">
        <v>0.59040000000000004</v>
      </c>
      <c r="S85">
        <v>1121.0283999999999</v>
      </c>
      <c r="T85">
        <v>972.66780000000006</v>
      </c>
      <c r="U85">
        <v>0</v>
      </c>
      <c r="V85">
        <v>0</v>
      </c>
      <c r="W85">
        <v>1</v>
      </c>
      <c r="X85">
        <v>241997374</v>
      </c>
      <c r="Y85">
        <v>2308118342.25</v>
      </c>
      <c r="Z85">
        <v>0</v>
      </c>
      <c r="AA85">
        <v>0.1263</v>
      </c>
      <c r="AB85">
        <v>0.1048</v>
      </c>
      <c r="AC85">
        <v>85348.325100000002</v>
      </c>
      <c r="AD85">
        <v>836379.58109999995</v>
      </c>
      <c r="AE85">
        <v>0</v>
      </c>
      <c r="AF85">
        <v>0.12039999999999999</v>
      </c>
      <c r="AG85">
        <v>0.10199999999999999</v>
      </c>
      <c r="AH85">
        <v>3.6900000000000002E-2</v>
      </c>
      <c r="AI85">
        <v>0.57669999999999999</v>
      </c>
      <c r="AJ85">
        <v>-9.7799999999999998E-2</v>
      </c>
      <c r="AK85">
        <v>0.124</v>
      </c>
      <c r="AL85">
        <v>0.19980000000000001</v>
      </c>
      <c r="AM85">
        <v>1181366059.5327001</v>
      </c>
      <c r="AN85">
        <v>972652688.70200002</v>
      </c>
      <c r="AO85">
        <v>0</v>
      </c>
      <c r="AP85">
        <v>0.12870000000000001</v>
      </c>
      <c r="AQ85">
        <v>1</v>
      </c>
      <c r="AR85">
        <v>-1.8800358800000001</v>
      </c>
      <c r="AS85">
        <v>0</v>
      </c>
      <c r="AT85">
        <v>-11.5883427875</v>
      </c>
      <c r="AU85">
        <v>0.13469999999999999</v>
      </c>
      <c r="AV85">
        <v>0.16223509387623</v>
      </c>
      <c r="AW85">
        <v>632983.41260000004</v>
      </c>
      <c r="AX85">
        <v>452429.32079999999</v>
      </c>
      <c r="AY85">
        <v>0</v>
      </c>
      <c r="AZ85">
        <v>0.112</v>
      </c>
      <c r="BA85">
        <v>0</v>
      </c>
      <c r="BB85">
        <v>1</v>
      </c>
      <c r="BC85">
        <v>0</v>
      </c>
      <c r="BD85">
        <v>0</v>
      </c>
      <c r="BE85">
        <v>0</v>
      </c>
      <c r="BF85">
        <v>0</v>
      </c>
      <c r="BG85" s="2">
        <f t="shared" si="1"/>
        <v>0.27915181714512821</v>
      </c>
      <c r="BH85">
        <f>IFERROR(VLOOKUP(D85,'Pesos cenários'!$B$2:$D$4,3,FALSE),"")</f>
        <v>0.24260000000000001</v>
      </c>
    </row>
    <row r="86" spans="1:60" x14ac:dyDescent="0.25">
      <c r="A86">
        <v>37</v>
      </c>
      <c r="B86" t="s">
        <v>719</v>
      </c>
      <c r="C86" t="s">
        <v>90</v>
      </c>
      <c r="D86" t="s">
        <v>56</v>
      </c>
      <c r="E86" t="s">
        <v>57</v>
      </c>
      <c r="F86" t="s">
        <v>724</v>
      </c>
      <c r="G86" t="s">
        <v>716</v>
      </c>
      <c r="H86">
        <v>8.6999999999999993</v>
      </c>
      <c r="I86">
        <v>5.3391208600000004</v>
      </c>
      <c r="J86">
        <v>1638.4106470500001</v>
      </c>
      <c r="K86">
        <v>0.14153779999999999</v>
      </c>
      <c r="L86">
        <v>0.13350000000000001</v>
      </c>
      <c r="M86">
        <v>3.2000000000000002E-3</v>
      </c>
      <c r="N86">
        <v>65.890699999999995</v>
      </c>
      <c r="O86">
        <v>934.7636</v>
      </c>
      <c r="P86">
        <v>3.7052</v>
      </c>
      <c r="Q86">
        <v>0.12039999999999999</v>
      </c>
      <c r="R86">
        <v>6.6799999999999998E-2</v>
      </c>
      <c r="S86">
        <v>17.2424</v>
      </c>
      <c r="T86">
        <v>928.77779999999996</v>
      </c>
      <c r="U86">
        <v>0</v>
      </c>
      <c r="V86">
        <v>0</v>
      </c>
      <c r="W86">
        <v>1.8599999999999998E-2</v>
      </c>
      <c r="X86">
        <v>31939164</v>
      </c>
      <c r="Y86">
        <v>1709276720</v>
      </c>
      <c r="Z86">
        <v>0</v>
      </c>
      <c r="AA86">
        <v>0.1263</v>
      </c>
      <c r="AB86">
        <v>1.8700000000000001E-2</v>
      </c>
      <c r="AC86">
        <v>382.80849999999998</v>
      </c>
      <c r="AD86">
        <v>478977.01140000002</v>
      </c>
      <c r="AE86">
        <v>0</v>
      </c>
      <c r="AF86">
        <v>0.12039999999999999</v>
      </c>
      <c r="AG86">
        <v>8.0000000000000004E-4</v>
      </c>
      <c r="AH86">
        <v>2.3999999999999998E-3</v>
      </c>
      <c r="AI86">
        <v>0.377</v>
      </c>
      <c r="AJ86">
        <v>-1.5100000000000001E-2</v>
      </c>
      <c r="AK86">
        <v>0.124</v>
      </c>
      <c r="AL86">
        <v>4.4499999999999998E-2</v>
      </c>
      <c r="AM86">
        <v>8930673.2288000006</v>
      </c>
      <c r="AN86">
        <v>442484488.83569998</v>
      </c>
      <c r="AO86">
        <v>0</v>
      </c>
      <c r="AP86">
        <v>0.12870000000000001</v>
      </c>
      <c r="AQ86">
        <v>2.0199999999999999E-2</v>
      </c>
      <c r="AR86">
        <v>-0.116007261</v>
      </c>
      <c r="AS86">
        <v>0</v>
      </c>
      <c r="AT86">
        <v>-16.444582950000001</v>
      </c>
      <c r="AU86">
        <v>0.13469999999999999</v>
      </c>
      <c r="AV86">
        <v>7.0544361844092802E-3</v>
      </c>
      <c r="AW86">
        <v>5194.4637000000002</v>
      </c>
      <c r="AX86">
        <v>415586.43150000001</v>
      </c>
      <c r="AY86">
        <v>23.412500000000001</v>
      </c>
      <c r="AZ86">
        <v>0.112</v>
      </c>
      <c r="BA86">
        <v>0.98760000000000003</v>
      </c>
      <c r="BB86">
        <v>0</v>
      </c>
      <c r="BC86">
        <v>0</v>
      </c>
      <c r="BD86">
        <v>0</v>
      </c>
      <c r="BE86">
        <v>0</v>
      </c>
      <c r="BF86">
        <v>0</v>
      </c>
      <c r="BG86" s="2">
        <f t="shared" si="1"/>
        <v>0.13060722255403995</v>
      </c>
      <c r="BH86">
        <f>IFERROR(VLOOKUP(D86,'Pesos cenários'!$B$2:$D$4,3,FALSE),"")</f>
        <v>0.3972</v>
      </c>
    </row>
    <row r="87" spans="1:60" x14ac:dyDescent="0.25">
      <c r="A87">
        <v>37</v>
      </c>
      <c r="B87" t="s">
        <v>719</v>
      </c>
      <c r="C87" t="s">
        <v>90</v>
      </c>
      <c r="D87" t="s">
        <v>58</v>
      </c>
      <c r="E87" t="s">
        <v>57</v>
      </c>
      <c r="F87" t="s">
        <v>724</v>
      </c>
      <c r="G87" t="s">
        <v>716</v>
      </c>
      <c r="H87">
        <v>8.6999999999999993</v>
      </c>
      <c r="I87">
        <v>5.3391208600000004</v>
      </c>
      <c r="J87">
        <v>1822.5904057749999</v>
      </c>
      <c r="K87">
        <v>0.14153779999999999</v>
      </c>
      <c r="L87">
        <v>0.13350000000000001</v>
      </c>
      <c r="M87">
        <v>2.8999999999999998E-3</v>
      </c>
      <c r="N87">
        <v>65.890699999999995</v>
      </c>
      <c r="O87">
        <v>986.64490000000001</v>
      </c>
      <c r="P87">
        <v>3.7052</v>
      </c>
      <c r="Q87">
        <v>0.12039999999999999</v>
      </c>
      <c r="R87">
        <v>6.3299999999999995E-2</v>
      </c>
      <c r="S87">
        <v>17.2424</v>
      </c>
      <c r="T87">
        <v>916.14700000000005</v>
      </c>
      <c r="U87">
        <v>0</v>
      </c>
      <c r="V87">
        <v>0</v>
      </c>
      <c r="W87">
        <v>1.8800000000000001E-2</v>
      </c>
      <c r="X87">
        <v>31939164</v>
      </c>
      <c r="Y87">
        <v>1698409060</v>
      </c>
      <c r="Z87">
        <v>0</v>
      </c>
      <c r="AA87">
        <v>0.1263</v>
      </c>
      <c r="AB87">
        <v>1.8800000000000001E-2</v>
      </c>
      <c r="AC87">
        <v>382.80849999999998</v>
      </c>
      <c r="AD87">
        <v>479501.98119999998</v>
      </c>
      <c r="AE87">
        <v>0</v>
      </c>
      <c r="AF87">
        <v>0.12039999999999999</v>
      </c>
      <c r="AG87">
        <v>8.0000000000000004E-4</v>
      </c>
      <c r="AH87">
        <v>1.6999999999999999E-3</v>
      </c>
      <c r="AI87">
        <v>0.37640000000000001</v>
      </c>
      <c r="AJ87">
        <v>-3.3399999999999999E-2</v>
      </c>
      <c r="AK87">
        <v>0.124</v>
      </c>
      <c r="AL87">
        <v>8.5699999999999998E-2</v>
      </c>
      <c r="AM87">
        <v>0</v>
      </c>
      <c r="AN87">
        <v>447279988.8872</v>
      </c>
      <c r="AO87">
        <v>0</v>
      </c>
      <c r="AP87">
        <v>0.12870000000000001</v>
      </c>
      <c r="AQ87">
        <v>0</v>
      </c>
      <c r="AR87">
        <v>9.8137766099999996E-2</v>
      </c>
      <c r="AS87">
        <v>0</v>
      </c>
      <c r="AT87">
        <v>-12.267491825</v>
      </c>
      <c r="AU87">
        <v>0.13469999999999999</v>
      </c>
      <c r="AV87">
        <v>0</v>
      </c>
      <c r="AW87">
        <v>2552.5587999999998</v>
      </c>
      <c r="AX87">
        <v>431044.28480000002</v>
      </c>
      <c r="AY87">
        <v>0.35320000000000001</v>
      </c>
      <c r="AZ87">
        <v>0.112</v>
      </c>
      <c r="BA87">
        <v>0.99409999999999998</v>
      </c>
      <c r="BB87">
        <v>0</v>
      </c>
      <c r="BC87">
        <v>0</v>
      </c>
      <c r="BD87">
        <v>0</v>
      </c>
      <c r="BE87">
        <v>0</v>
      </c>
      <c r="BF87">
        <v>0</v>
      </c>
      <c r="BG87" s="2">
        <f t="shared" si="1"/>
        <v>0.13244523</v>
      </c>
      <c r="BH87">
        <f>IFERROR(VLOOKUP(D87,'Pesos cenários'!$B$2:$D$4,3,FALSE),"")</f>
        <v>0.36020000000000002</v>
      </c>
    </row>
    <row r="88" spans="1:60" x14ac:dyDescent="0.25">
      <c r="A88">
        <v>37</v>
      </c>
      <c r="B88" t="s">
        <v>719</v>
      </c>
      <c r="C88" t="s">
        <v>90</v>
      </c>
      <c r="D88" t="s">
        <v>59</v>
      </c>
      <c r="E88" t="s">
        <v>57</v>
      </c>
      <c r="F88" t="s">
        <v>724</v>
      </c>
      <c r="G88" t="s">
        <v>716</v>
      </c>
      <c r="H88">
        <v>8.6999999999999993</v>
      </c>
      <c r="I88">
        <v>5.3391208600000004</v>
      </c>
      <c r="J88">
        <v>2210.4683583999999</v>
      </c>
      <c r="K88">
        <v>0.14153779999999999</v>
      </c>
      <c r="L88">
        <v>0.13350000000000001</v>
      </c>
      <c r="M88">
        <v>2.3999999999999998E-3</v>
      </c>
      <c r="N88">
        <v>109.81789999999999</v>
      </c>
      <c r="O88">
        <v>1225.8015</v>
      </c>
      <c r="P88">
        <v>1.4140999999999999</v>
      </c>
      <c r="Q88">
        <v>0.12039999999999999</v>
      </c>
      <c r="R88">
        <v>8.8499999999999995E-2</v>
      </c>
      <c r="S88">
        <v>17.2424</v>
      </c>
      <c r="T88">
        <v>972.66780000000006</v>
      </c>
      <c r="U88">
        <v>0</v>
      </c>
      <c r="V88">
        <v>0</v>
      </c>
      <c r="W88">
        <v>1.77E-2</v>
      </c>
      <c r="X88">
        <v>31939164</v>
      </c>
      <c r="Y88">
        <v>2308118342.25</v>
      </c>
      <c r="Z88">
        <v>0</v>
      </c>
      <c r="AA88">
        <v>0.1263</v>
      </c>
      <c r="AB88">
        <v>1.38E-2</v>
      </c>
      <c r="AC88">
        <v>382.80849999999998</v>
      </c>
      <c r="AD88">
        <v>836379.58109999995</v>
      </c>
      <c r="AE88">
        <v>0</v>
      </c>
      <c r="AF88">
        <v>0.12039999999999999</v>
      </c>
      <c r="AG88">
        <v>5.0000000000000001E-4</v>
      </c>
      <c r="AH88">
        <v>1.6999999999999999E-3</v>
      </c>
      <c r="AI88">
        <v>0.57669999999999999</v>
      </c>
      <c r="AJ88">
        <v>-9.7799999999999998E-2</v>
      </c>
      <c r="AK88">
        <v>0.124</v>
      </c>
      <c r="AL88">
        <v>0.14749999999999999</v>
      </c>
      <c r="AM88">
        <v>22622910.082800001</v>
      </c>
      <c r="AN88">
        <v>972652688.70200002</v>
      </c>
      <c r="AO88">
        <v>0</v>
      </c>
      <c r="AP88">
        <v>0.12870000000000001</v>
      </c>
      <c r="AQ88">
        <v>2.3300000000000001E-2</v>
      </c>
      <c r="AR88">
        <v>0</v>
      </c>
      <c r="AS88">
        <v>0</v>
      </c>
      <c r="AT88">
        <v>-11.5883427875</v>
      </c>
      <c r="AU88">
        <v>0.13469999999999999</v>
      </c>
      <c r="AV88">
        <v>0</v>
      </c>
      <c r="AW88">
        <v>2378.9584</v>
      </c>
      <c r="AX88">
        <v>452429.32079999999</v>
      </c>
      <c r="AY88">
        <v>0</v>
      </c>
      <c r="AZ88">
        <v>0.112</v>
      </c>
      <c r="BA88">
        <v>0.99470000000000003</v>
      </c>
      <c r="BB88">
        <v>0</v>
      </c>
      <c r="BC88">
        <v>0</v>
      </c>
      <c r="BD88">
        <v>0</v>
      </c>
      <c r="BE88">
        <v>0</v>
      </c>
      <c r="BF88">
        <v>0</v>
      </c>
      <c r="BG88" s="2">
        <f t="shared" si="1"/>
        <v>0.14547404999999999</v>
      </c>
      <c r="BH88">
        <f>IFERROR(VLOOKUP(D88,'Pesos cenários'!$B$2:$D$4,3,FALSE),"")</f>
        <v>0.24260000000000001</v>
      </c>
    </row>
    <row r="89" spans="1:60" x14ac:dyDescent="0.25">
      <c r="A89">
        <v>46</v>
      </c>
      <c r="B89" t="s">
        <v>719</v>
      </c>
      <c r="C89" t="s">
        <v>91</v>
      </c>
      <c r="D89" t="s">
        <v>56</v>
      </c>
      <c r="E89" t="s">
        <v>57</v>
      </c>
      <c r="F89" t="s">
        <v>724</v>
      </c>
      <c r="G89" t="s">
        <v>716</v>
      </c>
      <c r="H89">
        <v>24.655000000000001</v>
      </c>
      <c r="I89">
        <v>4.8678469700000004</v>
      </c>
      <c r="J89">
        <v>1638.4106470500001</v>
      </c>
      <c r="K89">
        <v>0.14153779999999999</v>
      </c>
      <c r="L89">
        <v>0.13350000000000001</v>
      </c>
      <c r="M89">
        <v>2.8999999999999998E-3</v>
      </c>
      <c r="N89">
        <v>186.8955</v>
      </c>
      <c r="O89">
        <v>934.7636</v>
      </c>
      <c r="P89">
        <v>3.7052</v>
      </c>
      <c r="Q89">
        <v>0.12039999999999999</v>
      </c>
      <c r="R89">
        <v>0.1968</v>
      </c>
      <c r="S89">
        <v>84.211399999999998</v>
      </c>
      <c r="T89">
        <v>928.77779999999996</v>
      </c>
      <c r="U89">
        <v>0</v>
      </c>
      <c r="V89">
        <v>0</v>
      </c>
      <c r="W89">
        <v>9.0700000000000003E-2</v>
      </c>
      <c r="X89">
        <v>49227730</v>
      </c>
      <c r="Y89">
        <v>1709276720</v>
      </c>
      <c r="Z89">
        <v>0</v>
      </c>
      <c r="AA89">
        <v>0.1263</v>
      </c>
      <c r="AB89">
        <v>2.8799999999999999E-2</v>
      </c>
      <c r="AC89">
        <v>69726.8986</v>
      </c>
      <c r="AD89">
        <v>478977.01140000002</v>
      </c>
      <c r="AE89">
        <v>0</v>
      </c>
      <c r="AF89">
        <v>0.12039999999999999</v>
      </c>
      <c r="AG89">
        <v>0.14560000000000001</v>
      </c>
      <c r="AH89">
        <v>8.2799999999999999E-2</v>
      </c>
      <c r="AI89">
        <v>0.377</v>
      </c>
      <c r="AJ89">
        <v>-1.5100000000000001E-2</v>
      </c>
      <c r="AK89">
        <v>0.124</v>
      </c>
      <c r="AL89">
        <v>0.24959999999999999</v>
      </c>
      <c r="AM89">
        <v>42719165.087099999</v>
      </c>
      <c r="AN89">
        <v>442484488.83569998</v>
      </c>
      <c r="AO89">
        <v>0</v>
      </c>
      <c r="AP89">
        <v>0.12870000000000001</v>
      </c>
      <c r="AQ89">
        <v>9.6500000000000002E-2</v>
      </c>
      <c r="AR89">
        <v>0.53078365299999997</v>
      </c>
      <c r="AS89">
        <v>0</v>
      </c>
      <c r="AT89">
        <v>-16.444582950000001</v>
      </c>
      <c r="AU89">
        <v>0.13469999999999999</v>
      </c>
      <c r="AV89">
        <v>0</v>
      </c>
      <c r="AW89">
        <v>3253.8103999999998</v>
      </c>
      <c r="AX89">
        <v>415586.43150000001</v>
      </c>
      <c r="AY89">
        <v>23.412500000000001</v>
      </c>
      <c r="AZ89">
        <v>0.112</v>
      </c>
      <c r="BA89">
        <v>0.99219999999999997</v>
      </c>
      <c r="BB89">
        <v>0</v>
      </c>
      <c r="BC89">
        <v>0</v>
      </c>
      <c r="BD89">
        <v>0</v>
      </c>
      <c r="BE89">
        <v>0</v>
      </c>
      <c r="BF89">
        <v>0</v>
      </c>
      <c r="BG89" s="2">
        <f t="shared" si="1"/>
        <v>0.1997459</v>
      </c>
      <c r="BH89">
        <f>IFERROR(VLOOKUP(D89,'Pesos cenários'!$B$2:$D$4,3,FALSE),"")</f>
        <v>0.3972</v>
      </c>
    </row>
    <row r="90" spans="1:60" x14ac:dyDescent="0.25">
      <c r="A90">
        <v>46</v>
      </c>
      <c r="B90" t="s">
        <v>719</v>
      </c>
      <c r="C90" t="s">
        <v>91</v>
      </c>
      <c r="D90" t="s">
        <v>58</v>
      </c>
      <c r="E90" t="s">
        <v>57</v>
      </c>
      <c r="F90" t="s">
        <v>724</v>
      </c>
      <c r="G90" t="s">
        <v>716</v>
      </c>
      <c r="H90">
        <v>24.655000000000001</v>
      </c>
      <c r="I90">
        <v>4.8678469700000004</v>
      </c>
      <c r="J90">
        <v>1822.5904057749999</v>
      </c>
      <c r="K90">
        <v>0.14153779999999999</v>
      </c>
      <c r="L90">
        <v>0.13350000000000001</v>
      </c>
      <c r="M90">
        <v>2.5999999999999999E-3</v>
      </c>
      <c r="N90">
        <v>186.8955</v>
      </c>
      <c r="O90">
        <v>986.64490000000001</v>
      </c>
      <c r="P90">
        <v>3.7052</v>
      </c>
      <c r="Q90">
        <v>0.12039999999999999</v>
      </c>
      <c r="R90">
        <v>0.18640000000000001</v>
      </c>
      <c r="S90">
        <v>84.211399999999998</v>
      </c>
      <c r="T90">
        <v>916.14700000000005</v>
      </c>
      <c r="U90">
        <v>0</v>
      </c>
      <c r="V90">
        <v>0</v>
      </c>
      <c r="W90">
        <v>9.1899999999999996E-2</v>
      </c>
      <c r="X90">
        <v>49227730</v>
      </c>
      <c r="Y90">
        <v>1698409060</v>
      </c>
      <c r="Z90">
        <v>0</v>
      </c>
      <c r="AA90">
        <v>0.1263</v>
      </c>
      <c r="AB90">
        <v>2.9000000000000001E-2</v>
      </c>
      <c r="AC90">
        <v>69726.8986</v>
      </c>
      <c r="AD90">
        <v>479501.98119999998</v>
      </c>
      <c r="AE90">
        <v>0</v>
      </c>
      <c r="AF90">
        <v>0.12039999999999999</v>
      </c>
      <c r="AG90">
        <v>0.1454</v>
      </c>
      <c r="AH90">
        <v>8.2900000000000001E-2</v>
      </c>
      <c r="AI90">
        <v>0.37640000000000001</v>
      </c>
      <c r="AJ90">
        <v>-3.3399999999999999E-2</v>
      </c>
      <c r="AK90">
        <v>0.124</v>
      </c>
      <c r="AL90">
        <v>0.2838</v>
      </c>
      <c r="AM90">
        <v>36547012.669500001</v>
      </c>
      <c r="AN90">
        <v>447279988.8872</v>
      </c>
      <c r="AO90">
        <v>0</v>
      </c>
      <c r="AP90">
        <v>0.12870000000000001</v>
      </c>
      <c r="AQ90">
        <v>8.1699999999999995E-2</v>
      </c>
      <c r="AR90">
        <v>1.00991857</v>
      </c>
      <c r="AS90">
        <v>0</v>
      </c>
      <c r="AT90">
        <v>-12.267491825</v>
      </c>
      <c r="AU90">
        <v>0.13469999999999999</v>
      </c>
      <c r="AV90">
        <v>0</v>
      </c>
      <c r="AW90">
        <v>3326.4819000000002</v>
      </c>
      <c r="AX90">
        <v>431044.28480000002</v>
      </c>
      <c r="AY90">
        <v>0.35320000000000001</v>
      </c>
      <c r="AZ90">
        <v>0.112</v>
      </c>
      <c r="BA90">
        <v>0.99229999999999996</v>
      </c>
      <c r="BB90">
        <v>0</v>
      </c>
      <c r="BC90">
        <v>0</v>
      </c>
      <c r="BD90">
        <v>0</v>
      </c>
      <c r="BE90">
        <v>0</v>
      </c>
      <c r="BF90">
        <v>0</v>
      </c>
      <c r="BG90" s="2">
        <f t="shared" si="1"/>
        <v>0.20080211000000001</v>
      </c>
      <c r="BH90">
        <f>IFERROR(VLOOKUP(D90,'Pesos cenários'!$B$2:$D$4,3,FALSE),"")</f>
        <v>0.36020000000000002</v>
      </c>
    </row>
    <row r="91" spans="1:60" x14ac:dyDescent="0.25">
      <c r="A91">
        <v>46</v>
      </c>
      <c r="B91" t="s">
        <v>719</v>
      </c>
      <c r="C91" t="s">
        <v>91</v>
      </c>
      <c r="D91" t="s">
        <v>59</v>
      </c>
      <c r="E91" t="s">
        <v>57</v>
      </c>
      <c r="F91" t="s">
        <v>724</v>
      </c>
      <c r="G91" t="s">
        <v>716</v>
      </c>
      <c r="H91">
        <v>24.655000000000001</v>
      </c>
      <c r="I91">
        <v>4.8678469700000004</v>
      </c>
      <c r="J91">
        <v>2210.4683583999999</v>
      </c>
      <c r="K91">
        <v>0.14153779999999999</v>
      </c>
      <c r="L91">
        <v>0.13350000000000001</v>
      </c>
      <c r="M91">
        <v>2.0999999999999999E-3</v>
      </c>
      <c r="N91">
        <v>190.84360000000001</v>
      </c>
      <c r="O91">
        <v>1225.8015</v>
      </c>
      <c r="P91">
        <v>1.4140999999999999</v>
      </c>
      <c r="Q91">
        <v>0.12039999999999999</v>
      </c>
      <c r="R91">
        <v>0.1547</v>
      </c>
      <c r="S91">
        <v>84.211399999999998</v>
      </c>
      <c r="T91">
        <v>972.66780000000006</v>
      </c>
      <c r="U91">
        <v>0</v>
      </c>
      <c r="V91">
        <v>0</v>
      </c>
      <c r="W91">
        <v>8.6599999999999996E-2</v>
      </c>
      <c r="X91">
        <v>49227730</v>
      </c>
      <c r="Y91">
        <v>2308118342.25</v>
      </c>
      <c r="Z91">
        <v>0</v>
      </c>
      <c r="AA91">
        <v>0.1263</v>
      </c>
      <c r="AB91">
        <v>2.1299999999999999E-2</v>
      </c>
      <c r="AC91">
        <v>69726.8986</v>
      </c>
      <c r="AD91">
        <v>836379.58109999995</v>
      </c>
      <c r="AE91">
        <v>0</v>
      </c>
      <c r="AF91">
        <v>0.12039999999999999</v>
      </c>
      <c r="AG91">
        <v>8.3400000000000002E-2</v>
      </c>
      <c r="AH91">
        <v>8.1699999999999995E-2</v>
      </c>
      <c r="AI91">
        <v>0.57669999999999999</v>
      </c>
      <c r="AJ91">
        <v>-9.7799999999999998E-2</v>
      </c>
      <c r="AK91">
        <v>0.124</v>
      </c>
      <c r="AL91">
        <v>0.2661</v>
      </c>
      <c r="AM91">
        <v>60971705.920699999</v>
      </c>
      <c r="AN91">
        <v>972652688.70200002</v>
      </c>
      <c r="AO91">
        <v>0</v>
      </c>
      <c r="AP91">
        <v>0.12870000000000001</v>
      </c>
      <c r="AQ91">
        <v>6.2700000000000006E-2</v>
      </c>
      <c r="AR91">
        <v>1.29328394</v>
      </c>
      <c r="AS91">
        <v>0</v>
      </c>
      <c r="AT91">
        <v>-11.5883427875</v>
      </c>
      <c r="AU91">
        <v>0.13469999999999999</v>
      </c>
      <c r="AV91">
        <v>0</v>
      </c>
      <c r="AW91">
        <v>3970.5495000000001</v>
      </c>
      <c r="AX91">
        <v>452429.32079999999</v>
      </c>
      <c r="AY91">
        <v>0</v>
      </c>
      <c r="AZ91">
        <v>0.112</v>
      </c>
      <c r="BA91">
        <v>0.99119999999999997</v>
      </c>
      <c r="BB91">
        <v>0</v>
      </c>
      <c r="BC91">
        <v>0</v>
      </c>
      <c r="BD91">
        <v>0</v>
      </c>
      <c r="BE91">
        <v>0</v>
      </c>
      <c r="BF91">
        <v>0</v>
      </c>
      <c r="BG91" s="2">
        <f t="shared" si="1"/>
        <v>0.18371807000000001</v>
      </c>
      <c r="BH91">
        <f>IFERROR(VLOOKUP(D91,'Pesos cenários'!$B$2:$D$4,3,FALSE),"")</f>
        <v>0.24260000000000001</v>
      </c>
    </row>
    <row r="92" spans="1:60" x14ac:dyDescent="0.25">
      <c r="A92">
        <v>49</v>
      </c>
      <c r="B92" t="s">
        <v>719</v>
      </c>
      <c r="C92" t="s">
        <v>92</v>
      </c>
      <c r="D92" t="s">
        <v>60</v>
      </c>
      <c r="E92" t="s">
        <v>93</v>
      </c>
      <c r="F92" t="s">
        <v>728</v>
      </c>
      <c r="G92" t="s">
        <v>716</v>
      </c>
      <c r="H92">
        <v>10.292</v>
      </c>
      <c r="I92">
        <v>13.034106299999999</v>
      </c>
      <c r="J92">
        <v>2144.8548336499998</v>
      </c>
      <c r="K92">
        <v>3.6022190000000003E-2</v>
      </c>
      <c r="L92">
        <v>0.13350000000000001</v>
      </c>
      <c r="M92">
        <v>6.1000000000000004E-3</v>
      </c>
      <c r="N92">
        <v>92.054900000000004</v>
      </c>
      <c r="O92">
        <v>991.44029999999998</v>
      </c>
      <c r="P92">
        <v>1.4140999999999999</v>
      </c>
      <c r="Q92">
        <v>0.12039999999999999</v>
      </c>
      <c r="R92">
        <v>9.1600000000000001E-2</v>
      </c>
      <c r="S92">
        <v>16.9849</v>
      </c>
      <c r="T92">
        <v>627.43240000000003</v>
      </c>
      <c r="U92">
        <v>0</v>
      </c>
      <c r="V92">
        <v>0</v>
      </c>
      <c r="W92">
        <v>2.7099999999999999E-2</v>
      </c>
      <c r="X92">
        <v>31250996</v>
      </c>
      <c r="Y92">
        <v>1881592089.5</v>
      </c>
      <c r="Z92">
        <v>0</v>
      </c>
      <c r="AA92">
        <v>0.1263</v>
      </c>
      <c r="AB92">
        <v>1.66E-2</v>
      </c>
      <c r="AC92">
        <v>8895.9048000000003</v>
      </c>
      <c r="AD92">
        <v>644978.16810000001</v>
      </c>
      <c r="AE92">
        <v>0</v>
      </c>
      <c r="AF92">
        <v>0.12039999999999999</v>
      </c>
      <c r="AG92">
        <v>1.38E-2</v>
      </c>
      <c r="AH92">
        <v>9.1700000000000004E-2</v>
      </c>
      <c r="AI92">
        <v>0.57840000000000003</v>
      </c>
      <c r="AJ92">
        <v>-0.33900000000000002</v>
      </c>
      <c r="AK92">
        <v>0.124</v>
      </c>
      <c r="AL92">
        <v>0.46949999999999997</v>
      </c>
      <c r="AM92">
        <v>15357774.3991</v>
      </c>
      <c r="AN92">
        <v>528682801.3082</v>
      </c>
      <c r="AO92">
        <v>0</v>
      </c>
      <c r="AP92">
        <v>0.12870000000000001</v>
      </c>
      <c r="AQ92">
        <v>2.9000000000000001E-2</v>
      </c>
      <c r="AR92">
        <v>257.48245200000002</v>
      </c>
      <c r="AS92">
        <v>0</v>
      </c>
      <c r="AT92">
        <v>-5.5498890562499996</v>
      </c>
      <c r="AU92">
        <v>0.13469999999999999</v>
      </c>
      <c r="AV92">
        <v>0</v>
      </c>
      <c r="AW92">
        <v>132.08949999999999</v>
      </c>
      <c r="AX92">
        <v>145285.9498</v>
      </c>
      <c r="AY92">
        <v>0</v>
      </c>
      <c r="AZ92">
        <v>0.112</v>
      </c>
      <c r="BA92">
        <v>0.99909999999999999</v>
      </c>
      <c r="BB92">
        <v>0</v>
      </c>
      <c r="BC92">
        <v>0</v>
      </c>
      <c r="BD92">
        <v>0</v>
      </c>
      <c r="BE92">
        <v>0</v>
      </c>
      <c r="BF92">
        <v>0</v>
      </c>
      <c r="BG92" s="2">
        <f t="shared" si="1"/>
        <v>0.18945059</v>
      </c>
      <c r="BH92" t="str">
        <f>IFERROR(VLOOKUP(D92,'Pesos cenários'!$B$2:$D$4,3,FALSE),"")</f>
        <v/>
      </c>
    </row>
    <row r="93" spans="1:60" x14ac:dyDescent="0.25">
      <c r="A93">
        <v>53</v>
      </c>
      <c r="B93" t="s">
        <v>719</v>
      </c>
      <c r="C93" t="s">
        <v>94</v>
      </c>
      <c r="D93" t="s">
        <v>56</v>
      </c>
      <c r="E93" t="s">
        <v>57</v>
      </c>
      <c r="F93" t="s">
        <v>724</v>
      </c>
      <c r="G93" t="s">
        <v>716</v>
      </c>
      <c r="H93">
        <v>37.917000000000002</v>
      </c>
      <c r="I93">
        <v>7.6464066500000003</v>
      </c>
      <c r="J93">
        <v>1638.4106470500001</v>
      </c>
      <c r="K93">
        <v>0.14153779999999999</v>
      </c>
      <c r="L93">
        <v>0.13350000000000001</v>
      </c>
      <c r="M93">
        <v>4.5999999999999999E-3</v>
      </c>
      <c r="N93">
        <v>377.4205</v>
      </c>
      <c r="O93">
        <v>934.7636</v>
      </c>
      <c r="P93">
        <v>3.7052</v>
      </c>
      <c r="Q93">
        <v>0.12039999999999999</v>
      </c>
      <c r="R93">
        <v>0.40139999999999998</v>
      </c>
      <c r="S93">
        <v>137.4211</v>
      </c>
      <c r="T93">
        <v>928.77779999999996</v>
      </c>
      <c r="U93">
        <v>0</v>
      </c>
      <c r="V93">
        <v>0</v>
      </c>
      <c r="W93">
        <v>0.14799999999999999</v>
      </c>
      <c r="X93">
        <v>153504248</v>
      </c>
      <c r="Y93">
        <v>1709276720</v>
      </c>
      <c r="Z93">
        <v>0</v>
      </c>
      <c r="AA93">
        <v>0.1263</v>
      </c>
      <c r="AB93">
        <v>8.9800000000000005E-2</v>
      </c>
      <c r="AC93">
        <v>140020.98420000001</v>
      </c>
      <c r="AD93">
        <v>478977.01140000002</v>
      </c>
      <c r="AE93">
        <v>0</v>
      </c>
      <c r="AF93">
        <v>0.12039999999999999</v>
      </c>
      <c r="AG93">
        <v>0.2923</v>
      </c>
      <c r="AH93">
        <v>6.6000000000000003E-2</v>
      </c>
      <c r="AI93">
        <v>0.377</v>
      </c>
      <c r="AJ93">
        <v>-1.5100000000000001E-2</v>
      </c>
      <c r="AK93">
        <v>0.124</v>
      </c>
      <c r="AL93">
        <v>0.2069</v>
      </c>
      <c r="AM93">
        <v>349093548.0916</v>
      </c>
      <c r="AN93">
        <v>442484488.83569998</v>
      </c>
      <c r="AO93">
        <v>0</v>
      </c>
      <c r="AP93">
        <v>0.12870000000000001</v>
      </c>
      <c r="AQ93">
        <v>0.78890000000000005</v>
      </c>
      <c r="AR93">
        <v>99.025054900000001</v>
      </c>
      <c r="AS93">
        <v>0</v>
      </c>
      <c r="AT93">
        <v>-16.444582950000001</v>
      </c>
      <c r="AU93">
        <v>0.13469999999999999</v>
      </c>
      <c r="AV93">
        <v>0</v>
      </c>
      <c r="AW93">
        <v>26370.1266</v>
      </c>
      <c r="AX93">
        <v>415586.43150000001</v>
      </c>
      <c r="AY93">
        <v>23.412500000000001</v>
      </c>
      <c r="AZ93">
        <v>0.112</v>
      </c>
      <c r="BA93">
        <v>0.93659999999999999</v>
      </c>
      <c r="BB93">
        <v>0</v>
      </c>
      <c r="BC93">
        <v>0</v>
      </c>
      <c r="BD93">
        <v>0</v>
      </c>
      <c r="BE93">
        <v>0</v>
      </c>
      <c r="BF93">
        <v>0</v>
      </c>
      <c r="BG93" s="2">
        <f t="shared" si="1"/>
        <v>0.32756355000000004</v>
      </c>
      <c r="BH93">
        <f>IFERROR(VLOOKUP(D93,'Pesos cenários'!$B$2:$D$4,3,FALSE),"")</f>
        <v>0.3972</v>
      </c>
    </row>
    <row r="94" spans="1:60" x14ac:dyDescent="0.25">
      <c r="A94">
        <v>53</v>
      </c>
      <c r="B94" t="s">
        <v>719</v>
      </c>
      <c r="C94" t="s">
        <v>94</v>
      </c>
      <c r="D94" t="s">
        <v>58</v>
      </c>
      <c r="E94" t="s">
        <v>57</v>
      </c>
      <c r="F94" t="s">
        <v>724</v>
      </c>
      <c r="G94" t="s">
        <v>716</v>
      </c>
      <c r="H94">
        <v>37.917000000000002</v>
      </c>
      <c r="I94">
        <v>7.6464066500000003</v>
      </c>
      <c r="J94">
        <v>1822.5904057749999</v>
      </c>
      <c r="K94">
        <v>0.14153779999999999</v>
      </c>
      <c r="L94">
        <v>0.13350000000000001</v>
      </c>
      <c r="M94">
        <v>4.1000000000000003E-3</v>
      </c>
      <c r="N94">
        <v>399.65750000000003</v>
      </c>
      <c r="O94">
        <v>986.64490000000001</v>
      </c>
      <c r="P94">
        <v>3.7052</v>
      </c>
      <c r="Q94">
        <v>0.12039999999999999</v>
      </c>
      <c r="R94">
        <v>0.40279999999999999</v>
      </c>
      <c r="S94">
        <v>137.4211</v>
      </c>
      <c r="T94">
        <v>916.14700000000005</v>
      </c>
      <c r="U94">
        <v>0</v>
      </c>
      <c r="V94">
        <v>0</v>
      </c>
      <c r="W94">
        <v>0.15</v>
      </c>
      <c r="X94">
        <v>153504248</v>
      </c>
      <c r="Y94">
        <v>1698409060</v>
      </c>
      <c r="Z94">
        <v>0</v>
      </c>
      <c r="AA94">
        <v>0.1263</v>
      </c>
      <c r="AB94">
        <v>9.0399999999999994E-2</v>
      </c>
      <c r="AC94">
        <v>140020.98420000001</v>
      </c>
      <c r="AD94">
        <v>479501.98119999998</v>
      </c>
      <c r="AE94">
        <v>0</v>
      </c>
      <c r="AF94">
        <v>0.12039999999999999</v>
      </c>
      <c r="AG94">
        <v>0.29199999999999998</v>
      </c>
      <c r="AH94">
        <v>6.2100000000000002E-2</v>
      </c>
      <c r="AI94">
        <v>0.37640000000000001</v>
      </c>
      <c r="AJ94">
        <v>-3.3399999999999999E-2</v>
      </c>
      <c r="AK94">
        <v>0.124</v>
      </c>
      <c r="AL94">
        <v>0.23300000000000001</v>
      </c>
      <c r="AM94">
        <v>237531495.51769999</v>
      </c>
      <c r="AN94">
        <v>447279988.8872</v>
      </c>
      <c r="AO94">
        <v>0</v>
      </c>
      <c r="AP94">
        <v>0.12870000000000001</v>
      </c>
      <c r="AQ94">
        <v>0.53110000000000002</v>
      </c>
      <c r="AR94">
        <v>137.864349</v>
      </c>
      <c r="AS94">
        <v>0</v>
      </c>
      <c r="AT94">
        <v>-12.267491825</v>
      </c>
      <c r="AU94">
        <v>0.13469999999999999</v>
      </c>
      <c r="AV94">
        <v>0</v>
      </c>
      <c r="AW94">
        <v>26122.684300000001</v>
      </c>
      <c r="AX94">
        <v>431044.28480000002</v>
      </c>
      <c r="AY94">
        <v>0.35320000000000001</v>
      </c>
      <c r="AZ94">
        <v>0.112</v>
      </c>
      <c r="BA94">
        <v>0.93940000000000001</v>
      </c>
      <c r="BB94">
        <v>0</v>
      </c>
      <c r="BC94">
        <v>0</v>
      </c>
      <c r="BD94">
        <v>0</v>
      </c>
      <c r="BE94">
        <v>0</v>
      </c>
      <c r="BF94">
        <v>0</v>
      </c>
      <c r="BG94" s="2">
        <f t="shared" si="1"/>
        <v>0.29807615999999998</v>
      </c>
      <c r="BH94">
        <f>IFERROR(VLOOKUP(D94,'Pesos cenários'!$B$2:$D$4,3,FALSE),"")</f>
        <v>0.36020000000000002</v>
      </c>
    </row>
    <row r="95" spans="1:60" x14ac:dyDescent="0.25">
      <c r="A95">
        <v>53</v>
      </c>
      <c r="B95" t="s">
        <v>719</v>
      </c>
      <c r="C95" t="s">
        <v>94</v>
      </c>
      <c r="D95" t="s">
        <v>59</v>
      </c>
      <c r="E95" t="s">
        <v>57</v>
      </c>
      <c r="F95" t="s">
        <v>724</v>
      </c>
      <c r="G95" t="s">
        <v>716</v>
      </c>
      <c r="H95">
        <v>37.917000000000002</v>
      </c>
      <c r="I95">
        <v>7.6464066500000003</v>
      </c>
      <c r="J95">
        <v>2210.4683583999999</v>
      </c>
      <c r="K95">
        <v>0.14153779999999999</v>
      </c>
      <c r="L95">
        <v>0.13350000000000001</v>
      </c>
      <c r="M95">
        <v>3.3999999999999998E-3</v>
      </c>
      <c r="N95">
        <v>462.5086</v>
      </c>
      <c r="O95">
        <v>1225.8015</v>
      </c>
      <c r="P95">
        <v>1.4140999999999999</v>
      </c>
      <c r="Q95">
        <v>0.12039999999999999</v>
      </c>
      <c r="R95">
        <v>0.37659999999999999</v>
      </c>
      <c r="S95">
        <v>137.4211</v>
      </c>
      <c r="T95">
        <v>972.66780000000006</v>
      </c>
      <c r="U95">
        <v>0</v>
      </c>
      <c r="V95">
        <v>0</v>
      </c>
      <c r="W95">
        <v>0.14130000000000001</v>
      </c>
      <c r="X95">
        <v>153504248</v>
      </c>
      <c r="Y95">
        <v>2308118342.25</v>
      </c>
      <c r="Z95">
        <v>0</v>
      </c>
      <c r="AA95">
        <v>0.1263</v>
      </c>
      <c r="AB95">
        <v>6.6500000000000004E-2</v>
      </c>
      <c r="AC95">
        <v>140020.98420000001</v>
      </c>
      <c r="AD95">
        <v>836379.58109999995</v>
      </c>
      <c r="AE95">
        <v>0</v>
      </c>
      <c r="AF95">
        <v>0.12039999999999999</v>
      </c>
      <c r="AG95">
        <v>0.16739999999999999</v>
      </c>
      <c r="AH95">
        <v>5.4300000000000001E-2</v>
      </c>
      <c r="AI95">
        <v>0.57669999999999999</v>
      </c>
      <c r="AJ95">
        <v>-9.7799999999999998E-2</v>
      </c>
      <c r="AK95">
        <v>0.124</v>
      </c>
      <c r="AL95">
        <v>0.22550000000000001</v>
      </c>
      <c r="AM95">
        <v>40605353.407499999</v>
      </c>
      <c r="AN95">
        <v>972652688.70200002</v>
      </c>
      <c r="AO95">
        <v>0</v>
      </c>
      <c r="AP95">
        <v>0.12870000000000001</v>
      </c>
      <c r="AQ95">
        <v>4.1700000000000001E-2</v>
      </c>
      <c r="AR95">
        <v>0</v>
      </c>
      <c r="AS95">
        <v>0</v>
      </c>
      <c r="AT95">
        <v>-11.5883427875</v>
      </c>
      <c r="AU95">
        <v>0.13469999999999999</v>
      </c>
      <c r="AV95">
        <v>0</v>
      </c>
      <c r="AW95">
        <v>15413.6605</v>
      </c>
      <c r="AX95">
        <v>452429.32079999999</v>
      </c>
      <c r="AY95">
        <v>0</v>
      </c>
      <c r="AZ95">
        <v>0.112</v>
      </c>
      <c r="BA95">
        <v>0.96589999999999998</v>
      </c>
      <c r="BB95">
        <v>0</v>
      </c>
      <c r="BC95">
        <v>0</v>
      </c>
      <c r="BD95">
        <v>0</v>
      </c>
      <c r="BE95">
        <v>0</v>
      </c>
      <c r="BF95">
        <v>0</v>
      </c>
      <c r="BG95" s="2">
        <f t="shared" si="1"/>
        <v>0.21586003999999998</v>
      </c>
      <c r="BH95">
        <f>IFERROR(VLOOKUP(D95,'Pesos cenários'!$B$2:$D$4,3,FALSE),"")</f>
        <v>0.24260000000000001</v>
      </c>
    </row>
    <row r="96" spans="1:60" x14ac:dyDescent="0.25">
      <c r="A96">
        <v>55</v>
      </c>
      <c r="B96" t="s">
        <v>719</v>
      </c>
      <c r="C96" t="s">
        <v>95</v>
      </c>
      <c r="D96" t="s">
        <v>56</v>
      </c>
      <c r="E96" t="s">
        <v>57</v>
      </c>
      <c r="F96" t="s">
        <v>724</v>
      </c>
      <c r="G96" t="s">
        <v>716</v>
      </c>
      <c r="H96">
        <v>143.977</v>
      </c>
      <c r="I96">
        <v>276.75155599999999</v>
      </c>
      <c r="J96">
        <v>1638.4106470500001</v>
      </c>
      <c r="K96">
        <v>0.14153779999999999</v>
      </c>
      <c r="L96">
        <v>0.13350000000000001</v>
      </c>
      <c r="M96">
        <v>0.16880000000000001</v>
      </c>
      <c r="N96">
        <v>391.60939999999999</v>
      </c>
      <c r="O96">
        <v>934.7636</v>
      </c>
      <c r="P96">
        <v>3.7052</v>
      </c>
      <c r="Q96">
        <v>0.12039999999999999</v>
      </c>
      <c r="R96">
        <v>0.41660000000000003</v>
      </c>
      <c r="S96">
        <v>206.70529999999999</v>
      </c>
      <c r="T96">
        <v>928.77779999999996</v>
      </c>
      <c r="U96">
        <v>0</v>
      </c>
      <c r="V96">
        <v>0</v>
      </c>
      <c r="W96">
        <v>0.22259999999999999</v>
      </c>
      <c r="X96">
        <v>441489396</v>
      </c>
      <c r="Y96">
        <v>1709276720</v>
      </c>
      <c r="Z96">
        <v>0</v>
      </c>
      <c r="AA96">
        <v>0.1263</v>
      </c>
      <c r="AB96">
        <v>0.25829999999999997</v>
      </c>
      <c r="AC96">
        <v>191134.89600000001</v>
      </c>
      <c r="AD96">
        <v>478977.01140000002</v>
      </c>
      <c r="AE96">
        <v>0</v>
      </c>
      <c r="AF96">
        <v>0.12039999999999999</v>
      </c>
      <c r="AG96">
        <v>0.39900000000000002</v>
      </c>
      <c r="AH96">
        <v>0.1817</v>
      </c>
      <c r="AI96">
        <v>0.377</v>
      </c>
      <c r="AJ96">
        <v>-1.5100000000000001E-2</v>
      </c>
      <c r="AK96">
        <v>0.124</v>
      </c>
      <c r="AL96">
        <v>0.50180000000000002</v>
      </c>
      <c r="AM96">
        <v>169272087.13049999</v>
      </c>
      <c r="AN96">
        <v>442484488.83569998</v>
      </c>
      <c r="AO96">
        <v>0</v>
      </c>
      <c r="AP96">
        <v>0.12870000000000001</v>
      </c>
      <c r="AQ96">
        <v>0.38250000000000001</v>
      </c>
      <c r="AR96">
        <v>-2.9022214399999999</v>
      </c>
      <c r="AS96">
        <v>0</v>
      </c>
      <c r="AT96">
        <v>-16.444582950000001</v>
      </c>
      <c r="AU96">
        <v>0.13469999999999999</v>
      </c>
      <c r="AV96">
        <v>0.17648495245055701</v>
      </c>
      <c r="AW96">
        <v>165026.6514</v>
      </c>
      <c r="AX96">
        <v>415586.43150000001</v>
      </c>
      <c r="AY96">
        <v>23.412500000000001</v>
      </c>
      <c r="AZ96">
        <v>0.112</v>
      </c>
      <c r="BA96">
        <v>0.60289999999999999</v>
      </c>
      <c r="BB96">
        <v>0</v>
      </c>
      <c r="BC96">
        <v>0</v>
      </c>
      <c r="BD96">
        <v>0</v>
      </c>
      <c r="BE96">
        <v>0</v>
      </c>
      <c r="BF96">
        <v>0</v>
      </c>
      <c r="BG96" s="2">
        <f t="shared" si="1"/>
        <v>0.35610460309509001</v>
      </c>
      <c r="BH96">
        <f>IFERROR(VLOOKUP(D96,'Pesos cenários'!$B$2:$D$4,3,FALSE),"")</f>
        <v>0.3972</v>
      </c>
    </row>
    <row r="97" spans="1:60" x14ac:dyDescent="0.25">
      <c r="A97">
        <v>55</v>
      </c>
      <c r="B97" t="s">
        <v>719</v>
      </c>
      <c r="C97" t="s">
        <v>95</v>
      </c>
      <c r="D97" t="s">
        <v>58</v>
      </c>
      <c r="E97" t="s">
        <v>57</v>
      </c>
      <c r="F97" t="s">
        <v>724</v>
      </c>
      <c r="G97" t="s">
        <v>716</v>
      </c>
      <c r="H97">
        <v>143.977</v>
      </c>
      <c r="I97">
        <v>276.75155599999999</v>
      </c>
      <c r="J97">
        <v>1822.5904057749999</v>
      </c>
      <c r="K97">
        <v>0.14153779999999999</v>
      </c>
      <c r="L97">
        <v>0.13350000000000001</v>
      </c>
      <c r="M97">
        <v>0.15179999999999999</v>
      </c>
      <c r="N97">
        <v>395.19729999999998</v>
      </c>
      <c r="O97">
        <v>986.64490000000001</v>
      </c>
      <c r="P97">
        <v>3.7052</v>
      </c>
      <c r="Q97">
        <v>0.12039999999999999</v>
      </c>
      <c r="R97">
        <v>0.39829999999999999</v>
      </c>
      <c r="S97">
        <v>206.70529999999999</v>
      </c>
      <c r="T97">
        <v>916.14700000000005</v>
      </c>
      <c r="U97">
        <v>0</v>
      </c>
      <c r="V97">
        <v>0</v>
      </c>
      <c r="W97">
        <v>0.22559999999999999</v>
      </c>
      <c r="X97">
        <v>441489396</v>
      </c>
      <c r="Y97">
        <v>1698409060</v>
      </c>
      <c r="Z97">
        <v>0</v>
      </c>
      <c r="AA97">
        <v>0.1263</v>
      </c>
      <c r="AB97">
        <v>0.25990000000000002</v>
      </c>
      <c r="AC97">
        <v>191134.89600000001</v>
      </c>
      <c r="AD97">
        <v>479501.98119999998</v>
      </c>
      <c r="AE97">
        <v>0</v>
      </c>
      <c r="AF97">
        <v>0.12039999999999999</v>
      </c>
      <c r="AG97">
        <v>0.39860000000000001</v>
      </c>
      <c r="AH97">
        <v>0.18179999999999999</v>
      </c>
      <c r="AI97">
        <v>0.37640000000000001</v>
      </c>
      <c r="AJ97">
        <v>-3.3399999999999999E-2</v>
      </c>
      <c r="AK97">
        <v>0.124</v>
      </c>
      <c r="AL97">
        <v>0.5252</v>
      </c>
      <c r="AM97">
        <v>194169445.41999999</v>
      </c>
      <c r="AN97">
        <v>447279988.8872</v>
      </c>
      <c r="AO97">
        <v>0</v>
      </c>
      <c r="AP97">
        <v>0.12870000000000001</v>
      </c>
      <c r="AQ97">
        <v>0.43409999999999999</v>
      </c>
      <c r="AR97">
        <v>-3.0128433700000001</v>
      </c>
      <c r="AS97">
        <v>0</v>
      </c>
      <c r="AT97">
        <v>-12.267491825</v>
      </c>
      <c r="AU97">
        <v>0.13469999999999999</v>
      </c>
      <c r="AV97">
        <v>0.24559571043365999</v>
      </c>
      <c r="AW97">
        <v>150277.93799999999</v>
      </c>
      <c r="AX97">
        <v>431044.28480000002</v>
      </c>
      <c r="AY97">
        <v>0.35320000000000001</v>
      </c>
      <c r="AZ97">
        <v>0.112</v>
      </c>
      <c r="BA97">
        <v>0.65139999999999998</v>
      </c>
      <c r="BB97">
        <v>0</v>
      </c>
      <c r="BC97">
        <v>0</v>
      </c>
      <c r="BD97">
        <v>0</v>
      </c>
      <c r="BE97">
        <v>0</v>
      </c>
      <c r="BF97">
        <v>0</v>
      </c>
      <c r="BG97" s="2">
        <f t="shared" ref="BG97:BG144" si="2">(M97*L97)+(R97*Q97)+(W97*V97)+(AB97*AA97)+(AG97*AF97)+(AL97*AK97)+(AQ97*AP97)+(AV97*AU97)+(BA97*AZ97)+(BF97*BE97)</f>
        <v>0.37606944219541399</v>
      </c>
      <c r="BH97">
        <f>IFERROR(VLOOKUP(D97,'Pesos cenários'!$B$2:$D$4,3,FALSE),"")</f>
        <v>0.36020000000000002</v>
      </c>
    </row>
    <row r="98" spans="1:60" x14ac:dyDescent="0.25">
      <c r="A98">
        <v>55</v>
      </c>
      <c r="B98" t="s">
        <v>719</v>
      </c>
      <c r="C98" t="s">
        <v>95</v>
      </c>
      <c r="D98" t="s">
        <v>59</v>
      </c>
      <c r="E98" t="s">
        <v>57</v>
      </c>
      <c r="F98" t="s">
        <v>724</v>
      </c>
      <c r="G98" t="s">
        <v>716</v>
      </c>
      <c r="H98">
        <v>143.977</v>
      </c>
      <c r="I98">
        <v>276.75155599999999</v>
      </c>
      <c r="J98">
        <v>2210.4683583999999</v>
      </c>
      <c r="K98">
        <v>0.14153779999999999</v>
      </c>
      <c r="L98">
        <v>0.13350000000000001</v>
      </c>
      <c r="M98">
        <v>0.12509999999999999</v>
      </c>
      <c r="N98">
        <v>505.39850000000001</v>
      </c>
      <c r="O98">
        <v>1225.8015</v>
      </c>
      <c r="P98">
        <v>1.4140999999999999</v>
      </c>
      <c r="Q98">
        <v>0.12039999999999999</v>
      </c>
      <c r="R98">
        <v>0.41160000000000002</v>
      </c>
      <c r="S98">
        <v>206.70529999999999</v>
      </c>
      <c r="T98">
        <v>972.66780000000006</v>
      </c>
      <c r="U98">
        <v>0</v>
      </c>
      <c r="V98">
        <v>0</v>
      </c>
      <c r="W98">
        <v>0.21249999999999999</v>
      </c>
      <c r="X98">
        <v>441489396</v>
      </c>
      <c r="Y98">
        <v>2308118342.25</v>
      </c>
      <c r="Z98">
        <v>0</v>
      </c>
      <c r="AA98">
        <v>0.1263</v>
      </c>
      <c r="AB98">
        <v>0.1913</v>
      </c>
      <c r="AC98">
        <v>191134.89600000001</v>
      </c>
      <c r="AD98">
        <v>836379.58109999995</v>
      </c>
      <c r="AE98">
        <v>0</v>
      </c>
      <c r="AF98">
        <v>0.12039999999999999</v>
      </c>
      <c r="AG98">
        <v>0.22850000000000001</v>
      </c>
      <c r="AH98">
        <v>0.18310000000000001</v>
      </c>
      <c r="AI98">
        <v>0.57669999999999999</v>
      </c>
      <c r="AJ98">
        <v>-9.7799999999999998E-2</v>
      </c>
      <c r="AK98">
        <v>0.124</v>
      </c>
      <c r="AL98">
        <v>0.41639999999999999</v>
      </c>
      <c r="AM98">
        <v>135661699.08109999</v>
      </c>
      <c r="AN98">
        <v>972652688.70200002</v>
      </c>
      <c r="AO98">
        <v>0</v>
      </c>
      <c r="AP98">
        <v>0.12870000000000001</v>
      </c>
      <c r="AQ98">
        <v>0.13950000000000001</v>
      </c>
      <c r="AR98">
        <v>-0.62073558600000001</v>
      </c>
      <c r="AS98">
        <v>0</v>
      </c>
      <c r="AT98">
        <v>-11.5883427875</v>
      </c>
      <c r="AU98">
        <v>0.13469999999999999</v>
      </c>
      <c r="AV98">
        <v>5.3565518157571997E-2</v>
      </c>
      <c r="AW98">
        <v>123857.74950000001</v>
      </c>
      <c r="AX98">
        <v>452429.32079999999</v>
      </c>
      <c r="AY98">
        <v>0</v>
      </c>
      <c r="AZ98">
        <v>0.112</v>
      </c>
      <c r="BA98">
        <v>0.72619999999999996</v>
      </c>
      <c r="BB98">
        <v>0</v>
      </c>
      <c r="BC98">
        <v>0</v>
      </c>
      <c r="BD98">
        <v>0</v>
      </c>
      <c r="BE98">
        <v>0</v>
      </c>
      <c r="BF98">
        <v>0</v>
      </c>
      <c r="BG98" s="2">
        <f t="shared" si="2"/>
        <v>0.27606700529582495</v>
      </c>
      <c r="BH98">
        <f>IFERROR(VLOOKUP(D98,'Pesos cenários'!$B$2:$D$4,3,FALSE),"")</f>
        <v>0.24260000000000001</v>
      </c>
    </row>
    <row r="99" spans="1:60" x14ac:dyDescent="0.25">
      <c r="A99">
        <v>62</v>
      </c>
      <c r="B99" t="s">
        <v>719</v>
      </c>
      <c r="C99" t="s">
        <v>96</v>
      </c>
      <c r="D99" t="s">
        <v>60</v>
      </c>
      <c r="E99" t="s">
        <v>93</v>
      </c>
      <c r="F99" t="s">
        <v>728</v>
      </c>
      <c r="G99" t="s">
        <v>716</v>
      </c>
      <c r="H99">
        <v>53.241999999999997</v>
      </c>
      <c r="I99">
        <v>58.586120600000001</v>
      </c>
      <c r="J99">
        <v>2144.8548336499998</v>
      </c>
      <c r="K99">
        <v>3.6022190000000003E-2</v>
      </c>
      <c r="L99">
        <v>0.13350000000000001</v>
      </c>
      <c r="M99">
        <v>2.7300000000000001E-2</v>
      </c>
      <c r="N99">
        <v>42.611400000000003</v>
      </c>
      <c r="O99">
        <v>991.44029999999998</v>
      </c>
      <c r="P99">
        <v>1.4140999999999999</v>
      </c>
      <c r="Q99">
        <v>0.12039999999999999</v>
      </c>
      <c r="R99">
        <v>4.1599999999999998E-2</v>
      </c>
      <c r="S99">
        <v>46.413200000000003</v>
      </c>
      <c r="T99">
        <v>627.43240000000003</v>
      </c>
      <c r="U99">
        <v>0</v>
      </c>
      <c r="V99">
        <v>0</v>
      </c>
      <c r="W99">
        <v>7.3999999999999996E-2</v>
      </c>
      <c r="X99">
        <v>210161096</v>
      </c>
      <c r="Y99">
        <v>1881592089.5</v>
      </c>
      <c r="Z99">
        <v>0</v>
      </c>
      <c r="AA99">
        <v>0.1263</v>
      </c>
      <c r="AB99">
        <v>0.11169999999999999</v>
      </c>
      <c r="AC99">
        <v>13465.422200000001</v>
      </c>
      <c r="AD99">
        <v>644978.16810000001</v>
      </c>
      <c r="AE99">
        <v>0</v>
      </c>
      <c r="AF99">
        <v>0.12039999999999999</v>
      </c>
      <c r="AG99">
        <v>2.0899999999999998E-2</v>
      </c>
      <c r="AH99">
        <v>0.2064</v>
      </c>
      <c r="AI99">
        <v>0.57840000000000003</v>
      </c>
      <c r="AJ99">
        <v>-0.33900000000000002</v>
      </c>
      <c r="AK99">
        <v>0.124</v>
      </c>
      <c r="AL99">
        <v>0.59450000000000003</v>
      </c>
      <c r="AM99">
        <v>0</v>
      </c>
      <c r="AN99">
        <v>528682801.3082</v>
      </c>
      <c r="AO99">
        <v>0</v>
      </c>
      <c r="AP99">
        <v>0.12870000000000001</v>
      </c>
      <c r="AQ99">
        <v>0</v>
      </c>
      <c r="AR99">
        <v>-11.673505799999999</v>
      </c>
      <c r="AS99">
        <v>0</v>
      </c>
      <c r="AT99">
        <v>-5.5498890562499996</v>
      </c>
      <c r="AU99">
        <v>0.13469999999999999</v>
      </c>
      <c r="AV99">
        <v>1</v>
      </c>
      <c r="AW99">
        <v>361.78750000000002</v>
      </c>
      <c r="AX99">
        <v>145285.9498</v>
      </c>
      <c r="AY99">
        <v>0</v>
      </c>
      <c r="AZ99">
        <v>0.112</v>
      </c>
      <c r="BA99">
        <v>0.99750000000000005</v>
      </c>
      <c r="BB99">
        <v>0</v>
      </c>
      <c r="BC99">
        <v>0</v>
      </c>
      <c r="BD99">
        <v>0</v>
      </c>
      <c r="BE99">
        <v>0</v>
      </c>
      <c r="BF99">
        <v>0</v>
      </c>
      <c r="BG99" s="2">
        <f t="shared" si="2"/>
        <v>0.34541526</v>
      </c>
      <c r="BH99" t="str">
        <f>IFERROR(VLOOKUP(D99,'Pesos cenários'!$B$2:$D$4,3,FALSE),"")</f>
        <v/>
      </c>
    </row>
    <row r="100" spans="1:60" x14ac:dyDescent="0.25">
      <c r="A100">
        <v>64</v>
      </c>
      <c r="B100" t="s">
        <v>719</v>
      </c>
      <c r="C100" t="s">
        <v>97</v>
      </c>
      <c r="D100" t="s">
        <v>56</v>
      </c>
      <c r="E100" t="s">
        <v>57</v>
      </c>
      <c r="F100" t="s">
        <v>724</v>
      </c>
      <c r="G100" t="s">
        <v>716</v>
      </c>
      <c r="H100">
        <v>60.947000000000003</v>
      </c>
      <c r="I100">
        <v>99.959106399999996</v>
      </c>
      <c r="J100">
        <v>1638.4106470500001</v>
      </c>
      <c r="K100">
        <v>0.14153779999999999</v>
      </c>
      <c r="L100">
        <v>0.13350000000000001</v>
      </c>
      <c r="M100">
        <v>6.0900000000000003E-2</v>
      </c>
      <c r="N100">
        <v>154.39529999999999</v>
      </c>
      <c r="O100">
        <v>934.7636</v>
      </c>
      <c r="P100">
        <v>3.7052</v>
      </c>
      <c r="Q100">
        <v>0.12039999999999999</v>
      </c>
      <c r="R100">
        <v>0.1618</v>
      </c>
      <c r="S100">
        <v>1.1125</v>
      </c>
      <c r="T100">
        <v>928.77779999999996</v>
      </c>
      <c r="U100">
        <v>0</v>
      </c>
      <c r="V100">
        <v>0</v>
      </c>
      <c r="W100">
        <v>1.1999999999999999E-3</v>
      </c>
      <c r="X100">
        <v>481150722</v>
      </c>
      <c r="Y100">
        <v>1709276720</v>
      </c>
      <c r="Z100">
        <v>0</v>
      </c>
      <c r="AA100">
        <v>0.1263</v>
      </c>
      <c r="AB100">
        <v>0.28149999999999997</v>
      </c>
      <c r="AC100">
        <v>0</v>
      </c>
      <c r="AD100">
        <v>478977.01140000002</v>
      </c>
      <c r="AE100">
        <v>0</v>
      </c>
      <c r="AF100">
        <v>0.12039999999999999</v>
      </c>
      <c r="AG100">
        <v>0</v>
      </c>
      <c r="AH100">
        <v>0</v>
      </c>
      <c r="AI100">
        <v>0.377</v>
      </c>
      <c r="AJ100">
        <v>-1.5100000000000001E-2</v>
      </c>
      <c r="AK100">
        <v>0.124</v>
      </c>
      <c r="AL100">
        <v>3.85E-2</v>
      </c>
      <c r="AM100">
        <v>0</v>
      </c>
      <c r="AN100">
        <v>442484488.83569998</v>
      </c>
      <c r="AO100">
        <v>0</v>
      </c>
      <c r="AP100">
        <v>0.12870000000000001</v>
      </c>
      <c r="AQ100">
        <v>0</v>
      </c>
      <c r="AR100">
        <v>1.9380581400000001</v>
      </c>
      <c r="AS100">
        <v>0</v>
      </c>
      <c r="AT100">
        <v>-16.444582950000001</v>
      </c>
      <c r="AU100">
        <v>0.13469999999999999</v>
      </c>
      <c r="AV100">
        <v>0</v>
      </c>
      <c r="AW100">
        <v>190.5813</v>
      </c>
      <c r="AX100">
        <v>415586.43150000001</v>
      </c>
      <c r="AY100">
        <v>23.412500000000001</v>
      </c>
      <c r="AZ100">
        <v>0.112</v>
      </c>
      <c r="BA100">
        <v>0.99960000000000004</v>
      </c>
      <c r="BB100">
        <v>0</v>
      </c>
      <c r="BC100">
        <v>0</v>
      </c>
      <c r="BD100">
        <v>0</v>
      </c>
      <c r="BE100">
        <v>0</v>
      </c>
      <c r="BF100">
        <v>0</v>
      </c>
      <c r="BG100" s="2">
        <f t="shared" si="2"/>
        <v>0.17989352</v>
      </c>
      <c r="BH100">
        <f>IFERROR(VLOOKUP(D100,'Pesos cenários'!$B$2:$D$4,3,FALSE),"")</f>
        <v>0.3972</v>
      </c>
    </row>
    <row r="101" spans="1:60" x14ac:dyDescent="0.25">
      <c r="A101">
        <v>64</v>
      </c>
      <c r="B101" t="s">
        <v>719</v>
      </c>
      <c r="C101" t="s">
        <v>97</v>
      </c>
      <c r="D101" t="s">
        <v>58</v>
      </c>
      <c r="E101" t="s">
        <v>57</v>
      </c>
      <c r="F101" t="s">
        <v>724</v>
      </c>
      <c r="G101" t="s">
        <v>716</v>
      </c>
      <c r="H101">
        <v>60.947000000000003</v>
      </c>
      <c r="I101">
        <v>99.959106399999996</v>
      </c>
      <c r="J101">
        <v>1822.5904057749999</v>
      </c>
      <c r="K101">
        <v>0.14153779999999999</v>
      </c>
      <c r="L101">
        <v>0.13350000000000001</v>
      </c>
      <c r="M101">
        <v>5.4800000000000001E-2</v>
      </c>
      <c r="N101">
        <v>167.63800000000001</v>
      </c>
      <c r="O101">
        <v>986.64490000000001</v>
      </c>
      <c r="P101">
        <v>3.7052</v>
      </c>
      <c r="Q101">
        <v>0.12039999999999999</v>
      </c>
      <c r="R101">
        <v>0.1668</v>
      </c>
      <c r="S101">
        <v>1.1125</v>
      </c>
      <c r="T101">
        <v>916.14700000000005</v>
      </c>
      <c r="U101">
        <v>0</v>
      </c>
      <c r="V101">
        <v>0</v>
      </c>
      <c r="W101">
        <v>1.1999999999999999E-3</v>
      </c>
      <c r="X101">
        <v>481150722</v>
      </c>
      <c r="Y101">
        <v>1698409060</v>
      </c>
      <c r="Z101">
        <v>0</v>
      </c>
      <c r="AA101">
        <v>0.1263</v>
      </c>
      <c r="AB101">
        <v>0.2833</v>
      </c>
      <c r="AC101">
        <v>0</v>
      </c>
      <c r="AD101">
        <v>479501.98119999998</v>
      </c>
      <c r="AE101">
        <v>0</v>
      </c>
      <c r="AF101">
        <v>0.12039999999999999</v>
      </c>
      <c r="AG101">
        <v>0</v>
      </c>
      <c r="AH101">
        <v>0</v>
      </c>
      <c r="AI101">
        <v>0.37640000000000001</v>
      </c>
      <c r="AJ101">
        <v>-3.3399999999999999E-2</v>
      </c>
      <c r="AK101">
        <v>0.124</v>
      </c>
      <c r="AL101">
        <v>8.1500000000000003E-2</v>
      </c>
      <c r="AM101">
        <v>0</v>
      </c>
      <c r="AN101">
        <v>447279988.8872</v>
      </c>
      <c r="AO101">
        <v>0</v>
      </c>
      <c r="AP101">
        <v>0.12870000000000001</v>
      </c>
      <c r="AQ101">
        <v>0</v>
      </c>
      <c r="AR101">
        <v>1.6382972</v>
      </c>
      <c r="AS101">
        <v>0</v>
      </c>
      <c r="AT101">
        <v>-12.267491825</v>
      </c>
      <c r="AU101">
        <v>0.13469999999999999</v>
      </c>
      <c r="AV101">
        <v>0</v>
      </c>
      <c r="AW101">
        <v>164.48320000000001</v>
      </c>
      <c r="AX101">
        <v>431044.28480000002</v>
      </c>
      <c r="AY101">
        <v>0.35320000000000001</v>
      </c>
      <c r="AZ101">
        <v>0.112</v>
      </c>
      <c r="BA101">
        <v>0.99960000000000004</v>
      </c>
      <c r="BB101">
        <v>0</v>
      </c>
      <c r="BC101">
        <v>0</v>
      </c>
      <c r="BD101">
        <v>0</v>
      </c>
      <c r="BE101">
        <v>0</v>
      </c>
      <c r="BF101">
        <v>0</v>
      </c>
      <c r="BG101" s="2">
        <f t="shared" si="2"/>
        <v>0.18524051000000002</v>
      </c>
      <c r="BH101">
        <f>IFERROR(VLOOKUP(D101,'Pesos cenários'!$B$2:$D$4,3,FALSE),"")</f>
        <v>0.36020000000000002</v>
      </c>
    </row>
    <row r="102" spans="1:60" x14ac:dyDescent="0.25">
      <c r="A102">
        <v>64</v>
      </c>
      <c r="B102" t="s">
        <v>719</v>
      </c>
      <c r="C102" t="s">
        <v>97</v>
      </c>
      <c r="D102" t="s">
        <v>59</v>
      </c>
      <c r="E102" t="s">
        <v>57</v>
      </c>
      <c r="F102" t="s">
        <v>724</v>
      </c>
      <c r="G102" t="s">
        <v>716</v>
      </c>
      <c r="H102">
        <v>60.947000000000003</v>
      </c>
      <c r="I102">
        <v>99.959106399999996</v>
      </c>
      <c r="J102">
        <v>2210.4683583999999</v>
      </c>
      <c r="K102">
        <v>0.14153779999999999</v>
      </c>
      <c r="L102">
        <v>0.13350000000000001</v>
      </c>
      <c r="M102">
        <v>4.5199999999999997E-2</v>
      </c>
      <c r="N102">
        <v>217.5668</v>
      </c>
      <c r="O102">
        <v>1225.8015</v>
      </c>
      <c r="P102">
        <v>1.4140999999999999</v>
      </c>
      <c r="Q102">
        <v>0.12039999999999999</v>
      </c>
      <c r="R102">
        <v>0.17649999999999999</v>
      </c>
      <c r="S102">
        <v>1.1125</v>
      </c>
      <c r="T102">
        <v>972.66780000000006</v>
      </c>
      <c r="U102">
        <v>0</v>
      </c>
      <c r="V102">
        <v>0</v>
      </c>
      <c r="W102">
        <v>1.1000000000000001E-3</v>
      </c>
      <c r="X102">
        <v>481150722</v>
      </c>
      <c r="Y102">
        <v>2308118342.25</v>
      </c>
      <c r="Z102">
        <v>0</v>
      </c>
      <c r="AA102">
        <v>0.1263</v>
      </c>
      <c r="AB102">
        <v>0.20849999999999999</v>
      </c>
      <c r="AC102">
        <v>0</v>
      </c>
      <c r="AD102">
        <v>836379.58109999995</v>
      </c>
      <c r="AE102">
        <v>0</v>
      </c>
      <c r="AF102">
        <v>0.12039999999999999</v>
      </c>
      <c r="AG102">
        <v>0</v>
      </c>
      <c r="AH102">
        <v>0</v>
      </c>
      <c r="AI102">
        <v>0.57669999999999999</v>
      </c>
      <c r="AJ102">
        <v>-9.7799999999999998E-2</v>
      </c>
      <c r="AK102">
        <v>0.124</v>
      </c>
      <c r="AL102">
        <v>0.14499999999999999</v>
      </c>
      <c r="AM102">
        <v>0</v>
      </c>
      <c r="AN102">
        <v>972652688.70200002</v>
      </c>
      <c r="AO102">
        <v>0</v>
      </c>
      <c r="AP102">
        <v>0.12870000000000001</v>
      </c>
      <c r="AQ102">
        <v>0</v>
      </c>
      <c r="AR102">
        <v>1.2815351500000001</v>
      </c>
      <c r="AS102">
        <v>0</v>
      </c>
      <c r="AT102">
        <v>-11.5883427875</v>
      </c>
      <c r="AU102">
        <v>0.13469999999999999</v>
      </c>
      <c r="AV102">
        <v>0</v>
      </c>
      <c r="AW102">
        <v>148.37389999999999</v>
      </c>
      <c r="AX102">
        <v>452429.32079999999</v>
      </c>
      <c r="AY102">
        <v>0</v>
      </c>
      <c r="AZ102">
        <v>0.112</v>
      </c>
      <c r="BA102">
        <v>0.99970000000000003</v>
      </c>
      <c r="BB102">
        <v>0</v>
      </c>
      <c r="BC102">
        <v>0</v>
      </c>
      <c r="BD102">
        <v>0</v>
      </c>
      <c r="BE102">
        <v>0</v>
      </c>
      <c r="BF102">
        <v>0</v>
      </c>
      <c r="BG102" s="2">
        <f t="shared" si="2"/>
        <v>0.18356475</v>
      </c>
      <c r="BH102">
        <f>IFERROR(VLOOKUP(D102,'Pesos cenários'!$B$2:$D$4,3,FALSE),"")</f>
        <v>0.24260000000000001</v>
      </c>
    </row>
    <row r="103" spans="1:60" x14ac:dyDescent="0.25">
      <c r="A103">
        <v>65</v>
      </c>
      <c r="B103" t="s">
        <v>719</v>
      </c>
      <c r="C103" t="s">
        <v>98</v>
      </c>
      <c r="D103" t="s">
        <v>56</v>
      </c>
      <c r="E103" t="s">
        <v>57</v>
      </c>
      <c r="F103" t="s">
        <v>724</v>
      </c>
      <c r="G103" t="s">
        <v>716</v>
      </c>
      <c r="H103">
        <v>372.447</v>
      </c>
      <c r="I103">
        <v>369.11200000000002</v>
      </c>
      <c r="J103">
        <v>1638.4106470500001</v>
      </c>
      <c r="K103">
        <v>0.14153779999999999</v>
      </c>
      <c r="L103">
        <v>0.13350000000000001</v>
      </c>
      <c r="M103">
        <v>0.22520000000000001</v>
      </c>
      <c r="N103">
        <v>322.43490000000003</v>
      </c>
      <c r="O103">
        <v>934.7636</v>
      </c>
      <c r="P103">
        <v>3.7052</v>
      </c>
      <c r="Q103">
        <v>0.12039999999999999</v>
      </c>
      <c r="R103">
        <v>0.34229999999999999</v>
      </c>
      <c r="S103">
        <v>405.23250000000002</v>
      </c>
      <c r="T103">
        <v>928.77779999999996</v>
      </c>
      <c r="U103">
        <v>0</v>
      </c>
      <c r="V103">
        <v>0</v>
      </c>
      <c r="W103">
        <v>0.43630000000000002</v>
      </c>
      <c r="X103">
        <v>1130881032</v>
      </c>
      <c r="Y103">
        <v>1709276720</v>
      </c>
      <c r="Z103">
        <v>0</v>
      </c>
      <c r="AA103">
        <v>0.1263</v>
      </c>
      <c r="AB103">
        <v>0.66159999999999997</v>
      </c>
      <c r="AC103">
        <v>601295.88230000006</v>
      </c>
      <c r="AD103">
        <v>478977.01140000002</v>
      </c>
      <c r="AE103">
        <v>0</v>
      </c>
      <c r="AF103">
        <v>0.12039999999999999</v>
      </c>
      <c r="AG103">
        <v>1</v>
      </c>
      <c r="AH103">
        <v>0.2278</v>
      </c>
      <c r="AI103">
        <v>0.377</v>
      </c>
      <c r="AJ103">
        <v>-1.5100000000000001E-2</v>
      </c>
      <c r="AK103">
        <v>0.124</v>
      </c>
      <c r="AL103">
        <v>0.61929999999999996</v>
      </c>
      <c r="AM103">
        <v>70533380.476799995</v>
      </c>
      <c r="AN103">
        <v>442484488.83569998</v>
      </c>
      <c r="AO103">
        <v>0</v>
      </c>
      <c r="AP103">
        <v>0.12870000000000001</v>
      </c>
      <c r="AQ103">
        <v>0.15939999999999999</v>
      </c>
      <c r="AR103">
        <v>-80.646881100000002</v>
      </c>
      <c r="AS103">
        <v>0</v>
      </c>
      <c r="AT103">
        <v>-16.444582950000001</v>
      </c>
      <c r="AU103">
        <v>0.13469999999999999</v>
      </c>
      <c r="AV103">
        <v>1</v>
      </c>
      <c r="AW103">
        <v>88994.489300000001</v>
      </c>
      <c r="AX103">
        <v>415586.43150000001</v>
      </c>
      <c r="AY103">
        <v>23.412500000000001</v>
      </c>
      <c r="AZ103">
        <v>0.112</v>
      </c>
      <c r="BA103">
        <v>0.78590000000000004</v>
      </c>
      <c r="BB103">
        <v>0</v>
      </c>
      <c r="BC103">
        <v>0</v>
      </c>
      <c r="BD103">
        <v>0</v>
      </c>
      <c r="BE103">
        <v>0</v>
      </c>
      <c r="BF103">
        <v>0</v>
      </c>
      <c r="BG103" s="2">
        <f t="shared" si="2"/>
        <v>0.59526597999999997</v>
      </c>
      <c r="BH103">
        <f>IFERROR(VLOOKUP(D103,'Pesos cenários'!$B$2:$D$4,3,FALSE),"")</f>
        <v>0.3972</v>
      </c>
    </row>
    <row r="104" spans="1:60" x14ac:dyDescent="0.25">
      <c r="A104">
        <v>65</v>
      </c>
      <c r="B104" t="s">
        <v>719</v>
      </c>
      <c r="C104" t="s">
        <v>98</v>
      </c>
      <c r="D104" t="s">
        <v>58</v>
      </c>
      <c r="E104" t="s">
        <v>57</v>
      </c>
      <c r="F104" t="s">
        <v>724</v>
      </c>
      <c r="G104" t="s">
        <v>716</v>
      </c>
      <c r="H104">
        <v>372.447</v>
      </c>
      <c r="I104">
        <v>369.11200000000002</v>
      </c>
      <c r="J104">
        <v>1822.5904057749999</v>
      </c>
      <c r="K104">
        <v>0.14153779999999999</v>
      </c>
      <c r="L104">
        <v>0.13350000000000001</v>
      </c>
      <c r="M104">
        <v>0.20250000000000001</v>
      </c>
      <c r="N104">
        <v>322.43490000000003</v>
      </c>
      <c r="O104">
        <v>986.64490000000001</v>
      </c>
      <c r="P104">
        <v>3.7052</v>
      </c>
      <c r="Q104">
        <v>0.12039999999999999</v>
      </c>
      <c r="R104">
        <v>0.32429999999999998</v>
      </c>
      <c r="S104">
        <v>405.23250000000002</v>
      </c>
      <c r="T104">
        <v>916.14700000000005</v>
      </c>
      <c r="U104">
        <v>0</v>
      </c>
      <c r="V104">
        <v>0</v>
      </c>
      <c r="W104">
        <v>0.44230000000000003</v>
      </c>
      <c r="X104">
        <v>1130881032</v>
      </c>
      <c r="Y104">
        <v>1698409060</v>
      </c>
      <c r="Z104">
        <v>0</v>
      </c>
      <c r="AA104">
        <v>0.1263</v>
      </c>
      <c r="AB104">
        <v>0.66579999999999995</v>
      </c>
      <c r="AC104">
        <v>601295.88230000006</v>
      </c>
      <c r="AD104">
        <v>479501.98119999998</v>
      </c>
      <c r="AE104">
        <v>0</v>
      </c>
      <c r="AF104">
        <v>0.12039999999999999</v>
      </c>
      <c r="AG104">
        <v>1</v>
      </c>
      <c r="AH104">
        <v>0.22770000000000001</v>
      </c>
      <c r="AI104">
        <v>0.37640000000000001</v>
      </c>
      <c r="AJ104">
        <v>-3.3399999999999999E-2</v>
      </c>
      <c r="AK104">
        <v>0.124</v>
      </c>
      <c r="AL104">
        <v>0.63719999999999999</v>
      </c>
      <c r="AM104">
        <v>79263748.261700004</v>
      </c>
      <c r="AN104">
        <v>447279988.8872</v>
      </c>
      <c r="AO104">
        <v>0</v>
      </c>
      <c r="AP104">
        <v>0.12870000000000001</v>
      </c>
      <c r="AQ104">
        <v>0.1772</v>
      </c>
      <c r="AR104">
        <v>-1.6621422800000001</v>
      </c>
      <c r="AS104">
        <v>0</v>
      </c>
      <c r="AT104">
        <v>-12.267491825</v>
      </c>
      <c r="AU104">
        <v>0.13469999999999999</v>
      </c>
      <c r="AV104">
        <v>0.135491615051473</v>
      </c>
      <c r="AW104">
        <v>85549.899900000004</v>
      </c>
      <c r="AX104">
        <v>431044.28480000002</v>
      </c>
      <c r="AY104">
        <v>0.35320000000000001</v>
      </c>
      <c r="AZ104">
        <v>0.112</v>
      </c>
      <c r="BA104">
        <v>0.80149999999999999</v>
      </c>
      <c r="BB104">
        <v>0</v>
      </c>
      <c r="BC104">
        <v>0</v>
      </c>
      <c r="BD104">
        <v>0</v>
      </c>
      <c r="BE104">
        <v>0</v>
      </c>
      <c r="BF104">
        <v>0</v>
      </c>
      <c r="BG104" s="2">
        <f t="shared" si="2"/>
        <v>0.48040717054743343</v>
      </c>
      <c r="BH104">
        <f>IFERROR(VLOOKUP(D104,'Pesos cenários'!$B$2:$D$4,3,FALSE),"")</f>
        <v>0.36020000000000002</v>
      </c>
    </row>
    <row r="105" spans="1:60" x14ac:dyDescent="0.25">
      <c r="A105">
        <v>65</v>
      </c>
      <c r="B105" t="s">
        <v>719</v>
      </c>
      <c r="C105" t="s">
        <v>98</v>
      </c>
      <c r="D105" t="s">
        <v>59</v>
      </c>
      <c r="E105" t="s">
        <v>57</v>
      </c>
      <c r="F105" t="s">
        <v>724</v>
      </c>
      <c r="G105" t="s">
        <v>716</v>
      </c>
      <c r="H105">
        <v>372.447</v>
      </c>
      <c r="I105">
        <v>369.11200000000002</v>
      </c>
      <c r="J105">
        <v>2210.4683583999999</v>
      </c>
      <c r="K105">
        <v>0.14153779999999999</v>
      </c>
      <c r="L105">
        <v>0.13350000000000001</v>
      </c>
      <c r="M105">
        <v>0.16689999999999999</v>
      </c>
      <c r="N105">
        <v>389.19670000000002</v>
      </c>
      <c r="O105">
        <v>1225.8015</v>
      </c>
      <c r="P105">
        <v>1.4140999999999999</v>
      </c>
      <c r="Q105">
        <v>0.12039999999999999</v>
      </c>
      <c r="R105">
        <v>0.31669999999999998</v>
      </c>
      <c r="S105">
        <v>405.23250000000002</v>
      </c>
      <c r="T105">
        <v>972.66780000000006</v>
      </c>
      <c r="U105">
        <v>0</v>
      </c>
      <c r="V105">
        <v>0</v>
      </c>
      <c r="W105">
        <v>0.41660000000000003</v>
      </c>
      <c r="X105">
        <v>1130881032</v>
      </c>
      <c r="Y105">
        <v>2308118342.25</v>
      </c>
      <c r="Z105">
        <v>0</v>
      </c>
      <c r="AA105">
        <v>0.1263</v>
      </c>
      <c r="AB105">
        <v>0.49</v>
      </c>
      <c r="AC105">
        <v>601295.88230000006</v>
      </c>
      <c r="AD105">
        <v>836379.58109999995</v>
      </c>
      <c r="AE105">
        <v>0</v>
      </c>
      <c r="AF105">
        <v>0.12039999999999999</v>
      </c>
      <c r="AG105">
        <v>0.71889999999999998</v>
      </c>
      <c r="AH105">
        <v>0.22770000000000001</v>
      </c>
      <c r="AI105">
        <v>0.57669999999999999</v>
      </c>
      <c r="AJ105">
        <v>-9.7799999999999998E-2</v>
      </c>
      <c r="AK105">
        <v>0.124</v>
      </c>
      <c r="AL105">
        <v>0.48270000000000002</v>
      </c>
      <c r="AM105">
        <v>115646182.3179</v>
      </c>
      <c r="AN105">
        <v>972652688.70200002</v>
      </c>
      <c r="AO105">
        <v>0</v>
      </c>
      <c r="AP105">
        <v>0.12870000000000001</v>
      </c>
      <c r="AQ105">
        <v>0.11890000000000001</v>
      </c>
      <c r="AR105">
        <v>27.619812</v>
      </c>
      <c r="AS105">
        <v>0</v>
      </c>
      <c r="AT105">
        <v>-11.5883427875</v>
      </c>
      <c r="AU105">
        <v>0.13469999999999999</v>
      </c>
      <c r="AV105">
        <v>0</v>
      </c>
      <c r="AW105">
        <v>56820.1875</v>
      </c>
      <c r="AX105">
        <v>452429.32079999999</v>
      </c>
      <c r="AY105">
        <v>0</v>
      </c>
      <c r="AZ105">
        <v>0.112</v>
      </c>
      <c r="BA105">
        <v>0.87439999999999996</v>
      </c>
      <c r="BB105">
        <v>0</v>
      </c>
      <c r="BC105">
        <v>0</v>
      </c>
      <c r="BD105">
        <v>0</v>
      </c>
      <c r="BE105">
        <v>0</v>
      </c>
      <c r="BF105">
        <v>0</v>
      </c>
      <c r="BG105" s="2">
        <f t="shared" si="2"/>
        <v>0.38194441999999995</v>
      </c>
      <c r="BH105">
        <f>IFERROR(VLOOKUP(D105,'Pesos cenários'!$B$2:$D$4,3,FALSE),"")</f>
        <v>0.24260000000000001</v>
      </c>
    </row>
    <row r="106" spans="1:60" x14ac:dyDescent="0.25">
      <c r="A106">
        <v>71</v>
      </c>
      <c r="B106" t="s">
        <v>719</v>
      </c>
      <c r="C106" t="s">
        <v>99</v>
      </c>
      <c r="D106" t="s">
        <v>56</v>
      </c>
      <c r="E106" t="s">
        <v>57</v>
      </c>
      <c r="F106" t="s">
        <v>724</v>
      </c>
      <c r="G106" t="s">
        <v>716</v>
      </c>
      <c r="H106">
        <v>56.406999999999996</v>
      </c>
      <c r="I106">
        <v>38.187377900000001</v>
      </c>
      <c r="J106">
        <v>1638.4106470500001</v>
      </c>
      <c r="K106">
        <v>0.14153779999999999</v>
      </c>
      <c r="L106">
        <v>0.13350000000000001</v>
      </c>
      <c r="M106">
        <v>2.3199999999999998E-2</v>
      </c>
      <c r="N106">
        <v>272.71010000000001</v>
      </c>
      <c r="O106">
        <v>934.7636</v>
      </c>
      <c r="P106">
        <v>3.7052</v>
      </c>
      <c r="Q106">
        <v>0.12039999999999999</v>
      </c>
      <c r="R106">
        <v>0.28889999999999999</v>
      </c>
      <c r="S106">
        <v>113.5352</v>
      </c>
      <c r="T106">
        <v>928.77779999999996</v>
      </c>
      <c r="U106">
        <v>0</v>
      </c>
      <c r="V106">
        <v>0</v>
      </c>
      <c r="W106">
        <v>0.1222</v>
      </c>
      <c r="X106">
        <v>174426524</v>
      </c>
      <c r="Y106">
        <v>1709276720</v>
      </c>
      <c r="Z106">
        <v>0</v>
      </c>
      <c r="AA106">
        <v>0.1263</v>
      </c>
      <c r="AB106">
        <v>0.10199999999999999</v>
      </c>
      <c r="AC106">
        <v>47409.1417</v>
      </c>
      <c r="AD106">
        <v>478977.01140000002</v>
      </c>
      <c r="AE106">
        <v>0</v>
      </c>
      <c r="AF106">
        <v>0.12039999999999999</v>
      </c>
      <c r="AG106">
        <v>9.9000000000000005E-2</v>
      </c>
      <c r="AH106">
        <v>1.4200000000000001E-2</v>
      </c>
      <c r="AI106">
        <v>0.377</v>
      </c>
      <c r="AJ106">
        <v>-1.5100000000000001E-2</v>
      </c>
      <c r="AK106">
        <v>0.124</v>
      </c>
      <c r="AL106">
        <v>7.4800000000000005E-2</v>
      </c>
      <c r="AM106">
        <v>98695721.2016</v>
      </c>
      <c r="AN106">
        <v>442484488.83569998</v>
      </c>
      <c r="AO106">
        <v>0</v>
      </c>
      <c r="AP106">
        <v>0.12870000000000001</v>
      </c>
      <c r="AQ106">
        <v>0.223</v>
      </c>
      <c r="AR106">
        <v>6.5170675499999997E-2</v>
      </c>
      <c r="AS106">
        <v>0</v>
      </c>
      <c r="AT106">
        <v>-16.444582950000001</v>
      </c>
      <c r="AU106">
        <v>0.13469999999999999</v>
      </c>
      <c r="AV106">
        <v>0</v>
      </c>
      <c r="AW106">
        <v>28061.180400000001</v>
      </c>
      <c r="AX106">
        <v>415586.43150000001</v>
      </c>
      <c r="AY106">
        <v>23.412500000000001</v>
      </c>
      <c r="AZ106">
        <v>0.112</v>
      </c>
      <c r="BA106">
        <v>0.9325</v>
      </c>
      <c r="BB106">
        <v>0</v>
      </c>
      <c r="BC106">
        <v>0</v>
      </c>
      <c r="BD106">
        <v>0</v>
      </c>
      <c r="BE106">
        <v>0</v>
      </c>
      <c r="BF106">
        <v>0</v>
      </c>
      <c r="BG106" s="2">
        <f t="shared" si="2"/>
        <v>0.20509826</v>
      </c>
      <c r="BH106">
        <f>IFERROR(VLOOKUP(D106,'Pesos cenários'!$B$2:$D$4,3,FALSE),"")</f>
        <v>0.3972</v>
      </c>
    </row>
    <row r="107" spans="1:60" x14ac:dyDescent="0.25">
      <c r="A107">
        <v>71</v>
      </c>
      <c r="B107" t="s">
        <v>719</v>
      </c>
      <c r="C107" t="s">
        <v>99</v>
      </c>
      <c r="D107" t="s">
        <v>58</v>
      </c>
      <c r="E107" t="s">
        <v>57</v>
      </c>
      <c r="F107" t="s">
        <v>724</v>
      </c>
      <c r="G107" t="s">
        <v>716</v>
      </c>
      <c r="H107">
        <v>56.406999999999996</v>
      </c>
      <c r="I107">
        <v>38.187377900000001</v>
      </c>
      <c r="J107">
        <v>1822.5904057749999</v>
      </c>
      <c r="K107">
        <v>0.14153779999999999</v>
      </c>
      <c r="L107">
        <v>0.13350000000000001</v>
      </c>
      <c r="M107">
        <v>2.0899999999999998E-2</v>
      </c>
      <c r="N107">
        <v>335.06459999999998</v>
      </c>
      <c r="O107">
        <v>986.64490000000001</v>
      </c>
      <c r="P107">
        <v>3.7052</v>
      </c>
      <c r="Q107">
        <v>0.12039999999999999</v>
      </c>
      <c r="R107">
        <v>0.33710000000000001</v>
      </c>
      <c r="S107">
        <v>113.5352</v>
      </c>
      <c r="T107">
        <v>916.14700000000005</v>
      </c>
      <c r="U107">
        <v>0</v>
      </c>
      <c r="V107">
        <v>0</v>
      </c>
      <c r="W107">
        <v>0.1239</v>
      </c>
      <c r="X107">
        <v>174426524</v>
      </c>
      <c r="Y107">
        <v>1698409060</v>
      </c>
      <c r="Z107">
        <v>0</v>
      </c>
      <c r="AA107">
        <v>0.1263</v>
      </c>
      <c r="AB107">
        <v>0.1027</v>
      </c>
      <c r="AC107">
        <v>47409.1417</v>
      </c>
      <c r="AD107">
        <v>479501.98119999998</v>
      </c>
      <c r="AE107">
        <v>0</v>
      </c>
      <c r="AF107">
        <v>0.12039999999999999</v>
      </c>
      <c r="AG107">
        <v>9.8900000000000002E-2</v>
      </c>
      <c r="AH107">
        <v>1.4800000000000001E-2</v>
      </c>
      <c r="AI107">
        <v>0.37640000000000001</v>
      </c>
      <c r="AJ107">
        <v>-3.3399999999999999E-2</v>
      </c>
      <c r="AK107">
        <v>0.124</v>
      </c>
      <c r="AL107">
        <v>0.1177</v>
      </c>
      <c r="AM107">
        <v>102042079.9541</v>
      </c>
      <c r="AN107">
        <v>447279988.8872</v>
      </c>
      <c r="AO107">
        <v>0</v>
      </c>
      <c r="AP107">
        <v>0.12870000000000001</v>
      </c>
      <c r="AQ107">
        <v>0.2281</v>
      </c>
      <c r="AR107">
        <v>2.9206182800000001E-2</v>
      </c>
      <c r="AS107">
        <v>0</v>
      </c>
      <c r="AT107">
        <v>-12.267491825</v>
      </c>
      <c r="AU107">
        <v>0.13469999999999999</v>
      </c>
      <c r="AV107">
        <v>0</v>
      </c>
      <c r="AW107">
        <v>28632.098699999999</v>
      </c>
      <c r="AX107">
        <v>431044.28480000002</v>
      </c>
      <c r="AY107">
        <v>0.35320000000000001</v>
      </c>
      <c r="AZ107">
        <v>0.112</v>
      </c>
      <c r="BA107">
        <v>0.93359999999999999</v>
      </c>
      <c r="BB107">
        <v>0</v>
      </c>
      <c r="BC107">
        <v>0</v>
      </c>
      <c r="BD107">
        <v>0</v>
      </c>
      <c r="BE107">
        <v>0</v>
      </c>
      <c r="BF107">
        <v>0</v>
      </c>
      <c r="BG107" s="2">
        <f t="shared" si="2"/>
        <v>0.21677003</v>
      </c>
      <c r="BH107">
        <f>IFERROR(VLOOKUP(D107,'Pesos cenários'!$B$2:$D$4,3,FALSE),"")</f>
        <v>0.36020000000000002</v>
      </c>
    </row>
    <row r="108" spans="1:60" x14ac:dyDescent="0.25">
      <c r="A108">
        <v>71</v>
      </c>
      <c r="B108" t="s">
        <v>719</v>
      </c>
      <c r="C108" t="s">
        <v>99</v>
      </c>
      <c r="D108" t="s">
        <v>59</v>
      </c>
      <c r="E108" t="s">
        <v>57</v>
      </c>
      <c r="F108" t="s">
        <v>724</v>
      </c>
      <c r="G108" t="s">
        <v>716</v>
      </c>
      <c r="H108">
        <v>56.406999999999996</v>
      </c>
      <c r="I108">
        <v>38.187377900000001</v>
      </c>
      <c r="J108">
        <v>2210.4683583999999</v>
      </c>
      <c r="K108">
        <v>0.14153779999999999</v>
      </c>
      <c r="L108">
        <v>0.13350000000000001</v>
      </c>
      <c r="M108">
        <v>1.72E-2</v>
      </c>
      <c r="N108">
        <v>396.5104</v>
      </c>
      <c r="O108">
        <v>1225.8015</v>
      </c>
      <c r="P108">
        <v>1.4140999999999999</v>
      </c>
      <c r="Q108">
        <v>0.12039999999999999</v>
      </c>
      <c r="R108">
        <v>0.32269999999999999</v>
      </c>
      <c r="S108">
        <v>113.5352</v>
      </c>
      <c r="T108">
        <v>972.66780000000006</v>
      </c>
      <c r="U108">
        <v>0</v>
      </c>
      <c r="V108">
        <v>0</v>
      </c>
      <c r="W108">
        <v>0.1167</v>
      </c>
      <c r="X108">
        <v>174426524</v>
      </c>
      <c r="Y108">
        <v>2308118342.25</v>
      </c>
      <c r="Z108">
        <v>0</v>
      </c>
      <c r="AA108">
        <v>0.1263</v>
      </c>
      <c r="AB108">
        <v>7.5600000000000001E-2</v>
      </c>
      <c r="AC108">
        <v>47409.1417</v>
      </c>
      <c r="AD108">
        <v>836379.58109999995</v>
      </c>
      <c r="AE108">
        <v>0</v>
      </c>
      <c r="AF108">
        <v>0.12039999999999999</v>
      </c>
      <c r="AG108">
        <v>5.67E-2</v>
      </c>
      <c r="AH108">
        <v>1.2500000000000001E-2</v>
      </c>
      <c r="AI108">
        <v>0.57669999999999999</v>
      </c>
      <c r="AJ108">
        <v>-9.7799999999999998E-2</v>
      </c>
      <c r="AK108">
        <v>0.124</v>
      </c>
      <c r="AL108">
        <v>0.1636</v>
      </c>
      <c r="AM108">
        <v>110631863.368</v>
      </c>
      <c r="AN108">
        <v>972652688.70200002</v>
      </c>
      <c r="AO108">
        <v>0</v>
      </c>
      <c r="AP108">
        <v>0.12870000000000001</v>
      </c>
      <c r="AQ108">
        <v>0.1137</v>
      </c>
      <c r="AR108">
        <v>1.6111921500000001E-2</v>
      </c>
      <c r="AS108">
        <v>0</v>
      </c>
      <c r="AT108">
        <v>-11.5883427875</v>
      </c>
      <c r="AU108">
        <v>0.13469999999999999</v>
      </c>
      <c r="AV108">
        <v>0</v>
      </c>
      <c r="AW108">
        <v>28203.858499999998</v>
      </c>
      <c r="AX108">
        <v>452429.32079999999</v>
      </c>
      <c r="AY108">
        <v>0</v>
      </c>
      <c r="AZ108">
        <v>0.112</v>
      </c>
      <c r="BA108">
        <v>0.93769999999999998</v>
      </c>
      <c r="BB108">
        <v>0</v>
      </c>
      <c r="BC108">
        <v>0</v>
      </c>
      <c r="BD108">
        <v>0</v>
      </c>
      <c r="BE108">
        <v>0</v>
      </c>
      <c r="BF108">
        <v>0</v>
      </c>
      <c r="BG108" s="2">
        <f t="shared" si="2"/>
        <v>0.19746623000000002</v>
      </c>
      <c r="BH108">
        <f>IFERROR(VLOOKUP(D108,'Pesos cenários'!$B$2:$D$4,3,FALSE),"")</f>
        <v>0.24260000000000001</v>
      </c>
    </row>
    <row r="109" spans="1:60" x14ac:dyDescent="0.25">
      <c r="A109">
        <v>74</v>
      </c>
      <c r="B109" t="s">
        <v>719</v>
      </c>
      <c r="C109" t="s">
        <v>100</v>
      </c>
      <c r="D109" t="s">
        <v>60</v>
      </c>
      <c r="E109" t="s">
        <v>93</v>
      </c>
      <c r="F109" t="s">
        <v>728</v>
      </c>
      <c r="G109" t="s">
        <v>716</v>
      </c>
      <c r="H109">
        <v>57.959000000000003</v>
      </c>
      <c r="I109">
        <v>190.71196</v>
      </c>
      <c r="J109">
        <v>2144.8548336499998</v>
      </c>
      <c r="K109">
        <v>3.6022190000000003E-2</v>
      </c>
      <c r="L109">
        <v>0.13350000000000001</v>
      </c>
      <c r="M109">
        <v>8.8900000000000007E-2</v>
      </c>
      <c r="N109">
        <v>167.65280000000001</v>
      </c>
      <c r="O109">
        <v>991.44029999999998</v>
      </c>
      <c r="P109">
        <v>1.4140999999999999</v>
      </c>
      <c r="Q109">
        <v>0.12039999999999999</v>
      </c>
      <c r="R109">
        <v>0.16789999999999999</v>
      </c>
      <c r="S109">
        <v>65.584900000000005</v>
      </c>
      <c r="T109">
        <v>627.43240000000003</v>
      </c>
      <c r="U109">
        <v>0</v>
      </c>
      <c r="V109">
        <v>0</v>
      </c>
      <c r="W109">
        <v>0.1045</v>
      </c>
      <c r="X109">
        <v>234644864</v>
      </c>
      <c r="Y109">
        <v>1881592089.5</v>
      </c>
      <c r="Z109">
        <v>0</v>
      </c>
      <c r="AA109">
        <v>0.1263</v>
      </c>
      <c r="AB109">
        <v>0.12470000000000001</v>
      </c>
      <c r="AC109">
        <v>98793.419399999999</v>
      </c>
      <c r="AD109">
        <v>644978.16810000001</v>
      </c>
      <c r="AE109">
        <v>0</v>
      </c>
      <c r="AF109">
        <v>0.12039999999999999</v>
      </c>
      <c r="AG109">
        <v>0.1532</v>
      </c>
      <c r="AH109">
        <v>0.24229999999999999</v>
      </c>
      <c r="AI109">
        <v>0.57840000000000003</v>
      </c>
      <c r="AJ109">
        <v>-0.33900000000000002</v>
      </c>
      <c r="AK109">
        <v>0.124</v>
      </c>
      <c r="AL109">
        <v>0.63360000000000005</v>
      </c>
      <c r="AM109">
        <v>30073644.420899998</v>
      </c>
      <c r="AN109">
        <v>528682801.3082</v>
      </c>
      <c r="AO109">
        <v>0</v>
      </c>
      <c r="AP109">
        <v>0.12870000000000001</v>
      </c>
      <c r="AQ109">
        <v>5.6899999999999999E-2</v>
      </c>
      <c r="AR109">
        <v>-56.715335799999998</v>
      </c>
      <c r="AS109">
        <v>0</v>
      </c>
      <c r="AT109">
        <v>-5.5498890562499996</v>
      </c>
      <c r="AU109">
        <v>0.13469999999999999</v>
      </c>
      <c r="AV109">
        <v>1</v>
      </c>
      <c r="AW109">
        <v>12523.6536</v>
      </c>
      <c r="AX109">
        <v>145285.9498</v>
      </c>
      <c r="AY109">
        <v>0</v>
      </c>
      <c r="AZ109">
        <v>0.112</v>
      </c>
      <c r="BA109">
        <v>0.91379999999999995</v>
      </c>
      <c r="BB109">
        <v>0</v>
      </c>
      <c r="BC109">
        <v>0</v>
      </c>
      <c r="BD109">
        <v>0</v>
      </c>
      <c r="BE109">
        <v>0</v>
      </c>
      <c r="BF109">
        <v>0</v>
      </c>
      <c r="BG109" s="2">
        <f t="shared" si="2"/>
        <v>0.38921322999999997</v>
      </c>
      <c r="BH109" t="str">
        <f>IFERROR(VLOOKUP(D109,'Pesos cenários'!$B$2:$D$4,3,FALSE),"")</f>
        <v/>
      </c>
    </row>
    <row r="110" spans="1:60" x14ac:dyDescent="0.25">
      <c r="A110">
        <v>77</v>
      </c>
      <c r="B110" t="s">
        <v>719</v>
      </c>
      <c r="C110" t="s">
        <v>101</v>
      </c>
      <c r="D110" t="s">
        <v>56</v>
      </c>
      <c r="E110" t="s">
        <v>57</v>
      </c>
      <c r="F110" t="s">
        <v>724</v>
      </c>
      <c r="G110" t="s">
        <v>716</v>
      </c>
      <c r="H110">
        <v>569.29499999999996</v>
      </c>
      <c r="I110">
        <v>2994.0646999999999</v>
      </c>
      <c r="J110">
        <v>1638.4106470500001</v>
      </c>
      <c r="K110">
        <v>0.14153779999999999</v>
      </c>
      <c r="L110">
        <v>0.13350000000000001</v>
      </c>
      <c r="M110">
        <v>1</v>
      </c>
      <c r="N110">
        <v>182.50899999999999</v>
      </c>
      <c r="O110">
        <v>934.7636</v>
      </c>
      <c r="P110">
        <v>3.7052</v>
      </c>
      <c r="Q110">
        <v>0.12039999999999999</v>
      </c>
      <c r="R110">
        <v>0.192</v>
      </c>
      <c r="S110">
        <v>0</v>
      </c>
      <c r="T110">
        <v>928.77779999999996</v>
      </c>
      <c r="U110">
        <v>0</v>
      </c>
      <c r="V110">
        <v>0</v>
      </c>
      <c r="W110">
        <v>0</v>
      </c>
      <c r="X110">
        <v>3174997966</v>
      </c>
      <c r="Y110">
        <v>1709276720</v>
      </c>
      <c r="Z110">
        <v>0</v>
      </c>
      <c r="AA110">
        <v>0.1263</v>
      </c>
      <c r="AB110">
        <v>1</v>
      </c>
      <c r="AC110">
        <v>28067.6898</v>
      </c>
      <c r="AD110">
        <v>478977.01140000002</v>
      </c>
      <c r="AE110">
        <v>0</v>
      </c>
      <c r="AF110">
        <v>0.12039999999999999</v>
      </c>
      <c r="AG110">
        <v>5.8599999999999999E-2</v>
      </c>
      <c r="AH110">
        <v>2.4199999999999999E-2</v>
      </c>
      <c r="AI110">
        <v>0.377</v>
      </c>
      <c r="AJ110">
        <v>-1.5100000000000001E-2</v>
      </c>
      <c r="AK110">
        <v>0.124</v>
      </c>
      <c r="AL110">
        <v>0.1002</v>
      </c>
      <c r="AM110">
        <v>108685798.6741</v>
      </c>
      <c r="AN110">
        <v>442484488.83569998</v>
      </c>
      <c r="AO110">
        <v>0</v>
      </c>
      <c r="AP110">
        <v>0.12870000000000001</v>
      </c>
      <c r="AQ110">
        <v>0.24560000000000001</v>
      </c>
      <c r="AR110">
        <v>-32.368526500000002</v>
      </c>
      <c r="AS110">
        <v>0</v>
      </c>
      <c r="AT110">
        <v>-16.444582950000001</v>
      </c>
      <c r="AU110">
        <v>0.13469999999999999</v>
      </c>
      <c r="AV110">
        <v>1</v>
      </c>
      <c r="AW110">
        <v>62978.4323</v>
      </c>
      <c r="AX110">
        <v>415586.43150000001</v>
      </c>
      <c r="AY110">
        <v>23.412500000000001</v>
      </c>
      <c r="AZ110">
        <v>0.112</v>
      </c>
      <c r="BA110">
        <v>0.84850000000000003</v>
      </c>
      <c r="BB110">
        <v>0</v>
      </c>
      <c r="BC110">
        <v>0</v>
      </c>
      <c r="BD110">
        <v>0</v>
      </c>
      <c r="BE110">
        <v>0</v>
      </c>
      <c r="BF110">
        <v>0</v>
      </c>
      <c r="BG110" s="2">
        <f t="shared" si="2"/>
        <v>0.56373775999999998</v>
      </c>
      <c r="BH110">
        <f>IFERROR(VLOOKUP(D110,'Pesos cenários'!$B$2:$D$4,3,FALSE),"")</f>
        <v>0.3972</v>
      </c>
    </row>
    <row r="111" spans="1:60" x14ac:dyDescent="0.25">
      <c r="A111">
        <v>77</v>
      </c>
      <c r="B111" t="s">
        <v>719</v>
      </c>
      <c r="C111" t="s">
        <v>101</v>
      </c>
      <c r="D111" t="s">
        <v>58</v>
      </c>
      <c r="E111" t="s">
        <v>57</v>
      </c>
      <c r="F111" t="s">
        <v>724</v>
      </c>
      <c r="G111" t="s">
        <v>716</v>
      </c>
      <c r="H111">
        <v>569.29499999999996</v>
      </c>
      <c r="I111">
        <v>2994.0646999999999</v>
      </c>
      <c r="J111">
        <v>1822.5904057749999</v>
      </c>
      <c r="K111">
        <v>0.14153779999999999</v>
      </c>
      <c r="L111">
        <v>0.13350000000000001</v>
      </c>
      <c r="M111">
        <v>1</v>
      </c>
      <c r="N111">
        <v>192.56970000000001</v>
      </c>
      <c r="O111">
        <v>986.64490000000001</v>
      </c>
      <c r="P111">
        <v>3.7052</v>
      </c>
      <c r="Q111">
        <v>0.12039999999999999</v>
      </c>
      <c r="R111">
        <v>0.19209999999999999</v>
      </c>
      <c r="S111">
        <v>0</v>
      </c>
      <c r="T111">
        <v>916.14700000000005</v>
      </c>
      <c r="U111">
        <v>0</v>
      </c>
      <c r="V111">
        <v>0</v>
      </c>
      <c r="W111">
        <v>0</v>
      </c>
      <c r="X111">
        <v>3174997966</v>
      </c>
      <c r="Y111">
        <v>1698409060</v>
      </c>
      <c r="Z111">
        <v>0</v>
      </c>
      <c r="AA111">
        <v>0.1263</v>
      </c>
      <c r="AB111">
        <v>1</v>
      </c>
      <c r="AC111">
        <v>28067.6898</v>
      </c>
      <c r="AD111">
        <v>479501.98119999998</v>
      </c>
      <c r="AE111">
        <v>0</v>
      </c>
      <c r="AF111">
        <v>0.12039999999999999</v>
      </c>
      <c r="AG111">
        <v>5.8500000000000003E-2</v>
      </c>
      <c r="AH111">
        <v>2.4199999999999999E-2</v>
      </c>
      <c r="AI111">
        <v>0.37640000000000001</v>
      </c>
      <c r="AJ111">
        <v>-3.3399999999999999E-2</v>
      </c>
      <c r="AK111">
        <v>0.124</v>
      </c>
      <c r="AL111">
        <v>0.14050000000000001</v>
      </c>
      <c r="AM111">
        <v>0</v>
      </c>
      <c r="AN111">
        <v>447279988.8872</v>
      </c>
      <c r="AO111">
        <v>0</v>
      </c>
      <c r="AP111">
        <v>0.12870000000000001</v>
      </c>
      <c r="AQ111">
        <v>0</v>
      </c>
      <c r="AR111">
        <v>-32.6258354</v>
      </c>
      <c r="AS111">
        <v>0</v>
      </c>
      <c r="AT111">
        <v>-12.267491825</v>
      </c>
      <c r="AU111">
        <v>0.13469999999999999</v>
      </c>
      <c r="AV111">
        <v>1</v>
      </c>
      <c r="AW111">
        <v>26608.108700000001</v>
      </c>
      <c r="AX111">
        <v>431044.28480000002</v>
      </c>
      <c r="AY111">
        <v>0.35320000000000001</v>
      </c>
      <c r="AZ111">
        <v>0.112</v>
      </c>
      <c r="BA111">
        <v>0.93830000000000002</v>
      </c>
      <c r="BB111">
        <v>0</v>
      </c>
      <c r="BC111">
        <v>0</v>
      </c>
      <c r="BD111">
        <v>0</v>
      </c>
      <c r="BE111">
        <v>0</v>
      </c>
      <c r="BF111">
        <v>0</v>
      </c>
      <c r="BG111" s="2">
        <f t="shared" si="2"/>
        <v>0.54718383999999998</v>
      </c>
      <c r="BH111">
        <f>IFERROR(VLOOKUP(D111,'Pesos cenários'!$B$2:$D$4,3,FALSE),"")</f>
        <v>0.36020000000000002</v>
      </c>
    </row>
    <row r="112" spans="1:60" x14ac:dyDescent="0.25">
      <c r="A112">
        <v>77</v>
      </c>
      <c r="B112" t="s">
        <v>719</v>
      </c>
      <c r="C112" t="s">
        <v>101</v>
      </c>
      <c r="D112" t="s">
        <v>59</v>
      </c>
      <c r="E112" t="s">
        <v>57</v>
      </c>
      <c r="F112" t="s">
        <v>724</v>
      </c>
      <c r="G112" t="s">
        <v>716</v>
      </c>
      <c r="H112">
        <v>569.29499999999996</v>
      </c>
      <c r="I112">
        <v>2994.0646999999999</v>
      </c>
      <c r="J112">
        <v>2210.4683583999999</v>
      </c>
      <c r="K112">
        <v>0.14153779999999999</v>
      </c>
      <c r="L112">
        <v>0.13350000000000001</v>
      </c>
      <c r="M112">
        <v>1</v>
      </c>
      <c r="N112">
        <v>204.9949</v>
      </c>
      <c r="O112">
        <v>1225.8015</v>
      </c>
      <c r="P112">
        <v>1.4140999999999999</v>
      </c>
      <c r="Q112">
        <v>0.12039999999999999</v>
      </c>
      <c r="R112">
        <v>0.1663</v>
      </c>
      <c r="S112">
        <v>0</v>
      </c>
      <c r="T112">
        <v>972.66780000000006</v>
      </c>
      <c r="U112">
        <v>0</v>
      </c>
      <c r="V112">
        <v>0</v>
      </c>
      <c r="W112">
        <v>0</v>
      </c>
      <c r="X112">
        <v>3174997966</v>
      </c>
      <c r="Y112">
        <v>2308118342.25</v>
      </c>
      <c r="Z112">
        <v>0</v>
      </c>
      <c r="AA112">
        <v>0.1263</v>
      </c>
      <c r="AB112">
        <v>1</v>
      </c>
      <c r="AC112">
        <v>28067.6898</v>
      </c>
      <c r="AD112">
        <v>836379.58109999995</v>
      </c>
      <c r="AE112">
        <v>0</v>
      </c>
      <c r="AF112">
        <v>0.12039999999999999</v>
      </c>
      <c r="AG112">
        <v>3.3599999999999998E-2</v>
      </c>
      <c r="AH112">
        <v>2.41E-2</v>
      </c>
      <c r="AI112">
        <v>0.57669999999999999</v>
      </c>
      <c r="AJ112">
        <v>-9.7799999999999998E-2</v>
      </c>
      <c r="AK112">
        <v>0.124</v>
      </c>
      <c r="AL112">
        <v>0.18079999999999999</v>
      </c>
      <c r="AM112">
        <v>0</v>
      </c>
      <c r="AN112">
        <v>972652688.70200002</v>
      </c>
      <c r="AO112">
        <v>0</v>
      </c>
      <c r="AP112">
        <v>0.12870000000000001</v>
      </c>
      <c r="AQ112">
        <v>0</v>
      </c>
      <c r="AR112">
        <v>-2.6420993799999999</v>
      </c>
      <c r="AS112">
        <v>0</v>
      </c>
      <c r="AT112">
        <v>-11.5883427875</v>
      </c>
      <c r="AU112">
        <v>0.13469999999999999</v>
      </c>
      <c r="AV112">
        <v>0.22799630874312299</v>
      </c>
      <c r="AW112">
        <v>29339.023799999999</v>
      </c>
      <c r="AX112">
        <v>452429.32079999999</v>
      </c>
      <c r="AY112">
        <v>0</v>
      </c>
      <c r="AZ112">
        <v>0.112</v>
      </c>
      <c r="BA112">
        <v>0.93520000000000003</v>
      </c>
      <c r="BB112">
        <v>0</v>
      </c>
      <c r="BC112">
        <v>0</v>
      </c>
      <c r="BD112">
        <v>0</v>
      </c>
      <c r="BE112">
        <v>0</v>
      </c>
      <c r="BF112">
        <v>0</v>
      </c>
      <c r="BG112" s="2">
        <f t="shared" si="2"/>
        <v>0.44174066278769863</v>
      </c>
      <c r="BH112">
        <f>IFERROR(VLOOKUP(D112,'Pesos cenários'!$B$2:$D$4,3,FALSE),"")</f>
        <v>0.24260000000000001</v>
      </c>
    </row>
    <row r="113" spans="1:60" x14ac:dyDescent="0.25">
      <c r="A113">
        <v>78</v>
      </c>
      <c r="B113" t="s">
        <v>719</v>
      </c>
      <c r="C113" t="s">
        <v>102</v>
      </c>
      <c r="D113" t="s">
        <v>60</v>
      </c>
      <c r="E113" t="s">
        <v>93</v>
      </c>
      <c r="F113" t="s">
        <v>728</v>
      </c>
      <c r="G113" t="s">
        <v>716</v>
      </c>
      <c r="H113">
        <v>28.395</v>
      </c>
      <c r="I113">
        <v>9.6879835100000005</v>
      </c>
      <c r="J113">
        <v>2144.8548336499998</v>
      </c>
      <c r="K113">
        <v>3.6022190000000003E-2</v>
      </c>
      <c r="L113">
        <v>0.13350000000000001</v>
      </c>
      <c r="M113">
        <v>4.4999999999999997E-3</v>
      </c>
      <c r="N113">
        <v>232.55160000000001</v>
      </c>
      <c r="O113">
        <v>991.44029999999998</v>
      </c>
      <c r="P113">
        <v>1.4140999999999999</v>
      </c>
      <c r="Q113">
        <v>0.12039999999999999</v>
      </c>
      <c r="R113">
        <v>0.23350000000000001</v>
      </c>
      <c r="S113">
        <v>0</v>
      </c>
      <c r="T113">
        <v>627.43240000000003</v>
      </c>
      <c r="U113">
        <v>0</v>
      </c>
      <c r="V113">
        <v>0</v>
      </c>
      <c r="W113">
        <v>0</v>
      </c>
      <c r="X113">
        <v>113873932</v>
      </c>
      <c r="Y113">
        <v>1881592089.5</v>
      </c>
      <c r="Z113">
        <v>0</v>
      </c>
      <c r="AA113">
        <v>0.1263</v>
      </c>
      <c r="AB113">
        <v>6.0499999999999998E-2</v>
      </c>
      <c r="AC113">
        <v>138261.42679999999</v>
      </c>
      <c r="AD113">
        <v>644978.16810000001</v>
      </c>
      <c r="AE113">
        <v>0</v>
      </c>
      <c r="AF113">
        <v>0.12039999999999999</v>
      </c>
      <c r="AG113">
        <v>0.21440000000000001</v>
      </c>
      <c r="AH113">
        <v>0.1802</v>
      </c>
      <c r="AI113">
        <v>0.57840000000000003</v>
      </c>
      <c r="AJ113">
        <v>-0.33900000000000002</v>
      </c>
      <c r="AK113">
        <v>0.124</v>
      </c>
      <c r="AL113">
        <v>0.56599999999999995</v>
      </c>
      <c r="AM113">
        <v>89748610.680500001</v>
      </c>
      <c r="AN113">
        <v>528682801.3082</v>
      </c>
      <c r="AO113">
        <v>0</v>
      </c>
      <c r="AP113">
        <v>0.12870000000000001</v>
      </c>
      <c r="AQ113">
        <v>0.16980000000000001</v>
      </c>
      <c r="AR113">
        <v>46.334850299999999</v>
      </c>
      <c r="AS113">
        <v>0</v>
      </c>
      <c r="AT113">
        <v>-5.5498890562499996</v>
      </c>
      <c r="AU113">
        <v>0.13469999999999999</v>
      </c>
      <c r="AV113">
        <v>0</v>
      </c>
      <c r="AW113">
        <v>8928.2744000000002</v>
      </c>
      <c r="AX113">
        <v>145285.9498</v>
      </c>
      <c r="AY113">
        <v>0</v>
      </c>
      <c r="AZ113">
        <v>0.112</v>
      </c>
      <c r="BA113">
        <v>0.9385</v>
      </c>
      <c r="BB113">
        <v>0</v>
      </c>
      <c r="BC113">
        <v>0</v>
      </c>
      <c r="BD113">
        <v>0</v>
      </c>
      <c r="BE113">
        <v>0</v>
      </c>
      <c r="BF113">
        <v>0</v>
      </c>
      <c r="BG113" s="2">
        <f t="shared" si="2"/>
        <v>0.25931831999999999</v>
      </c>
      <c r="BH113" t="str">
        <f>IFERROR(VLOOKUP(D113,'Pesos cenários'!$B$2:$D$4,3,FALSE),"")</f>
        <v/>
      </c>
    </row>
    <row r="114" spans="1:60" x14ac:dyDescent="0.25">
      <c r="A114">
        <v>79</v>
      </c>
      <c r="B114" t="s">
        <v>719</v>
      </c>
      <c r="C114" t="s">
        <v>103</v>
      </c>
      <c r="D114" t="s">
        <v>56</v>
      </c>
      <c r="E114" t="s">
        <v>57</v>
      </c>
      <c r="F114" t="s">
        <v>724</v>
      </c>
      <c r="G114" t="s">
        <v>716</v>
      </c>
      <c r="H114">
        <v>33.962000000000003</v>
      </c>
      <c r="I114">
        <v>75.575920100000005</v>
      </c>
      <c r="J114">
        <v>1638.4106470500001</v>
      </c>
      <c r="K114">
        <v>0.14153779999999999</v>
      </c>
      <c r="L114">
        <v>0.13350000000000001</v>
      </c>
      <c r="M114">
        <v>4.5999999999999999E-2</v>
      </c>
      <c r="N114">
        <v>183.81110000000001</v>
      </c>
      <c r="O114">
        <v>934.7636</v>
      </c>
      <c r="P114">
        <v>3.7052</v>
      </c>
      <c r="Q114">
        <v>0.12039999999999999</v>
      </c>
      <c r="R114">
        <v>0.19339999999999999</v>
      </c>
      <c r="S114">
        <v>0</v>
      </c>
      <c r="T114">
        <v>928.77779999999996</v>
      </c>
      <c r="U114">
        <v>0</v>
      </c>
      <c r="V114">
        <v>0</v>
      </c>
      <c r="W114">
        <v>0</v>
      </c>
      <c r="X114">
        <v>137190958</v>
      </c>
      <c r="Y114">
        <v>1709276720</v>
      </c>
      <c r="Z114">
        <v>0</v>
      </c>
      <c r="AA114">
        <v>0.1263</v>
      </c>
      <c r="AB114">
        <v>8.0299999999999996E-2</v>
      </c>
      <c r="AC114">
        <v>14909.570299999999</v>
      </c>
      <c r="AD114">
        <v>478977.01140000002</v>
      </c>
      <c r="AE114">
        <v>0</v>
      </c>
      <c r="AF114">
        <v>0.12039999999999999</v>
      </c>
      <c r="AG114">
        <v>3.1099999999999999E-2</v>
      </c>
      <c r="AH114">
        <v>5.1700000000000003E-2</v>
      </c>
      <c r="AI114">
        <v>0.377</v>
      </c>
      <c r="AJ114">
        <v>-1.5100000000000001E-2</v>
      </c>
      <c r="AK114">
        <v>0.124</v>
      </c>
      <c r="AL114">
        <v>0.17030000000000001</v>
      </c>
      <c r="AM114">
        <v>0</v>
      </c>
      <c r="AN114">
        <v>442484488.83569998</v>
      </c>
      <c r="AO114">
        <v>0</v>
      </c>
      <c r="AP114">
        <v>0.12870000000000001</v>
      </c>
      <c r="AQ114">
        <v>0</v>
      </c>
      <c r="AR114">
        <v>-74.886993399999994</v>
      </c>
      <c r="AS114">
        <v>0</v>
      </c>
      <c r="AT114">
        <v>-16.444582950000001</v>
      </c>
      <c r="AU114">
        <v>0.13469999999999999</v>
      </c>
      <c r="AV114">
        <v>1</v>
      </c>
      <c r="AW114">
        <v>2775.2085999999999</v>
      </c>
      <c r="AX114">
        <v>415586.43150000001</v>
      </c>
      <c r="AY114">
        <v>23.412500000000001</v>
      </c>
      <c r="AZ114">
        <v>0.112</v>
      </c>
      <c r="BA114">
        <v>0.99339999999999995</v>
      </c>
      <c r="BB114">
        <v>0</v>
      </c>
      <c r="BC114">
        <v>0</v>
      </c>
      <c r="BD114">
        <v>0</v>
      </c>
      <c r="BE114">
        <v>0</v>
      </c>
      <c r="BF114">
        <v>0</v>
      </c>
      <c r="BG114" s="2">
        <f t="shared" si="2"/>
        <v>0.31039068999999997</v>
      </c>
      <c r="BH114">
        <f>IFERROR(VLOOKUP(D114,'Pesos cenários'!$B$2:$D$4,3,FALSE),"")</f>
        <v>0.3972</v>
      </c>
    </row>
    <row r="115" spans="1:60" x14ac:dyDescent="0.25">
      <c r="A115">
        <v>79</v>
      </c>
      <c r="B115" t="s">
        <v>719</v>
      </c>
      <c r="C115" t="s">
        <v>103</v>
      </c>
      <c r="D115" t="s">
        <v>58</v>
      </c>
      <c r="E115" t="s">
        <v>57</v>
      </c>
      <c r="F115" t="s">
        <v>724</v>
      </c>
      <c r="G115" t="s">
        <v>716</v>
      </c>
      <c r="H115">
        <v>33.962000000000003</v>
      </c>
      <c r="I115">
        <v>75.575920100000005</v>
      </c>
      <c r="J115">
        <v>1822.5904057749999</v>
      </c>
      <c r="K115">
        <v>0.14153779999999999</v>
      </c>
      <c r="L115">
        <v>0.13350000000000001</v>
      </c>
      <c r="M115">
        <v>4.1399999999999999E-2</v>
      </c>
      <c r="N115">
        <v>183.81110000000001</v>
      </c>
      <c r="O115">
        <v>986.64490000000001</v>
      </c>
      <c r="P115">
        <v>3.7052</v>
      </c>
      <c r="Q115">
        <v>0.12039999999999999</v>
      </c>
      <c r="R115">
        <v>0.1832</v>
      </c>
      <c r="S115">
        <v>0</v>
      </c>
      <c r="T115">
        <v>916.14700000000005</v>
      </c>
      <c r="U115">
        <v>0</v>
      </c>
      <c r="V115">
        <v>0</v>
      </c>
      <c r="W115">
        <v>0</v>
      </c>
      <c r="X115">
        <v>137190958</v>
      </c>
      <c r="Y115">
        <v>1698409060</v>
      </c>
      <c r="Z115">
        <v>0</v>
      </c>
      <c r="AA115">
        <v>0.1263</v>
      </c>
      <c r="AB115">
        <v>8.0799999999999997E-2</v>
      </c>
      <c r="AC115">
        <v>14909.570299999999</v>
      </c>
      <c r="AD115">
        <v>479501.98119999998</v>
      </c>
      <c r="AE115">
        <v>0</v>
      </c>
      <c r="AF115">
        <v>0.12039999999999999</v>
      </c>
      <c r="AG115">
        <v>3.1099999999999999E-2</v>
      </c>
      <c r="AH115">
        <v>5.21E-2</v>
      </c>
      <c r="AI115">
        <v>0.37640000000000001</v>
      </c>
      <c r="AJ115">
        <v>-3.3399999999999999E-2</v>
      </c>
      <c r="AK115">
        <v>0.124</v>
      </c>
      <c r="AL115">
        <v>0.20860000000000001</v>
      </c>
      <c r="AM115">
        <v>0</v>
      </c>
      <c r="AN115">
        <v>447279988.8872</v>
      </c>
      <c r="AO115">
        <v>0</v>
      </c>
      <c r="AP115">
        <v>0.12870000000000001</v>
      </c>
      <c r="AQ115">
        <v>0</v>
      </c>
      <c r="AR115">
        <v>-6.7250914599999998</v>
      </c>
      <c r="AS115">
        <v>0</v>
      </c>
      <c r="AT115">
        <v>-12.267491825</v>
      </c>
      <c r="AU115">
        <v>0.13469999999999999</v>
      </c>
      <c r="AV115">
        <v>0.54820427483757395</v>
      </c>
      <c r="AW115">
        <v>1888.9617000000001</v>
      </c>
      <c r="AX115">
        <v>431044.28480000002</v>
      </c>
      <c r="AY115">
        <v>0.35320000000000001</v>
      </c>
      <c r="AZ115">
        <v>0.112</v>
      </c>
      <c r="BA115">
        <v>0.99560000000000004</v>
      </c>
      <c r="BB115">
        <v>0</v>
      </c>
      <c r="BC115">
        <v>0</v>
      </c>
      <c r="BD115">
        <v>0</v>
      </c>
      <c r="BE115">
        <v>0</v>
      </c>
      <c r="BF115">
        <v>0</v>
      </c>
      <c r="BG115" s="2">
        <f t="shared" si="2"/>
        <v>0.25275037582062121</v>
      </c>
      <c r="BH115">
        <f>IFERROR(VLOOKUP(D115,'Pesos cenários'!$B$2:$D$4,3,FALSE),"")</f>
        <v>0.36020000000000002</v>
      </c>
    </row>
    <row r="116" spans="1:60" x14ac:dyDescent="0.25">
      <c r="A116">
        <v>79</v>
      </c>
      <c r="B116" t="s">
        <v>719</v>
      </c>
      <c r="C116" t="s">
        <v>103</v>
      </c>
      <c r="D116" t="s">
        <v>59</v>
      </c>
      <c r="E116" t="s">
        <v>57</v>
      </c>
      <c r="F116" t="s">
        <v>724</v>
      </c>
      <c r="G116" t="s">
        <v>716</v>
      </c>
      <c r="H116">
        <v>33.962000000000003</v>
      </c>
      <c r="I116">
        <v>77.745094300000005</v>
      </c>
      <c r="J116">
        <v>2210.4683583999999</v>
      </c>
      <c r="K116">
        <v>0.14153779999999999</v>
      </c>
      <c r="L116">
        <v>0.13350000000000001</v>
      </c>
      <c r="M116">
        <v>3.5099999999999999E-2</v>
      </c>
      <c r="N116">
        <v>226.7243</v>
      </c>
      <c r="O116">
        <v>1225.8015</v>
      </c>
      <c r="P116">
        <v>1.4140999999999999</v>
      </c>
      <c r="Q116">
        <v>0.12039999999999999</v>
      </c>
      <c r="R116">
        <v>0.184</v>
      </c>
      <c r="S116">
        <v>0</v>
      </c>
      <c r="T116">
        <v>972.66780000000006</v>
      </c>
      <c r="U116">
        <v>0</v>
      </c>
      <c r="V116">
        <v>0</v>
      </c>
      <c r="W116">
        <v>0</v>
      </c>
      <c r="X116">
        <v>141128592</v>
      </c>
      <c r="Y116">
        <v>2308118342.25</v>
      </c>
      <c r="Z116">
        <v>0</v>
      </c>
      <c r="AA116">
        <v>0.1263</v>
      </c>
      <c r="AB116">
        <v>6.1100000000000002E-2</v>
      </c>
      <c r="AC116">
        <v>14909.570299999999</v>
      </c>
      <c r="AD116">
        <v>836379.58109999995</v>
      </c>
      <c r="AE116">
        <v>0</v>
      </c>
      <c r="AF116">
        <v>0.12039999999999999</v>
      </c>
      <c r="AG116">
        <v>1.78E-2</v>
      </c>
      <c r="AH116">
        <v>5.1900000000000002E-2</v>
      </c>
      <c r="AI116">
        <v>0.57669999999999999</v>
      </c>
      <c r="AJ116">
        <v>-9.7799999999999998E-2</v>
      </c>
      <c r="AK116">
        <v>0.124</v>
      </c>
      <c r="AL116">
        <v>0.222</v>
      </c>
      <c r="AM116">
        <v>34532897.213399999</v>
      </c>
      <c r="AN116">
        <v>972652688.70200002</v>
      </c>
      <c r="AO116">
        <v>0</v>
      </c>
      <c r="AP116">
        <v>0.12870000000000001</v>
      </c>
      <c r="AQ116">
        <v>3.5499999999999997E-2</v>
      </c>
      <c r="AR116">
        <v>-6.1841835999999999</v>
      </c>
      <c r="AS116">
        <v>0</v>
      </c>
      <c r="AT116">
        <v>-11.5883427875</v>
      </c>
      <c r="AU116">
        <v>0.13469999999999999</v>
      </c>
      <c r="AV116">
        <v>0.53365556347458798</v>
      </c>
      <c r="AW116">
        <v>2140.6073999999999</v>
      </c>
      <c r="AX116">
        <v>452429.32079999999</v>
      </c>
      <c r="AY116">
        <v>0</v>
      </c>
      <c r="AZ116">
        <v>0.112</v>
      </c>
      <c r="BA116">
        <v>0.99529999999999996</v>
      </c>
      <c r="BB116">
        <v>0</v>
      </c>
      <c r="BC116">
        <v>0</v>
      </c>
      <c r="BD116">
        <v>0</v>
      </c>
      <c r="BE116">
        <v>0</v>
      </c>
      <c r="BF116">
        <v>0</v>
      </c>
      <c r="BG116" s="2">
        <f t="shared" si="2"/>
        <v>0.25215335440002701</v>
      </c>
      <c r="BH116">
        <f>IFERROR(VLOOKUP(D116,'Pesos cenários'!$B$2:$D$4,3,FALSE),"")</f>
        <v>0.24260000000000001</v>
      </c>
    </row>
    <row r="117" spans="1:60" x14ac:dyDescent="0.25">
      <c r="A117">
        <v>82</v>
      </c>
      <c r="B117" t="s">
        <v>719</v>
      </c>
      <c r="C117" t="s">
        <v>104</v>
      </c>
      <c r="D117" t="s">
        <v>56</v>
      </c>
      <c r="E117" t="s">
        <v>57</v>
      </c>
      <c r="F117" t="s">
        <v>724</v>
      </c>
      <c r="G117" t="s">
        <v>716</v>
      </c>
      <c r="H117">
        <v>467.00700000000001</v>
      </c>
      <c r="I117">
        <v>602.66473399999995</v>
      </c>
      <c r="J117">
        <v>1638.4106470500001</v>
      </c>
      <c r="K117">
        <v>0.14153779999999999</v>
      </c>
      <c r="L117">
        <v>0.13350000000000001</v>
      </c>
      <c r="M117">
        <v>0.36780000000000002</v>
      </c>
      <c r="N117">
        <v>107.95229999999999</v>
      </c>
      <c r="O117">
        <v>934.7636</v>
      </c>
      <c r="P117">
        <v>3.7052</v>
      </c>
      <c r="Q117">
        <v>0.12039999999999999</v>
      </c>
      <c r="R117">
        <v>0.112</v>
      </c>
      <c r="S117">
        <v>442.69299999999998</v>
      </c>
      <c r="T117">
        <v>928.77779999999996</v>
      </c>
      <c r="U117">
        <v>0</v>
      </c>
      <c r="V117">
        <v>0</v>
      </c>
      <c r="W117">
        <v>0.47660000000000002</v>
      </c>
      <c r="X117">
        <v>1843394968</v>
      </c>
      <c r="Y117">
        <v>1709276720</v>
      </c>
      <c r="Z117">
        <v>0</v>
      </c>
      <c r="AA117">
        <v>0.1263</v>
      </c>
      <c r="AB117">
        <v>1</v>
      </c>
      <c r="AC117">
        <v>531316.78110000002</v>
      </c>
      <c r="AD117">
        <v>478977.01140000002</v>
      </c>
      <c r="AE117">
        <v>0</v>
      </c>
      <c r="AF117">
        <v>0.12039999999999999</v>
      </c>
      <c r="AG117">
        <v>1</v>
      </c>
      <c r="AH117">
        <v>3.8E-3</v>
      </c>
      <c r="AI117">
        <v>0.377</v>
      </c>
      <c r="AJ117">
        <v>-1.5100000000000001E-2</v>
      </c>
      <c r="AK117">
        <v>0.124</v>
      </c>
      <c r="AL117">
        <v>4.8300000000000003E-2</v>
      </c>
      <c r="AM117">
        <v>3344250114.2908001</v>
      </c>
      <c r="AN117">
        <v>442484488.83569998</v>
      </c>
      <c r="AO117">
        <v>0</v>
      </c>
      <c r="AP117">
        <v>0.12870000000000001</v>
      </c>
      <c r="AQ117">
        <v>1</v>
      </c>
      <c r="AR117">
        <v>520.15820299999996</v>
      </c>
      <c r="AS117">
        <v>0</v>
      </c>
      <c r="AT117">
        <v>-16.444582950000001</v>
      </c>
      <c r="AU117">
        <v>0.13469999999999999</v>
      </c>
      <c r="AV117">
        <v>0</v>
      </c>
      <c r="AW117">
        <v>306008.38569999998</v>
      </c>
      <c r="AX117">
        <v>415586.43150000001</v>
      </c>
      <c r="AY117">
        <v>23.412500000000001</v>
      </c>
      <c r="AZ117">
        <v>0.112</v>
      </c>
      <c r="BA117">
        <v>0.26369999999999999</v>
      </c>
      <c r="BB117">
        <v>0</v>
      </c>
      <c r="BC117">
        <v>0</v>
      </c>
      <c r="BD117">
        <v>0</v>
      </c>
      <c r="BE117">
        <v>0</v>
      </c>
      <c r="BF117">
        <v>0</v>
      </c>
      <c r="BG117" s="2">
        <f t="shared" si="2"/>
        <v>0.47350970000000009</v>
      </c>
      <c r="BH117">
        <f>IFERROR(VLOOKUP(D117,'Pesos cenários'!$B$2:$D$4,3,FALSE),"")</f>
        <v>0.3972</v>
      </c>
    </row>
    <row r="118" spans="1:60" x14ac:dyDescent="0.25">
      <c r="A118">
        <v>82</v>
      </c>
      <c r="B118" t="s">
        <v>719</v>
      </c>
      <c r="C118" t="s">
        <v>104</v>
      </c>
      <c r="D118" t="s">
        <v>58</v>
      </c>
      <c r="E118" t="s">
        <v>57</v>
      </c>
      <c r="F118" t="s">
        <v>724</v>
      </c>
      <c r="G118" t="s">
        <v>716</v>
      </c>
      <c r="H118">
        <v>467.00700000000001</v>
      </c>
      <c r="I118">
        <v>602.66473399999995</v>
      </c>
      <c r="J118">
        <v>1822.5904057749999</v>
      </c>
      <c r="K118">
        <v>0.14153779999999999</v>
      </c>
      <c r="L118">
        <v>0.13350000000000001</v>
      </c>
      <c r="M118">
        <v>0.3306</v>
      </c>
      <c r="N118">
        <v>113.3398</v>
      </c>
      <c r="O118">
        <v>986.64490000000001</v>
      </c>
      <c r="P118">
        <v>3.7052</v>
      </c>
      <c r="Q118">
        <v>0.12039999999999999</v>
      </c>
      <c r="R118">
        <v>0.1115</v>
      </c>
      <c r="S118">
        <v>0</v>
      </c>
      <c r="T118">
        <v>916.14700000000005</v>
      </c>
      <c r="U118">
        <v>0</v>
      </c>
      <c r="V118">
        <v>0</v>
      </c>
      <c r="W118">
        <v>0</v>
      </c>
      <c r="X118">
        <v>1843394968</v>
      </c>
      <c r="Y118">
        <v>1698409060</v>
      </c>
      <c r="Z118">
        <v>0</v>
      </c>
      <c r="AA118">
        <v>0.1263</v>
      </c>
      <c r="AB118">
        <v>1</v>
      </c>
      <c r="AC118">
        <v>531316.78110000002</v>
      </c>
      <c r="AD118">
        <v>479501.98119999998</v>
      </c>
      <c r="AE118">
        <v>0</v>
      </c>
      <c r="AF118">
        <v>0.12039999999999999</v>
      </c>
      <c r="AG118">
        <v>1</v>
      </c>
      <c r="AH118">
        <v>3.8E-3</v>
      </c>
      <c r="AI118">
        <v>0.37640000000000001</v>
      </c>
      <c r="AJ118">
        <v>-3.3399999999999999E-2</v>
      </c>
      <c r="AK118">
        <v>0.124</v>
      </c>
      <c r="AL118">
        <v>9.0700000000000003E-2</v>
      </c>
      <c r="AM118">
        <v>4995962917.2166004</v>
      </c>
      <c r="AN118">
        <v>447279988.8872</v>
      </c>
      <c r="AO118">
        <v>0</v>
      </c>
      <c r="AP118">
        <v>0.12870000000000001</v>
      </c>
      <c r="AQ118">
        <v>1</v>
      </c>
      <c r="AR118">
        <v>1297.6389200000001</v>
      </c>
      <c r="AS118">
        <v>0</v>
      </c>
      <c r="AT118">
        <v>-12.267491825</v>
      </c>
      <c r="AU118">
        <v>0.13469999999999999</v>
      </c>
      <c r="AV118">
        <v>0</v>
      </c>
      <c r="AW118">
        <v>464953.0171</v>
      </c>
      <c r="AX118">
        <v>431044.28480000002</v>
      </c>
      <c r="AY118">
        <v>0.35320000000000001</v>
      </c>
      <c r="AZ118">
        <v>0.112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 s="2">
        <f t="shared" si="2"/>
        <v>0.44420650000000006</v>
      </c>
      <c r="BH118">
        <f>IFERROR(VLOOKUP(D118,'Pesos cenários'!$B$2:$D$4,3,FALSE),"")</f>
        <v>0.36020000000000002</v>
      </c>
    </row>
    <row r="119" spans="1:60" x14ac:dyDescent="0.25">
      <c r="A119">
        <v>82</v>
      </c>
      <c r="B119" t="s">
        <v>719</v>
      </c>
      <c r="C119" t="s">
        <v>104</v>
      </c>
      <c r="D119" t="s">
        <v>59</v>
      </c>
      <c r="E119" t="s">
        <v>57</v>
      </c>
      <c r="F119" t="s">
        <v>724</v>
      </c>
      <c r="G119" t="s">
        <v>716</v>
      </c>
      <c r="H119">
        <v>467.00700000000001</v>
      </c>
      <c r="I119">
        <v>602.66473399999995</v>
      </c>
      <c r="J119">
        <v>2210.4683583999999</v>
      </c>
      <c r="K119">
        <v>0.14153779999999999</v>
      </c>
      <c r="L119">
        <v>0.13350000000000001</v>
      </c>
      <c r="M119">
        <v>0.27260000000000001</v>
      </c>
      <c r="N119">
        <v>156.76939999999999</v>
      </c>
      <c r="O119">
        <v>1225.8015</v>
      </c>
      <c r="P119">
        <v>1.4140999999999999</v>
      </c>
      <c r="Q119">
        <v>0.12039999999999999</v>
      </c>
      <c r="R119">
        <v>0.12690000000000001</v>
      </c>
      <c r="S119">
        <v>0</v>
      </c>
      <c r="T119">
        <v>972.66780000000006</v>
      </c>
      <c r="U119">
        <v>0</v>
      </c>
      <c r="V119">
        <v>0</v>
      </c>
      <c r="W119">
        <v>0</v>
      </c>
      <c r="X119">
        <v>1843394968</v>
      </c>
      <c r="Y119">
        <v>2308118342.25</v>
      </c>
      <c r="Z119">
        <v>0</v>
      </c>
      <c r="AA119">
        <v>0.1263</v>
      </c>
      <c r="AB119">
        <v>0.79869999999999997</v>
      </c>
      <c r="AC119">
        <v>531316.78110000002</v>
      </c>
      <c r="AD119">
        <v>836379.58109999995</v>
      </c>
      <c r="AE119">
        <v>0</v>
      </c>
      <c r="AF119">
        <v>0.12039999999999999</v>
      </c>
      <c r="AG119">
        <v>0.63529999999999998</v>
      </c>
      <c r="AH119">
        <v>3.8E-3</v>
      </c>
      <c r="AI119">
        <v>0.57669999999999999</v>
      </c>
      <c r="AJ119">
        <v>-9.7799999999999998E-2</v>
      </c>
      <c r="AK119">
        <v>0.124</v>
      </c>
      <c r="AL119">
        <v>0.15060000000000001</v>
      </c>
      <c r="AM119">
        <v>6080126226.3011999</v>
      </c>
      <c r="AN119">
        <v>972652688.70200002</v>
      </c>
      <c r="AO119">
        <v>0</v>
      </c>
      <c r="AP119">
        <v>0.12870000000000001</v>
      </c>
      <c r="AQ119">
        <v>1</v>
      </c>
      <c r="AR119">
        <v>784.73614499999996</v>
      </c>
      <c r="AS119">
        <v>0</v>
      </c>
      <c r="AT119">
        <v>-11.5883427875</v>
      </c>
      <c r="AU119">
        <v>0.13469999999999999</v>
      </c>
      <c r="AV119">
        <v>0</v>
      </c>
      <c r="AW119">
        <v>418749.38290000003</v>
      </c>
      <c r="AX119">
        <v>452429.32079999999</v>
      </c>
      <c r="AY119">
        <v>0</v>
      </c>
      <c r="AZ119">
        <v>0.112</v>
      </c>
      <c r="BA119">
        <v>7.4399999999999994E-2</v>
      </c>
      <c r="BB119">
        <v>0</v>
      </c>
      <c r="BC119">
        <v>0</v>
      </c>
      <c r="BD119">
        <v>0</v>
      </c>
      <c r="BE119">
        <v>0</v>
      </c>
      <c r="BF119">
        <v>0</v>
      </c>
      <c r="BG119" s="2">
        <f t="shared" si="2"/>
        <v>0.38474398999999998</v>
      </c>
      <c r="BH119">
        <f>IFERROR(VLOOKUP(D119,'Pesos cenários'!$B$2:$D$4,3,FALSE),"")</f>
        <v>0.24260000000000001</v>
      </c>
    </row>
    <row r="120" spans="1:60" x14ac:dyDescent="0.25">
      <c r="A120">
        <v>96</v>
      </c>
      <c r="B120" t="s">
        <v>719</v>
      </c>
      <c r="C120" t="s">
        <v>105</v>
      </c>
      <c r="D120" t="s">
        <v>56</v>
      </c>
      <c r="E120" t="s">
        <v>57</v>
      </c>
      <c r="F120" t="s">
        <v>724</v>
      </c>
      <c r="G120" t="s">
        <v>716</v>
      </c>
      <c r="H120">
        <v>41.420999999999999</v>
      </c>
      <c r="I120">
        <v>356.44454999999999</v>
      </c>
      <c r="J120">
        <v>1638.4106470500001</v>
      </c>
      <c r="K120">
        <v>0.14153779999999999</v>
      </c>
      <c r="L120">
        <v>0.13350000000000001</v>
      </c>
      <c r="M120">
        <v>0.2175</v>
      </c>
      <c r="N120">
        <v>36.616799999999998</v>
      </c>
      <c r="O120">
        <v>934.7636</v>
      </c>
      <c r="P120">
        <v>3.7052</v>
      </c>
      <c r="Q120">
        <v>0.12039999999999999</v>
      </c>
      <c r="R120">
        <v>3.5299999999999998E-2</v>
      </c>
      <c r="S120">
        <v>115.8212</v>
      </c>
      <c r="T120">
        <v>928.77779999999996</v>
      </c>
      <c r="U120">
        <v>0</v>
      </c>
      <c r="V120">
        <v>0</v>
      </c>
      <c r="W120">
        <v>0.12470000000000001</v>
      </c>
      <c r="X120">
        <v>163497590</v>
      </c>
      <c r="Y120">
        <v>1709276720</v>
      </c>
      <c r="Z120">
        <v>0</v>
      </c>
      <c r="AA120">
        <v>0.1263</v>
      </c>
      <c r="AB120">
        <v>9.5699999999999993E-2</v>
      </c>
      <c r="AC120">
        <v>129797.33590000001</v>
      </c>
      <c r="AD120">
        <v>478977.01140000002</v>
      </c>
      <c r="AE120">
        <v>0</v>
      </c>
      <c r="AF120">
        <v>0.12039999999999999</v>
      </c>
      <c r="AG120">
        <v>0.27100000000000002</v>
      </c>
      <c r="AH120">
        <v>0.30740000000000001</v>
      </c>
      <c r="AI120">
        <v>0.377</v>
      </c>
      <c r="AJ120">
        <v>-1.5100000000000001E-2</v>
      </c>
      <c r="AK120">
        <v>0.124</v>
      </c>
      <c r="AL120">
        <v>0.82240000000000002</v>
      </c>
      <c r="AM120">
        <v>0</v>
      </c>
      <c r="AN120">
        <v>442484488.83569998</v>
      </c>
      <c r="AO120">
        <v>0</v>
      </c>
      <c r="AP120">
        <v>0.12870000000000001</v>
      </c>
      <c r="AQ120">
        <v>0</v>
      </c>
      <c r="AR120">
        <v>-5.6009986400000003E-3</v>
      </c>
      <c r="AS120">
        <v>0</v>
      </c>
      <c r="AT120">
        <v>-16.444582950000001</v>
      </c>
      <c r="AU120">
        <v>0.13469999999999999</v>
      </c>
      <c r="AV120">
        <v>3.405983999126E-4</v>
      </c>
      <c r="AW120">
        <v>46.3005</v>
      </c>
      <c r="AX120">
        <v>415586.43150000001</v>
      </c>
      <c r="AY120">
        <v>23.412500000000001</v>
      </c>
      <c r="AZ120">
        <v>0.112</v>
      </c>
      <c r="BA120">
        <v>0.99990000000000001</v>
      </c>
      <c r="BB120">
        <v>0</v>
      </c>
      <c r="BC120">
        <v>0</v>
      </c>
      <c r="BD120">
        <v>0</v>
      </c>
      <c r="BE120">
        <v>0</v>
      </c>
      <c r="BF120">
        <v>0</v>
      </c>
      <c r="BG120" s="2">
        <f t="shared" si="2"/>
        <v>0.29201395860446822</v>
      </c>
      <c r="BH120">
        <f>IFERROR(VLOOKUP(D120,'Pesos cenários'!$B$2:$D$4,3,FALSE),"")</f>
        <v>0.3972</v>
      </c>
    </row>
    <row r="121" spans="1:60" x14ac:dyDescent="0.25">
      <c r="A121">
        <v>96</v>
      </c>
      <c r="B121" t="s">
        <v>719</v>
      </c>
      <c r="C121" t="s">
        <v>105</v>
      </c>
      <c r="D121" t="s">
        <v>58</v>
      </c>
      <c r="E121" t="s">
        <v>57</v>
      </c>
      <c r="F121" t="s">
        <v>724</v>
      </c>
      <c r="G121" t="s">
        <v>716</v>
      </c>
      <c r="H121">
        <v>41.420999999999999</v>
      </c>
      <c r="I121">
        <v>356.44454999999999</v>
      </c>
      <c r="J121">
        <v>1822.5904057749999</v>
      </c>
      <c r="K121">
        <v>0.14153779999999999</v>
      </c>
      <c r="L121">
        <v>0.13350000000000001</v>
      </c>
      <c r="M121">
        <v>0.19550000000000001</v>
      </c>
      <c r="N121">
        <v>45.592300000000002</v>
      </c>
      <c r="O121">
        <v>986.64490000000001</v>
      </c>
      <c r="P121">
        <v>3.7052</v>
      </c>
      <c r="Q121">
        <v>0.12039999999999999</v>
      </c>
      <c r="R121">
        <v>4.2599999999999999E-2</v>
      </c>
      <c r="S121">
        <v>115.8212</v>
      </c>
      <c r="T121">
        <v>916.14700000000005</v>
      </c>
      <c r="U121">
        <v>0</v>
      </c>
      <c r="V121">
        <v>0</v>
      </c>
      <c r="W121">
        <v>0.12640000000000001</v>
      </c>
      <c r="X121">
        <v>163497590</v>
      </c>
      <c r="Y121">
        <v>1698409060</v>
      </c>
      <c r="Z121">
        <v>0</v>
      </c>
      <c r="AA121">
        <v>0.1263</v>
      </c>
      <c r="AB121">
        <v>9.6299999999999997E-2</v>
      </c>
      <c r="AC121">
        <v>129797.33590000001</v>
      </c>
      <c r="AD121">
        <v>479501.98119999998</v>
      </c>
      <c r="AE121">
        <v>0</v>
      </c>
      <c r="AF121">
        <v>0.12039999999999999</v>
      </c>
      <c r="AG121">
        <v>0.2707</v>
      </c>
      <c r="AH121">
        <v>0.30740000000000001</v>
      </c>
      <c r="AI121">
        <v>0.37640000000000001</v>
      </c>
      <c r="AJ121">
        <v>-3.3399999999999999E-2</v>
      </c>
      <c r="AK121">
        <v>0.124</v>
      </c>
      <c r="AL121">
        <v>0.83150000000000002</v>
      </c>
      <c r="AM121">
        <v>0</v>
      </c>
      <c r="AN121">
        <v>447279988.8872</v>
      </c>
      <c r="AO121">
        <v>0</v>
      </c>
      <c r="AP121">
        <v>0.12870000000000001</v>
      </c>
      <c r="AQ121">
        <v>0</v>
      </c>
      <c r="AR121">
        <v>-5.5866828200000001E-3</v>
      </c>
      <c r="AS121">
        <v>0</v>
      </c>
      <c r="AT121">
        <v>-12.267491825</v>
      </c>
      <c r="AU121">
        <v>0.13469999999999999</v>
      </c>
      <c r="AV121">
        <v>4.5540546508579999E-4</v>
      </c>
      <c r="AW121">
        <v>42.842300000000002</v>
      </c>
      <c r="AX121">
        <v>431044.28480000002</v>
      </c>
      <c r="AY121">
        <v>0.35320000000000001</v>
      </c>
      <c r="AZ121">
        <v>0.112</v>
      </c>
      <c r="BA121">
        <v>0.99990000000000001</v>
      </c>
      <c r="BB121">
        <v>0</v>
      </c>
      <c r="BC121">
        <v>0</v>
      </c>
      <c r="BD121">
        <v>0</v>
      </c>
      <c r="BE121">
        <v>0</v>
      </c>
      <c r="BF121">
        <v>0</v>
      </c>
      <c r="BG121" s="2">
        <f t="shared" si="2"/>
        <v>0.29113940311614706</v>
      </c>
      <c r="BH121">
        <f>IFERROR(VLOOKUP(D121,'Pesos cenários'!$B$2:$D$4,3,FALSE),"")</f>
        <v>0.36020000000000002</v>
      </c>
    </row>
    <row r="122" spans="1:60" x14ac:dyDescent="0.25">
      <c r="A122">
        <v>96</v>
      </c>
      <c r="B122" t="s">
        <v>719</v>
      </c>
      <c r="C122" t="s">
        <v>105</v>
      </c>
      <c r="D122" t="s">
        <v>59</v>
      </c>
      <c r="E122" t="s">
        <v>57</v>
      </c>
      <c r="F122" t="s">
        <v>724</v>
      </c>
      <c r="G122" t="s">
        <v>716</v>
      </c>
      <c r="H122">
        <v>41.420999999999999</v>
      </c>
      <c r="I122">
        <v>356.44454999999999</v>
      </c>
      <c r="J122">
        <v>2210.4683583999999</v>
      </c>
      <c r="K122">
        <v>0.14153779999999999</v>
      </c>
      <c r="L122">
        <v>0.13350000000000001</v>
      </c>
      <c r="M122">
        <v>0.16120000000000001</v>
      </c>
      <c r="N122">
        <v>55.396799999999999</v>
      </c>
      <c r="O122">
        <v>1225.8015</v>
      </c>
      <c r="P122">
        <v>1.4140999999999999</v>
      </c>
      <c r="Q122">
        <v>0.12039999999999999</v>
      </c>
      <c r="R122">
        <v>4.41E-2</v>
      </c>
      <c r="S122">
        <v>115.8212</v>
      </c>
      <c r="T122">
        <v>972.66780000000006</v>
      </c>
      <c r="U122">
        <v>0</v>
      </c>
      <c r="V122">
        <v>0</v>
      </c>
      <c r="W122">
        <v>0.1191</v>
      </c>
      <c r="X122">
        <v>163497590</v>
      </c>
      <c r="Y122">
        <v>2308118342.25</v>
      </c>
      <c r="Z122">
        <v>0</v>
      </c>
      <c r="AA122">
        <v>0.1263</v>
      </c>
      <c r="AB122">
        <v>7.0800000000000002E-2</v>
      </c>
      <c r="AC122">
        <v>129797.33590000001</v>
      </c>
      <c r="AD122">
        <v>836379.58109999995</v>
      </c>
      <c r="AE122">
        <v>0</v>
      </c>
      <c r="AF122">
        <v>0.12039999999999999</v>
      </c>
      <c r="AG122">
        <v>0.1552</v>
      </c>
      <c r="AH122">
        <v>0.46970000000000001</v>
      </c>
      <c r="AI122">
        <v>0.57669999999999999</v>
      </c>
      <c r="AJ122">
        <v>-9.7799999999999998E-2</v>
      </c>
      <c r="AK122">
        <v>0.124</v>
      </c>
      <c r="AL122">
        <v>0.84140000000000004</v>
      </c>
      <c r="AM122">
        <v>0</v>
      </c>
      <c r="AN122">
        <v>972652688.70200002</v>
      </c>
      <c r="AO122">
        <v>0</v>
      </c>
      <c r="AP122">
        <v>0.12870000000000001</v>
      </c>
      <c r="AQ122">
        <v>0</v>
      </c>
      <c r="AR122">
        <v>-6.6010761100000004E-3</v>
      </c>
      <c r="AS122">
        <v>0</v>
      </c>
      <c r="AT122">
        <v>-11.5883427875</v>
      </c>
      <c r="AU122">
        <v>0.13469999999999999</v>
      </c>
      <c r="AV122">
        <v>5.6963072555299996E-4</v>
      </c>
      <c r="AW122">
        <v>118.3443</v>
      </c>
      <c r="AX122">
        <v>452429.32079999999</v>
      </c>
      <c r="AY122">
        <v>0</v>
      </c>
      <c r="AZ122">
        <v>0.112</v>
      </c>
      <c r="BA122">
        <v>0.99970000000000003</v>
      </c>
      <c r="BB122">
        <v>0</v>
      </c>
      <c r="BC122">
        <v>0</v>
      </c>
      <c r="BD122">
        <v>0</v>
      </c>
      <c r="BE122">
        <v>0</v>
      </c>
      <c r="BF122">
        <v>0</v>
      </c>
      <c r="BG122" s="2">
        <f t="shared" si="2"/>
        <v>0.270834689258732</v>
      </c>
      <c r="BH122">
        <f>IFERROR(VLOOKUP(D122,'Pesos cenários'!$B$2:$D$4,3,FALSE),"")</f>
        <v>0.24260000000000001</v>
      </c>
    </row>
    <row r="123" spans="1:60" x14ac:dyDescent="0.25">
      <c r="A123">
        <v>99</v>
      </c>
      <c r="B123" t="s">
        <v>719</v>
      </c>
      <c r="C123" t="s">
        <v>106</v>
      </c>
      <c r="D123" t="s">
        <v>56</v>
      </c>
      <c r="E123" t="s">
        <v>57</v>
      </c>
      <c r="F123" t="s">
        <v>724</v>
      </c>
      <c r="G123" t="s">
        <v>716</v>
      </c>
      <c r="H123">
        <v>11.054</v>
      </c>
      <c r="I123">
        <v>1.7257304200000001</v>
      </c>
      <c r="J123">
        <v>1638.4106470500001</v>
      </c>
      <c r="K123">
        <v>0.14153779999999999</v>
      </c>
      <c r="L123">
        <v>0.13350000000000001</v>
      </c>
      <c r="M123">
        <v>1E-3</v>
      </c>
      <c r="N123">
        <v>386.6909</v>
      </c>
      <c r="O123">
        <v>934.7636</v>
      </c>
      <c r="P123">
        <v>3.7052</v>
      </c>
      <c r="Q123">
        <v>0.12039999999999999</v>
      </c>
      <c r="R123">
        <v>0.4113</v>
      </c>
      <c r="S123">
        <v>45.9251</v>
      </c>
      <c r="T123">
        <v>928.77779999999996</v>
      </c>
      <c r="U123">
        <v>0</v>
      </c>
      <c r="V123">
        <v>0</v>
      </c>
      <c r="W123">
        <v>4.9399999999999999E-2</v>
      </c>
      <c r="X123">
        <v>33563320</v>
      </c>
      <c r="Y123">
        <v>1709276720</v>
      </c>
      <c r="Z123">
        <v>0</v>
      </c>
      <c r="AA123">
        <v>0.1263</v>
      </c>
      <c r="AB123">
        <v>1.9599999999999999E-2</v>
      </c>
      <c r="AC123">
        <v>72675.774099999995</v>
      </c>
      <c r="AD123">
        <v>478977.01140000002</v>
      </c>
      <c r="AE123">
        <v>0</v>
      </c>
      <c r="AF123">
        <v>0.12039999999999999</v>
      </c>
      <c r="AG123">
        <v>0.1517</v>
      </c>
      <c r="AH123">
        <v>0.1656</v>
      </c>
      <c r="AI123">
        <v>0.377</v>
      </c>
      <c r="AJ123">
        <v>-1.5100000000000001E-2</v>
      </c>
      <c r="AK123">
        <v>0.124</v>
      </c>
      <c r="AL123">
        <v>0.46089999999999998</v>
      </c>
      <c r="AM123">
        <v>77549740.060699999</v>
      </c>
      <c r="AN123">
        <v>442484488.83569998</v>
      </c>
      <c r="AO123">
        <v>0</v>
      </c>
      <c r="AP123">
        <v>0.12870000000000001</v>
      </c>
      <c r="AQ123">
        <v>0.17530000000000001</v>
      </c>
      <c r="AR123">
        <v>132.773865</v>
      </c>
      <c r="AS123">
        <v>0</v>
      </c>
      <c r="AT123">
        <v>-16.444582950000001</v>
      </c>
      <c r="AU123">
        <v>0.13469999999999999</v>
      </c>
      <c r="AV123">
        <v>0</v>
      </c>
      <c r="AW123">
        <v>9654.1414999999997</v>
      </c>
      <c r="AX123">
        <v>415586.43150000001</v>
      </c>
      <c r="AY123">
        <v>23.412500000000001</v>
      </c>
      <c r="AZ123">
        <v>0.112</v>
      </c>
      <c r="BA123">
        <v>0.9768</v>
      </c>
      <c r="BB123">
        <v>0</v>
      </c>
      <c r="BC123">
        <v>0</v>
      </c>
      <c r="BD123">
        <v>0</v>
      </c>
      <c r="BE123">
        <v>0</v>
      </c>
      <c r="BF123">
        <v>0</v>
      </c>
      <c r="BG123" s="2">
        <f t="shared" si="2"/>
        <v>0.25950848999999998</v>
      </c>
      <c r="BH123">
        <f>IFERROR(VLOOKUP(D123,'Pesos cenários'!$B$2:$D$4,3,FALSE),"")</f>
        <v>0.3972</v>
      </c>
    </row>
    <row r="124" spans="1:60" x14ac:dyDescent="0.25">
      <c r="A124">
        <v>99</v>
      </c>
      <c r="B124" t="s">
        <v>719</v>
      </c>
      <c r="C124" t="s">
        <v>106</v>
      </c>
      <c r="D124" t="s">
        <v>58</v>
      </c>
      <c r="E124" t="s">
        <v>57</v>
      </c>
      <c r="F124" t="s">
        <v>724</v>
      </c>
      <c r="G124" t="s">
        <v>716</v>
      </c>
      <c r="H124">
        <v>11.054</v>
      </c>
      <c r="I124">
        <v>1.7257304200000001</v>
      </c>
      <c r="J124">
        <v>1822.5904057749999</v>
      </c>
      <c r="K124">
        <v>0.14153779999999999</v>
      </c>
      <c r="L124">
        <v>0.13350000000000001</v>
      </c>
      <c r="M124">
        <v>8.9999999999999998E-4</v>
      </c>
      <c r="N124">
        <v>464.02910000000003</v>
      </c>
      <c r="O124">
        <v>986.64490000000001</v>
      </c>
      <c r="P124">
        <v>3.7052</v>
      </c>
      <c r="Q124">
        <v>0.12039999999999999</v>
      </c>
      <c r="R124">
        <v>0.46829999999999999</v>
      </c>
      <c r="S124">
        <v>45.9251</v>
      </c>
      <c r="T124">
        <v>916.14700000000005</v>
      </c>
      <c r="U124">
        <v>0</v>
      </c>
      <c r="V124">
        <v>0</v>
      </c>
      <c r="W124">
        <v>5.0099999999999999E-2</v>
      </c>
      <c r="X124">
        <v>33563320</v>
      </c>
      <c r="Y124">
        <v>1698409060</v>
      </c>
      <c r="Z124">
        <v>0</v>
      </c>
      <c r="AA124">
        <v>0.1263</v>
      </c>
      <c r="AB124">
        <v>1.9800000000000002E-2</v>
      </c>
      <c r="AC124">
        <v>72675.774099999995</v>
      </c>
      <c r="AD124">
        <v>479501.98119999998</v>
      </c>
      <c r="AE124">
        <v>0</v>
      </c>
      <c r="AF124">
        <v>0.12039999999999999</v>
      </c>
      <c r="AG124">
        <v>0.15160000000000001</v>
      </c>
      <c r="AH124">
        <v>0.16600000000000001</v>
      </c>
      <c r="AI124">
        <v>0.37640000000000001</v>
      </c>
      <c r="AJ124">
        <v>-3.3399999999999999E-2</v>
      </c>
      <c r="AK124">
        <v>0.124</v>
      </c>
      <c r="AL124">
        <v>0.48649999999999999</v>
      </c>
      <c r="AM124">
        <v>49514793.8939</v>
      </c>
      <c r="AN124">
        <v>447279988.8872</v>
      </c>
      <c r="AO124">
        <v>0</v>
      </c>
      <c r="AP124">
        <v>0.12870000000000001</v>
      </c>
      <c r="AQ124">
        <v>0.11070000000000001</v>
      </c>
      <c r="AR124">
        <v>56.300525700000001</v>
      </c>
      <c r="AS124">
        <v>0</v>
      </c>
      <c r="AT124">
        <v>-12.267491825</v>
      </c>
      <c r="AU124">
        <v>0.13469999999999999</v>
      </c>
      <c r="AV124">
        <v>0</v>
      </c>
      <c r="AW124">
        <v>6909.6862000000001</v>
      </c>
      <c r="AX124">
        <v>431044.28480000002</v>
      </c>
      <c r="AY124">
        <v>0.35320000000000001</v>
      </c>
      <c r="AZ124">
        <v>0.112</v>
      </c>
      <c r="BA124">
        <v>0.98399999999999999</v>
      </c>
      <c r="BB124">
        <v>0</v>
      </c>
      <c r="BC124">
        <v>0</v>
      </c>
      <c r="BD124">
        <v>0</v>
      </c>
      <c r="BE124">
        <v>0</v>
      </c>
      <c r="BF124">
        <v>0</v>
      </c>
      <c r="BG124" s="2">
        <f t="shared" si="2"/>
        <v>0.26203793999999997</v>
      </c>
      <c r="BH124">
        <f>IFERROR(VLOOKUP(D124,'Pesos cenários'!$B$2:$D$4,3,FALSE),"")</f>
        <v>0.36020000000000002</v>
      </c>
    </row>
    <row r="125" spans="1:60" x14ac:dyDescent="0.25">
      <c r="A125">
        <v>99</v>
      </c>
      <c r="B125" t="s">
        <v>719</v>
      </c>
      <c r="C125" t="s">
        <v>106</v>
      </c>
      <c r="D125" t="s">
        <v>59</v>
      </c>
      <c r="E125" t="s">
        <v>57</v>
      </c>
      <c r="F125" t="s">
        <v>724</v>
      </c>
      <c r="G125" t="s">
        <v>716</v>
      </c>
      <c r="H125">
        <v>11.054</v>
      </c>
      <c r="I125">
        <v>1.7257304200000001</v>
      </c>
      <c r="J125">
        <v>2210.4683583999999</v>
      </c>
      <c r="K125">
        <v>0.14153779999999999</v>
      </c>
      <c r="L125">
        <v>0.13350000000000001</v>
      </c>
      <c r="M125">
        <v>6.9999999999999999E-4</v>
      </c>
      <c r="N125">
        <v>599.37090000000001</v>
      </c>
      <c r="O125">
        <v>1225.8015</v>
      </c>
      <c r="P125">
        <v>1.4140999999999999</v>
      </c>
      <c r="Q125">
        <v>0.12039999999999999</v>
      </c>
      <c r="R125">
        <v>0.4884</v>
      </c>
      <c r="S125">
        <v>45.9251</v>
      </c>
      <c r="T125">
        <v>972.66780000000006</v>
      </c>
      <c r="U125">
        <v>0</v>
      </c>
      <c r="V125">
        <v>0</v>
      </c>
      <c r="W125">
        <v>4.7199999999999999E-2</v>
      </c>
      <c r="X125">
        <v>33563320</v>
      </c>
      <c r="Y125">
        <v>2308118342.25</v>
      </c>
      <c r="Z125">
        <v>0</v>
      </c>
      <c r="AA125">
        <v>0.1263</v>
      </c>
      <c r="AB125">
        <v>1.4500000000000001E-2</v>
      </c>
      <c r="AC125">
        <v>72675.774099999995</v>
      </c>
      <c r="AD125">
        <v>836379.58109999995</v>
      </c>
      <c r="AE125">
        <v>0</v>
      </c>
      <c r="AF125">
        <v>0.12039999999999999</v>
      </c>
      <c r="AG125">
        <v>8.6900000000000005E-2</v>
      </c>
      <c r="AH125">
        <v>0.1663</v>
      </c>
      <c r="AI125">
        <v>0.57669999999999999</v>
      </c>
      <c r="AJ125">
        <v>-9.7799999999999998E-2</v>
      </c>
      <c r="AK125">
        <v>0.124</v>
      </c>
      <c r="AL125">
        <v>0.3916</v>
      </c>
      <c r="AM125">
        <v>42415535.923500001</v>
      </c>
      <c r="AN125">
        <v>972652688.70200002</v>
      </c>
      <c r="AO125">
        <v>0</v>
      </c>
      <c r="AP125">
        <v>0.12870000000000001</v>
      </c>
      <c r="AQ125">
        <v>4.36E-2</v>
      </c>
      <c r="AR125">
        <v>13.5637474</v>
      </c>
      <c r="AS125">
        <v>0</v>
      </c>
      <c r="AT125">
        <v>-11.5883427875</v>
      </c>
      <c r="AU125">
        <v>0.13469999999999999</v>
      </c>
      <c r="AV125">
        <v>0</v>
      </c>
      <c r="AW125">
        <v>4493.5339000000004</v>
      </c>
      <c r="AX125">
        <v>452429.32079999999</v>
      </c>
      <c r="AY125">
        <v>0</v>
      </c>
      <c r="AZ125">
        <v>0.112</v>
      </c>
      <c r="BA125">
        <v>0.99009999999999998</v>
      </c>
      <c r="BB125">
        <v>0</v>
      </c>
      <c r="BC125">
        <v>0</v>
      </c>
      <c r="BD125">
        <v>0</v>
      </c>
      <c r="BE125">
        <v>0</v>
      </c>
      <c r="BF125">
        <v>0</v>
      </c>
      <c r="BG125" s="2">
        <f t="shared" si="2"/>
        <v>0.23625183999999999</v>
      </c>
      <c r="BH125">
        <f>IFERROR(VLOOKUP(D125,'Pesos cenários'!$B$2:$D$4,3,FALSE),"")</f>
        <v>0.24260000000000001</v>
      </c>
    </row>
    <row r="126" spans="1:60" x14ac:dyDescent="0.25">
      <c r="A126">
        <v>105</v>
      </c>
      <c r="B126" t="s">
        <v>719</v>
      </c>
      <c r="C126" t="s">
        <v>107</v>
      </c>
      <c r="D126" t="s">
        <v>60</v>
      </c>
      <c r="E126" t="s">
        <v>93</v>
      </c>
      <c r="F126" t="s">
        <v>728</v>
      </c>
      <c r="G126" t="s">
        <v>716</v>
      </c>
      <c r="H126">
        <v>38.969000000000001</v>
      </c>
      <c r="I126">
        <v>0.81160658600000002</v>
      </c>
      <c r="J126">
        <v>2144.8548336499998</v>
      </c>
      <c r="K126">
        <v>3.6022190000000003E-2</v>
      </c>
      <c r="L126">
        <v>0.13350000000000001</v>
      </c>
      <c r="M126">
        <v>4.0000000000000002E-4</v>
      </c>
      <c r="N126">
        <v>362.89089999999999</v>
      </c>
      <c r="O126">
        <v>991.44029999999998</v>
      </c>
      <c r="P126">
        <v>1.4140999999999999</v>
      </c>
      <c r="Q126">
        <v>0.12039999999999999</v>
      </c>
      <c r="R126">
        <v>0.36509999999999998</v>
      </c>
      <c r="S126">
        <v>0</v>
      </c>
      <c r="T126">
        <v>627.43240000000003</v>
      </c>
      <c r="U126">
        <v>0</v>
      </c>
      <c r="V126">
        <v>0</v>
      </c>
      <c r="W126">
        <v>0</v>
      </c>
      <c r="X126">
        <v>205093642</v>
      </c>
      <c r="Y126">
        <v>1881592089.5</v>
      </c>
      <c r="Z126">
        <v>0</v>
      </c>
      <c r="AA126">
        <v>0.1263</v>
      </c>
      <c r="AB126">
        <v>0.109</v>
      </c>
      <c r="AC126">
        <v>13298.8076</v>
      </c>
      <c r="AD126">
        <v>644978.16810000001</v>
      </c>
      <c r="AE126">
        <v>0</v>
      </c>
      <c r="AF126">
        <v>0.12039999999999999</v>
      </c>
      <c r="AG126">
        <v>2.06E-2</v>
      </c>
      <c r="AH126">
        <v>-3.0999999999999999E-3</v>
      </c>
      <c r="AI126">
        <v>0.57840000000000003</v>
      </c>
      <c r="AJ126">
        <v>-0.33900000000000002</v>
      </c>
      <c r="AK126">
        <v>0.124</v>
      </c>
      <c r="AL126">
        <v>0.36609999999999998</v>
      </c>
      <c r="AM126">
        <v>502859000.46079999</v>
      </c>
      <c r="AN126">
        <v>528682801.3082</v>
      </c>
      <c r="AO126">
        <v>0</v>
      </c>
      <c r="AP126">
        <v>0.12870000000000001</v>
      </c>
      <c r="AQ126">
        <v>0.95120000000000005</v>
      </c>
      <c r="AR126">
        <v>0</v>
      </c>
      <c r="AS126">
        <v>0</v>
      </c>
      <c r="AT126">
        <v>-5.5498890562499996</v>
      </c>
      <c r="AU126">
        <v>0.13469999999999999</v>
      </c>
      <c r="AV126">
        <v>0</v>
      </c>
      <c r="AW126">
        <v>87720.553899999999</v>
      </c>
      <c r="AX126">
        <v>145285.9498</v>
      </c>
      <c r="AY126">
        <v>0</v>
      </c>
      <c r="AZ126">
        <v>0.112</v>
      </c>
      <c r="BA126">
        <v>0.3962</v>
      </c>
      <c r="BB126">
        <v>0</v>
      </c>
      <c r="BC126">
        <v>0</v>
      </c>
      <c r="BD126">
        <v>0</v>
      </c>
      <c r="BE126">
        <v>0</v>
      </c>
      <c r="BF126">
        <v>0</v>
      </c>
      <c r="BG126" s="2">
        <f t="shared" si="2"/>
        <v>0.27244862000000003</v>
      </c>
      <c r="BH126" t="str">
        <f>IFERROR(VLOOKUP(D126,'Pesos cenários'!$B$2:$D$4,3,FALSE),"")</f>
        <v/>
      </c>
    </row>
    <row r="127" spans="1:60" x14ac:dyDescent="0.25">
      <c r="A127">
        <v>106</v>
      </c>
      <c r="B127" t="s">
        <v>719</v>
      </c>
      <c r="C127" t="s">
        <v>108</v>
      </c>
      <c r="D127" t="s">
        <v>56</v>
      </c>
      <c r="E127" t="s">
        <v>57</v>
      </c>
      <c r="F127" t="s">
        <v>724</v>
      </c>
      <c r="G127" t="s">
        <v>716</v>
      </c>
      <c r="H127">
        <v>34.154000000000003</v>
      </c>
      <c r="I127">
        <v>162.20056199999999</v>
      </c>
      <c r="J127">
        <v>1638.4106470500001</v>
      </c>
      <c r="K127">
        <v>0.14153779999999999</v>
      </c>
      <c r="L127">
        <v>0.13350000000000001</v>
      </c>
      <c r="M127">
        <v>9.8900000000000002E-2</v>
      </c>
      <c r="N127">
        <v>92.319599999999994</v>
      </c>
      <c r="O127">
        <v>934.7636</v>
      </c>
      <c r="P127">
        <v>3.7052</v>
      </c>
      <c r="Q127">
        <v>0.12039999999999999</v>
      </c>
      <c r="R127">
        <v>9.5200000000000007E-2</v>
      </c>
      <c r="S127">
        <v>74.475700000000003</v>
      </c>
      <c r="T127">
        <v>928.77779999999996</v>
      </c>
      <c r="U127">
        <v>0</v>
      </c>
      <c r="V127">
        <v>0</v>
      </c>
      <c r="W127">
        <v>8.0199999999999994E-2</v>
      </c>
      <c r="X127">
        <v>103703266</v>
      </c>
      <c r="Y127">
        <v>1709276720</v>
      </c>
      <c r="Z127">
        <v>0</v>
      </c>
      <c r="AA127">
        <v>0.1263</v>
      </c>
      <c r="AB127">
        <v>6.0699999999999997E-2</v>
      </c>
      <c r="AC127">
        <v>69446.317800000004</v>
      </c>
      <c r="AD127">
        <v>478977.01140000002</v>
      </c>
      <c r="AE127">
        <v>0</v>
      </c>
      <c r="AF127">
        <v>0.12039999999999999</v>
      </c>
      <c r="AG127">
        <v>0.14499999999999999</v>
      </c>
      <c r="AH127">
        <v>0.1062</v>
      </c>
      <c r="AI127">
        <v>0.377</v>
      </c>
      <c r="AJ127">
        <v>-1.5100000000000001E-2</v>
      </c>
      <c r="AK127">
        <v>0.124</v>
      </c>
      <c r="AL127">
        <v>0.3095</v>
      </c>
      <c r="AM127">
        <v>166588669.19870001</v>
      </c>
      <c r="AN127">
        <v>442484488.83569998</v>
      </c>
      <c r="AO127">
        <v>0</v>
      </c>
      <c r="AP127">
        <v>0.12870000000000001</v>
      </c>
      <c r="AQ127">
        <v>0.3765</v>
      </c>
      <c r="AR127">
        <v>3492.3950199999999</v>
      </c>
      <c r="AS127">
        <v>0</v>
      </c>
      <c r="AT127">
        <v>-16.444582950000001</v>
      </c>
      <c r="AU127">
        <v>0.13469999999999999</v>
      </c>
      <c r="AV127">
        <v>0</v>
      </c>
      <c r="AW127">
        <v>46277.558599999997</v>
      </c>
      <c r="AX127">
        <v>415586.43150000001</v>
      </c>
      <c r="AY127">
        <v>23.412500000000001</v>
      </c>
      <c r="AZ127">
        <v>0.112</v>
      </c>
      <c r="BA127">
        <v>0.88870000000000005</v>
      </c>
      <c r="BB127">
        <v>0</v>
      </c>
      <c r="BC127">
        <v>0</v>
      </c>
      <c r="BD127">
        <v>0</v>
      </c>
      <c r="BE127">
        <v>0</v>
      </c>
      <c r="BF127">
        <v>0</v>
      </c>
      <c r="BG127" s="2">
        <f t="shared" si="2"/>
        <v>0.23615759000000003</v>
      </c>
      <c r="BH127">
        <f>IFERROR(VLOOKUP(D127,'Pesos cenários'!$B$2:$D$4,3,FALSE),"")</f>
        <v>0.3972</v>
      </c>
    </row>
    <row r="128" spans="1:60" x14ac:dyDescent="0.25">
      <c r="A128">
        <v>106</v>
      </c>
      <c r="B128" t="s">
        <v>719</v>
      </c>
      <c r="C128" t="s">
        <v>108</v>
      </c>
      <c r="D128" t="s">
        <v>58</v>
      </c>
      <c r="E128" t="s">
        <v>57</v>
      </c>
      <c r="F128" t="s">
        <v>724</v>
      </c>
      <c r="G128" t="s">
        <v>716</v>
      </c>
      <c r="H128">
        <v>34.154000000000003</v>
      </c>
      <c r="I128">
        <v>162.20056199999999</v>
      </c>
      <c r="J128">
        <v>1822.5904057749999</v>
      </c>
      <c r="K128">
        <v>0.14153779999999999</v>
      </c>
      <c r="L128">
        <v>0.13350000000000001</v>
      </c>
      <c r="M128">
        <v>8.8900000000000007E-2</v>
      </c>
      <c r="N128">
        <v>92.319599999999994</v>
      </c>
      <c r="O128">
        <v>986.64490000000001</v>
      </c>
      <c r="P128">
        <v>3.7052</v>
      </c>
      <c r="Q128">
        <v>0.12039999999999999</v>
      </c>
      <c r="R128">
        <v>9.0200000000000002E-2</v>
      </c>
      <c r="S128">
        <v>74.475700000000003</v>
      </c>
      <c r="T128">
        <v>916.14700000000005</v>
      </c>
      <c r="U128">
        <v>0</v>
      </c>
      <c r="V128">
        <v>0</v>
      </c>
      <c r="W128">
        <v>8.1299999999999997E-2</v>
      </c>
      <c r="X128">
        <v>103703266</v>
      </c>
      <c r="Y128">
        <v>1698409060</v>
      </c>
      <c r="Z128">
        <v>0</v>
      </c>
      <c r="AA128">
        <v>0.1263</v>
      </c>
      <c r="AB128">
        <v>6.1100000000000002E-2</v>
      </c>
      <c r="AC128">
        <v>69446.317800000004</v>
      </c>
      <c r="AD128">
        <v>479501.98119999998</v>
      </c>
      <c r="AE128">
        <v>0</v>
      </c>
      <c r="AF128">
        <v>0.12039999999999999</v>
      </c>
      <c r="AG128">
        <v>0.14480000000000001</v>
      </c>
      <c r="AH128">
        <v>0.1062</v>
      </c>
      <c r="AI128">
        <v>0.37640000000000001</v>
      </c>
      <c r="AJ128">
        <v>-3.3399999999999999E-2</v>
      </c>
      <c r="AK128">
        <v>0.124</v>
      </c>
      <c r="AL128">
        <v>0.34060000000000001</v>
      </c>
      <c r="AM128">
        <v>152445905.6234</v>
      </c>
      <c r="AN128">
        <v>447279988.8872</v>
      </c>
      <c r="AO128">
        <v>0</v>
      </c>
      <c r="AP128">
        <v>0.12870000000000001</v>
      </c>
      <c r="AQ128">
        <v>0.34079999999999999</v>
      </c>
      <c r="AR128">
        <v>1.6473417299999999</v>
      </c>
      <c r="AS128">
        <v>0</v>
      </c>
      <c r="AT128">
        <v>-12.267491825</v>
      </c>
      <c r="AU128">
        <v>0.13469999999999999</v>
      </c>
      <c r="AV128">
        <v>0</v>
      </c>
      <c r="AW128">
        <v>44803.387499999997</v>
      </c>
      <c r="AX128">
        <v>431044.28480000002</v>
      </c>
      <c r="AY128">
        <v>0.35320000000000001</v>
      </c>
      <c r="AZ128">
        <v>0.112</v>
      </c>
      <c r="BA128">
        <v>0.89610000000000001</v>
      </c>
      <c r="BB128">
        <v>0</v>
      </c>
      <c r="BC128">
        <v>0</v>
      </c>
      <c r="BD128">
        <v>0</v>
      </c>
      <c r="BE128">
        <v>0</v>
      </c>
      <c r="BF128">
        <v>0</v>
      </c>
      <c r="BG128" s="2">
        <f t="shared" si="2"/>
        <v>0.23433764000000001</v>
      </c>
      <c r="BH128">
        <f>IFERROR(VLOOKUP(D128,'Pesos cenários'!$B$2:$D$4,3,FALSE),"")</f>
        <v>0.36020000000000002</v>
      </c>
    </row>
    <row r="129" spans="1:60" x14ac:dyDescent="0.25">
      <c r="A129">
        <v>106</v>
      </c>
      <c r="B129" t="s">
        <v>719</v>
      </c>
      <c r="C129" t="s">
        <v>108</v>
      </c>
      <c r="D129" t="s">
        <v>59</v>
      </c>
      <c r="E129" t="s">
        <v>57</v>
      </c>
      <c r="F129" t="s">
        <v>724</v>
      </c>
      <c r="G129" t="s">
        <v>716</v>
      </c>
      <c r="H129">
        <v>34.154000000000003</v>
      </c>
      <c r="I129">
        <v>162.20056199999999</v>
      </c>
      <c r="J129">
        <v>2210.4683583999999</v>
      </c>
      <c r="K129">
        <v>0.14153779999999999</v>
      </c>
      <c r="L129">
        <v>0.13350000000000001</v>
      </c>
      <c r="M129">
        <v>7.3300000000000004E-2</v>
      </c>
      <c r="N129">
        <v>106.80240000000001</v>
      </c>
      <c r="O129">
        <v>1225.8015</v>
      </c>
      <c r="P129">
        <v>1.4140999999999999</v>
      </c>
      <c r="Q129">
        <v>0.12039999999999999</v>
      </c>
      <c r="R129">
        <v>8.6099999999999996E-2</v>
      </c>
      <c r="S129">
        <v>74.475700000000003</v>
      </c>
      <c r="T129">
        <v>972.66780000000006</v>
      </c>
      <c r="U129">
        <v>0</v>
      </c>
      <c r="V129">
        <v>0</v>
      </c>
      <c r="W129">
        <v>7.6600000000000001E-2</v>
      </c>
      <c r="X129">
        <v>103703266</v>
      </c>
      <c r="Y129">
        <v>2308118342.25</v>
      </c>
      <c r="Z129">
        <v>0</v>
      </c>
      <c r="AA129">
        <v>0.1263</v>
      </c>
      <c r="AB129">
        <v>4.4900000000000002E-2</v>
      </c>
      <c r="AC129">
        <v>69446.317800000004</v>
      </c>
      <c r="AD129">
        <v>836379.58109999995</v>
      </c>
      <c r="AE129">
        <v>0</v>
      </c>
      <c r="AF129">
        <v>0.12039999999999999</v>
      </c>
      <c r="AG129">
        <v>8.3000000000000004E-2</v>
      </c>
      <c r="AH129">
        <v>0.1055</v>
      </c>
      <c r="AI129">
        <v>0.57669999999999999</v>
      </c>
      <c r="AJ129">
        <v>-9.7799999999999998E-2</v>
      </c>
      <c r="AK129">
        <v>0.124</v>
      </c>
      <c r="AL129">
        <v>0.30149999999999999</v>
      </c>
      <c r="AM129">
        <v>159653933.45030001</v>
      </c>
      <c r="AN129">
        <v>972652688.70200002</v>
      </c>
      <c r="AO129">
        <v>0</v>
      </c>
      <c r="AP129">
        <v>0.12870000000000001</v>
      </c>
      <c r="AQ129">
        <v>0.1641</v>
      </c>
      <c r="AR129">
        <v>3557.24658</v>
      </c>
      <c r="AS129">
        <v>0</v>
      </c>
      <c r="AT129">
        <v>-11.5883427875</v>
      </c>
      <c r="AU129">
        <v>0.13469999999999999</v>
      </c>
      <c r="AV129">
        <v>0</v>
      </c>
      <c r="AW129">
        <v>39805.068599999999</v>
      </c>
      <c r="AX129">
        <v>452429.32079999999</v>
      </c>
      <c r="AY129">
        <v>0</v>
      </c>
      <c r="AZ129">
        <v>0.112</v>
      </c>
      <c r="BA129">
        <v>0.91200000000000003</v>
      </c>
      <c r="BB129">
        <v>0</v>
      </c>
      <c r="BC129">
        <v>0</v>
      </c>
      <c r="BD129">
        <v>0</v>
      </c>
      <c r="BE129">
        <v>0</v>
      </c>
      <c r="BF129">
        <v>0</v>
      </c>
      <c r="BG129" s="2">
        <f t="shared" si="2"/>
        <v>0.19646573000000001</v>
      </c>
      <c r="BH129">
        <f>IFERROR(VLOOKUP(D129,'Pesos cenários'!$B$2:$D$4,3,FALSE),"")</f>
        <v>0.24260000000000001</v>
      </c>
    </row>
    <row r="130" spans="1:60" x14ac:dyDescent="0.25">
      <c r="A130">
        <v>112</v>
      </c>
      <c r="B130" t="s">
        <v>719</v>
      </c>
      <c r="C130" t="s">
        <v>109</v>
      </c>
      <c r="D130" t="s">
        <v>56</v>
      </c>
      <c r="E130" t="s">
        <v>57</v>
      </c>
      <c r="F130" t="s">
        <v>724</v>
      </c>
      <c r="G130" t="s">
        <v>716</v>
      </c>
      <c r="H130">
        <v>8.56</v>
      </c>
      <c r="I130">
        <v>543.09240699999998</v>
      </c>
      <c r="J130">
        <v>1638.4106470500001</v>
      </c>
      <c r="K130">
        <v>0.14153779999999999</v>
      </c>
      <c r="L130">
        <v>0.13350000000000001</v>
      </c>
      <c r="M130">
        <v>0.33139999999999997</v>
      </c>
      <c r="N130">
        <v>4.8132000000000001</v>
      </c>
      <c r="O130">
        <v>934.7636</v>
      </c>
      <c r="P130">
        <v>3.7052</v>
      </c>
      <c r="Q130">
        <v>0.12039999999999999</v>
      </c>
      <c r="R130">
        <v>1.1999999999999999E-3</v>
      </c>
      <c r="S130">
        <v>9.5745000000000005</v>
      </c>
      <c r="T130">
        <v>928.77779999999996</v>
      </c>
      <c r="U130">
        <v>0</v>
      </c>
      <c r="V130">
        <v>0</v>
      </c>
      <c r="W130">
        <v>1.03E-2</v>
      </c>
      <c r="X130">
        <v>33787160</v>
      </c>
      <c r="Y130">
        <v>1709276720</v>
      </c>
      <c r="Z130">
        <v>0</v>
      </c>
      <c r="AA130">
        <v>0.1263</v>
      </c>
      <c r="AB130">
        <v>1.9800000000000002E-2</v>
      </c>
      <c r="AC130">
        <v>365.63220000000001</v>
      </c>
      <c r="AD130">
        <v>478977.01140000002</v>
      </c>
      <c r="AE130">
        <v>0</v>
      </c>
      <c r="AF130">
        <v>0.12039999999999999</v>
      </c>
      <c r="AG130">
        <v>8.0000000000000004E-4</v>
      </c>
      <c r="AH130">
        <v>1.38E-2</v>
      </c>
      <c r="AI130">
        <v>0.377</v>
      </c>
      <c r="AJ130">
        <v>-1.5100000000000001E-2</v>
      </c>
      <c r="AK130">
        <v>0.124</v>
      </c>
      <c r="AL130">
        <v>7.3700000000000002E-2</v>
      </c>
      <c r="AM130">
        <v>4958455.0685000001</v>
      </c>
      <c r="AN130">
        <v>442484488.83569998</v>
      </c>
      <c r="AO130">
        <v>0</v>
      </c>
      <c r="AP130">
        <v>0.12870000000000001</v>
      </c>
      <c r="AQ130">
        <v>1.12E-2</v>
      </c>
      <c r="AR130">
        <v>21.620311699999998</v>
      </c>
      <c r="AS130">
        <v>0</v>
      </c>
      <c r="AT130">
        <v>-16.444582950000001</v>
      </c>
      <c r="AU130">
        <v>0.13469999999999999</v>
      </c>
      <c r="AV130">
        <v>0</v>
      </c>
      <c r="AW130">
        <v>172.8066</v>
      </c>
      <c r="AX130">
        <v>415586.43150000001</v>
      </c>
      <c r="AY130">
        <v>23.412500000000001</v>
      </c>
      <c r="AZ130">
        <v>0.112</v>
      </c>
      <c r="BA130">
        <v>0.99960000000000004</v>
      </c>
      <c r="BB130">
        <v>0</v>
      </c>
      <c r="BC130">
        <v>0</v>
      </c>
      <c r="BD130">
        <v>0</v>
      </c>
      <c r="BE130">
        <v>0</v>
      </c>
      <c r="BF130">
        <v>0</v>
      </c>
      <c r="BG130" s="2">
        <f t="shared" si="2"/>
        <v>0.16951888000000001</v>
      </c>
      <c r="BH130">
        <f>IFERROR(VLOOKUP(D130,'Pesos cenários'!$B$2:$D$4,3,FALSE),"")</f>
        <v>0.3972</v>
      </c>
    </row>
    <row r="131" spans="1:60" x14ac:dyDescent="0.25">
      <c r="A131">
        <v>112</v>
      </c>
      <c r="B131" t="s">
        <v>719</v>
      </c>
      <c r="C131" t="s">
        <v>109</v>
      </c>
      <c r="D131" t="s">
        <v>58</v>
      </c>
      <c r="E131" t="s">
        <v>57</v>
      </c>
      <c r="F131" t="s">
        <v>724</v>
      </c>
      <c r="G131" t="s">
        <v>716</v>
      </c>
      <c r="H131">
        <v>8.56</v>
      </c>
      <c r="I131">
        <v>543.09240699999998</v>
      </c>
      <c r="J131">
        <v>1822.5904057749999</v>
      </c>
      <c r="K131">
        <v>0.14153779999999999</v>
      </c>
      <c r="L131">
        <v>0.13350000000000001</v>
      </c>
      <c r="M131">
        <v>0.2979</v>
      </c>
      <c r="N131">
        <v>4.8132000000000001</v>
      </c>
      <c r="O131">
        <v>986.64490000000001</v>
      </c>
      <c r="P131">
        <v>3.7052</v>
      </c>
      <c r="Q131">
        <v>0.12039999999999999</v>
      </c>
      <c r="R131">
        <v>1.1000000000000001E-3</v>
      </c>
      <c r="S131">
        <v>9.5745000000000005</v>
      </c>
      <c r="T131">
        <v>916.14700000000005</v>
      </c>
      <c r="U131">
        <v>0</v>
      </c>
      <c r="V131">
        <v>0</v>
      </c>
      <c r="W131">
        <v>1.0500000000000001E-2</v>
      </c>
      <c r="X131">
        <v>33787160</v>
      </c>
      <c r="Y131">
        <v>1698409060</v>
      </c>
      <c r="Z131">
        <v>0</v>
      </c>
      <c r="AA131">
        <v>0.1263</v>
      </c>
      <c r="AB131">
        <v>1.9900000000000001E-2</v>
      </c>
      <c r="AC131">
        <v>365.63220000000001</v>
      </c>
      <c r="AD131">
        <v>479501.98119999998</v>
      </c>
      <c r="AE131">
        <v>0</v>
      </c>
      <c r="AF131">
        <v>0.12039999999999999</v>
      </c>
      <c r="AG131">
        <v>8.0000000000000004E-4</v>
      </c>
      <c r="AH131">
        <v>1.38E-2</v>
      </c>
      <c r="AI131">
        <v>0.37640000000000001</v>
      </c>
      <c r="AJ131">
        <v>-3.3399999999999999E-2</v>
      </c>
      <c r="AK131">
        <v>0.124</v>
      </c>
      <c r="AL131">
        <v>0.1152</v>
      </c>
      <c r="AM131">
        <v>3285951.5362</v>
      </c>
      <c r="AN131">
        <v>447279988.8872</v>
      </c>
      <c r="AO131">
        <v>0</v>
      </c>
      <c r="AP131">
        <v>0.12870000000000001</v>
      </c>
      <c r="AQ131">
        <v>7.3000000000000001E-3</v>
      </c>
      <c r="AR131">
        <v>0.63476437299999999</v>
      </c>
      <c r="AS131">
        <v>0</v>
      </c>
      <c r="AT131">
        <v>-12.267491825</v>
      </c>
      <c r="AU131">
        <v>0.13469999999999999</v>
      </c>
      <c r="AV131">
        <v>0</v>
      </c>
      <c r="AW131">
        <v>110.3023</v>
      </c>
      <c r="AX131">
        <v>431044.28480000002</v>
      </c>
      <c r="AY131">
        <v>0.35320000000000001</v>
      </c>
      <c r="AZ131">
        <v>0.112</v>
      </c>
      <c r="BA131">
        <v>0.99970000000000003</v>
      </c>
      <c r="BB131">
        <v>0</v>
      </c>
      <c r="BC131">
        <v>0</v>
      </c>
      <c r="BD131">
        <v>0</v>
      </c>
      <c r="BE131">
        <v>0</v>
      </c>
      <c r="BF131">
        <v>0</v>
      </c>
      <c r="BG131" s="2">
        <f t="shared" si="2"/>
        <v>0.16970249000000001</v>
      </c>
      <c r="BH131">
        <f>IFERROR(VLOOKUP(D131,'Pesos cenários'!$B$2:$D$4,3,FALSE),"")</f>
        <v>0.36020000000000002</v>
      </c>
    </row>
    <row r="132" spans="1:60" x14ac:dyDescent="0.25">
      <c r="A132">
        <v>112</v>
      </c>
      <c r="B132" t="s">
        <v>719</v>
      </c>
      <c r="C132" t="s">
        <v>109</v>
      </c>
      <c r="D132" t="s">
        <v>59</v>
      </c>
      <c r="E132" t="s">
        <v>57</v>
      </c>
      <c r="F132" t="s">
        <v>724</v>
      </c>
      <c r="G132" t="s">
        <v>716</v>
      </c>
      <c r="H132">
        <v>8.56</v>
      </c>
      <c r="I132">
        <v>543.09240699999998</v>
      </c>
      <c r="J132">
        <v>2210.4683583999999</v>
      </c>
      <c r="K132">
        <v>0.14153779999999999</v>
      </c>
      <c r="L132">
        <v>0.13350000000000001</v>
      </c>
      <c r="M132">
        <v>0.24560000000000001</v>
      </c>
      <c r="N132">
        <v>4.8132000000000001</v>
      </c>
      <c r="O132">
        <v>1225.8015</v>
      </c>
      <c r="P132">
        <v>1.4140999999999999</v>
      </c>
      <c r="Q132">
        <v>0.12039999999999999</v>
      </c>
      <c r="R132">
        <v>2.8E-3</v>
      </c>
      <c r="S132">
        <v>9.5745000000000005</v>
      </c>
      <c r="T132">
        <v>972.66780000000006</v>
      </c>
      <c r="U132">
        <v>0</v>
      </c>
      <c r="V132">
        <v>0</v>
      </c>
      <c r="W132">
        <v>9.7999999999999997E-3</v>
      </c>
      <c r="X132">
        <v>33787160</v>
      </c>
      <c r="Y132">
        <v>2308118342.25</v>
      </c>
      <c r="Z132">
        <v>0</v>
      </c>
      <c r="AA132">
        <v>0.1263</v>
      </c>
      <c r="AB132">
        <v>1.46E-2</v>
      </c>
      <c r="AC132">
        <v>365.63220000000001</v>
      </c>
      <c r="AD132">
        <v>836379.58109999995</v>
      </c>
      <c r="AE132">
        <v>0</v>
      </c>
      <c r="AF132">
        <v>0.12039999999999999</v>
      </c>
      <c r="AG132">
        <v>4.0000000000000002E-4</v>
      </c>
      <c r="AH132">
        <v>1.38E-2</v>
      </c>
      <c r="AI132">
        <v>0.57669999999999999</v>
      </c>
      <c r="AJ132">
        <v>-9.7799999999999998E-2</v>
      </c>
      <c r="AK132">
        <v>0.124</v>
      </c>
      <c r="AL132">
        <v>0.16550000000000001</v>
      </c>
      <c r="AM132">
        <v>0</v>
      </c>
      <c r="AN132">
        <v>972652688.70200002</v>
      </c>
      <c r="AO132">
        <v>0</v>
      </c>
      <c r="AP132">
        <v>0.12870000000000001</v>
      </c>
      <c r="AQ132">
        <v>0</v>
      </c>
      <c r="AR132">
        <v>-14.1249123</v>
      </c>
      <c r="AS132">
        <v>0</v>
      </c>
      <c r="AT132">
        <v>-11.5883427875</v>
      </c>
      <c r="AU132">
        <v>0.13469999999999999</v>
      </c>
      <c r="AV132">
        <v>1</v>
      </c>
      <c r="AW132">
        <v>72.977800000000002</v>
      </c>
      <c r="AX132">
        <v>452429.32079999999</v>
      </c>
      <c r="AY132">
        <v>0</v>
      </c>
      <c r="AZ132">
        <v>0.112</v>
      </c>
      <c r="BA132">
        <v>0.99980000000000002</v>
      </c>
      <c r="BB132">
        <v>0</v>
      </c>
      <c r="BC132">
        <v>0</v>
      </c>
      <c r="BD132">
        <v>0</v>
      </c>
      <c r="BE132">
        <v>0</v>
      </c>
      <c r="BF132">
        <v>0</v>
      </c>
      <c r="BG132" s="2">
        <f t="shared" si="2"/>
        <v>0.30221646000000002</v>
      </c>
      <c r="BH132">
        <f>IFERROR(VLOOKUP(D132,'Pesos cenários'!$B$2:$D$4,3,FALSE),"")</f>
        <v>0.24260000000000001</v>
      </c>
    </row>
    <row r="133" spans="1:60" x14ac:dyDescent="0.25">
      <c r="A133">
        <v>113</v>
      </c>
      <c r="B133" t="s">
        <v>719</v>
      </c>
      <c r="C133" t="s">
        <v>110</v>
      </c>
      <c r="D133" t="s">
        <v>56</v>
      </c>
      <c r="E133" t="s">
        <v>57</v>
      </c>
      <c r="F133" t="s">
        <v>724</v>
      </c>
      <c r="G133" t="s">
        <v>716</v>
      </c>
      <c r="H133">
        <v>7.9139999999999997</v>
      </c>
      <c r="I133">
        <v>3.49283433</v>
      </c>
      <c r="J133">
        <v>1638.4106470500001</v>
      </c>
      <c r="K133">
        <v>0.14153779999999999</v>
      </c>
      <c r="L133">
        <v>0.13350000000000001</v>
      </c>
      <c r="M133">
        <v>2E-3</v>
      </c>
      <c r="N133">
        <v>114.61579999999999</v>
      </c>
      <c r="O133">
        <v>934.7636</v>
      </c>
      <c r="P133">
        <v>3.7052</v>
      </c>
      <c r="Q133">
        <v>0.12039999999999999</v>
      </c>
      <c r="R133">
        <v>0.1191</v>
      </c>
      <c r="S133">
        <v>8.5023999999999997</v>
      </c>
      <c r="T133">
        <v>928.77779999999996</v>
      </c>
      <c r="U133">
        <v>0</v>
      </c>
      <c r="V133">
        <v>0</v>
      </c>
      <c r="W133">
        <v>9.1999999999999998E-3</v>
      </c>
      <c r="X133">
        <v>24029516</v>
      </c>
      <c r="Y133">
        <v>1709276720</v>
      </c>
      <c r="Z133">
        <v>0</v>
      </c>
      <c r="AA133">
        <v>0.1263</v>
      </c>
      <c r="AB133">
        <v>1.41E-2</v>
      </c>
      <c r="AC133">
        <v>20731.040199999999</v>
      </c>
      <c r="AD133">
        <v>478977.01140000002</v>
      </c>
      <c r="AE133">
        <v>0</v>
      </c>
      <c r="AF133">
        <v>0.12039999999999999</v>
      </c>
      <c r="AG133">
        <v>4.3299999999999998E-2</v>
      </c>
      <c r="AH133">
        <v>0.23449999999999999</v>
      </c>
      <c r="AI133">
        <v>0.377</v>
      </c>
      <c r="AJ133">
        <v>-1.5100000000000001E-2</v>
      </c>
      <c r="AK133">
        <v>0.124</v>
      </c>
      <c r="AL133">
        <v>0.63660000000000005</v>
      </c>
      <c r="AM133">
        <v>7957845.6050000004</v>
      </c>
      <c r="AN133">
        <v>442484488.83569998</v>
      </c>
      <c r="AO133">
        <v>0</v>
      </c>
      <c r="AP133">
        <v>0.12870000000000001</v>
      </c>
      <c r="AQ133">
        <v>1.7999999999999999E-2</v>
      </c>
      <c r="AR133">
        <v>-14.819774600000001</v>
      </c>
      <c r="AS133">
        <v>0</v>
      </c>
      <c r="AT133">
        <v>-16.444582950000001</v>
      </c>
      <c r="AU133">
        <v>0.13469999999999999</v>
      </c>
      <c r="AV133">
        <v>0.90119491902347004</v>
      </c>
      <c r="AW133">
        <v>694.79359999999997</v>
      </c>
      <c r="AX133">
        <v>415586.43150000001</v>
      </c>
      <c r="AY133">
        <v>23.412500000000001</v>
      </c>
      <c r="AZ133">
        <v>0.112</v>
      </c>
      <c r="BA133">
        <v>0.99839999999999995</v>
      </c>
      <c r="BB133">
        <v>0</v>
      </c>
      <c r="BC133">
        <v>0</v>
      </c>
      <c r="BD133">
        <v>0</v>
      </c>
      <c r="BE133">
        <v>0</v>
      </c>
      <c r="BF133">
        <v>0</v>
      </c>
      <c r="BG133" s="2">
        <f t="shared" si="2"/>
        <v>0.33606754559246144</v>
      </c>
      <c r="BH133">
        <f>IFERROR(VLOOKUP(D133,'Pesos cenários'!$B$2:$D$4,3,FALSE),"")</f>
        <v>0.3972</v>
      </c>
    </row>
    <row r="134" spans="1:60" x14ac:dyDescent="0.25">
      <c r="A134">
        <v>113</v>
      </c>
      <c r="B134" t="s">
        <v>719</v>
      </c>
      <c r="C134" t="s">
        <v>110</v>
      </c>
      <c r="D134" t="s">
        <v>58</v>
      </c>
      <c r="E134" t="s">
        <v>57</v>
      </c>
      <c r="F134" t="s">
        <v>724</v>
      </c>
      <c r="G134" t="s">
        <v>716</v>
      </c>
      <c r="H134">
        <v>7.9139999999999997</v>
      </c>
      <c r="I134">
        <v>3.49283433</v>
      </c>
      <c r="J134">
        <v>1822.5904057749999</v>
      </c>
      <c r="K134">
        <v>0.14153779999999999</v>
      </c>
      <c r="L134">
        <v>0.13350000000000001</v>
      </c>
      <c r="M134">
        <v>1.8E-3</v>
      </c>
      <c r="N134">
        <v>114.61579999999999</v>
      </c>
      <c r="O134">
        <v>986.64490000000001</v>
      </c>
      <c r="P134">
        <v>3.7052</v>
      </c>
      <c r="Q134">
        <v>0.12039999999999999</v>
      </c>
      <c r="R134">
        <v>0.1128</v>
      </c>
      <c r="S134">
        <v>8.5023999999999997</v>
      </c>
      <c r="T134">
        <v>916.14700000000005</v>
      </c>
      <c r="U134">
        <v>0</v>
      </c>
      <c r="V134">
        <v>0</v>
      </c>
      <c r="W134">
        <v>9.2999999999999992E-3</v>
      </c>
      <c r="X134">
        <v>24029516</v>
      </c>
      <c r="Y134">
        <v>1698409060</v>
      </c>
      <c r="Z134">
        <v>0</v>
      </c>
      <c r="AA134">
        <v>0.1263</v>
      </c>
      <c r="AB134">
        <v>1.41E-2</v>
      </c>
      <c r="AC134">
        <v>20731.040199999999</v>
      </c>
      <c r="AD134">
        <v>479501.98119999998</v>
      </c>
      <c r="AE134">
        <v>0</v>
      </c>
      <c r="AF134">
        <v>0.12039999999999999</v>
      </c>
      <c r="AG134">
        <v>4.3200000000000002E-2</v>
      </c>
      <c r="AH134">
        <v>0.23449999999999999</v>
      </c>
      <c r="AI134">
        <v>0.37640000000000001</v>
      </c>
      <c r="AJ134">
        <v>-3.3399999999999999E-2</v>
      </c>
      <c r="AK134">
        <v>0.124</v>
      </c>
      <c r="AL134">
        <v>0.65380000000000005</v>
      </c>
      <c r="AM134">
        <v>3210813.6688999999</v>
      </c>
      <c r="AN134">
        <v>447279988.8872</v>
      </c>
      <c r="AO134">
        <v>0</v>
      </c>
      <c r="AP134">
        <v>0.12870000000000001</v>
      </c>
      <c r="AQ134">
        <v>7.1999999999999998E-3</v>
      </c>
      <c r="AR134">
        <v>-14.3380814</v>
      </c>
      <c r="AS134">
        <v>0</v>
      </c>
      <c r="AT134">
        <v>-12.267491825</v>
      </c>
      <c r="AU134">
        <v>0.13469999999999999</v>
      </c>
      <c r="AV134">
        <v>1</v>
      </c>
      <c r="AW134">
        <v>787.72019999999998</v>
      </c>
      <c r="AX134">
        <v>431044.28480000002</v>
      </c>
      <c r="AY134">
        <v>0.35320000000000001</v>
      </c>
      <c r="AZ134">
        <v>0.112</v>
      </c>
      <c r="BA134">
        <v>0.99819999999999998</v>
      </c>
      <c r="BB134">
        <v>0</v>
      </c>
      <c r="BC134">
        <v>0</v>
      </c>
      <c r="BD134">
        <v>0</v>
      </c>
      <c r="BE134">
        <v>0</v>
      </c>
      <c r="BF134">
        <v>0</v>
      </c>
      <c r="BG134" s="2">
        <f t="shared" si="2"/>
        <v>0.34929977000000001</v>
      </c>
      <c r="BH134">
        <f>IFERROR(VLOOKUP(D134,'Pesos cenários'!$B$2:$D$4,3,FALSE),"")</f>
        <v>0.36020000000000002</v>
      </c>
    </row>
    <row r="135" spans="1:60" x14ac:dyDescent="0.25">
      <c r="A135">
        <v>113</v>
      </c>
      <c r="B135" t="s">
        <v>719</v>
      </c>
      <c r="C135" t="s">
        <v>110</v>
      </c>
      <c r="D135" t="s">
        <v>59</v>
      </c>
      <c r="E135" t="s">
        <v>57</v>
      </c>
      <c r="F135" t="s">
        <v>724</v>
      </c>
      <c r="G135" t="s">
        <v>716</v>
      </c>
      <c r="H135">
        <v>7.9139999999999997</v>
      </c>
      <c r="I135">
        <v>3.49283433</v>
      </c>
      <c r="J135">
        <v>2210.4683583999999</v>
      </c>
      <c r="K135">
        <v>0.14153779999999999</v>
      </c>
      <c r="L135">
        <v>0.13350000000000001</v>
      </c>
      <c r="M135">
        <v>1.5E-3</v>
      </c>
      <c r="N135">
        <v>157.5967</v>
      </c>
      <c r="O135">
        <v>1225.8015</v>
      </c>
      <c r="P135">
        <v>1.4140999999999999</v>
      </c>
      <c r="Q135">
        <v>0.12039999999999999</v>
      </c>
      <c r="R135">
        <v>0.12759999999999999</v>
      </c>
      <c r="S135">
        <v>8.5023999999999997</v>
      </c>
      <c r="T135">
        <v>972.66780000000006</v>
      </c>
      <c r="U135">
        <v>0</v>
      </c>
      <c r="V135">
        <v>0</v>
      </c>
      <c r="W135">
        <v>8.6999999999999994E-3</v>
      </c>
      <c r="X135">
        <v>24029516</v>
      </c>
      <c r="Y135">
        <v>2308118342.25</v>
      </c>
      <c r="Z135">
        <v>0</v>
      </c>
      <c r="AA135">
        <v>0.1263</v>
      </c>
      <c r="AB135">
        <v>1.04E-2</v>
      </c>
      <c r="AC135">
        <v>20731.040199999999</v>
      </c>
      <c r="AD135">
        <v>836379.58109999995</v>
      </c>
      <c r="AE135">
        <v>0</v>
      </c>
      <c r="AF135">
        <v>0.12039999999999999</v>
      </c>
      <c r="AG135">
        <v>2.4799999999999999E-2</v>
      </c>
      <c r="AH135">
        <v>0.23449999999999999</v>
      </c>
      <c r="AI135">
        <v>0.57669999999999999</v>
      </c>
      <c r="AJ135">
        <v>-9.7799999999999998E-2</v>
      </c>
      <c r="AK135">
        <v>0.124</v>
      </c>
      <c r="AL135">
        <v>0.49270000000000003</v>
      </c>
      <c r="AM135">
        <v>5798385.4463999998</v>
      </c>
      <c r="AN135">
        <v>972652688.70200002</v>
      </c>
      <c r="AO135">
        <v>0</v>
      </c>
      <c r="AP135">
        <v>0.12870000000000001</v>
      </c>
      <c r="AQ135">
        <v>6.0000000000000001E-3</v>
      </c>
      <c r="AR135">
        <v>-14.034747100000001</v>
      </c>
      <c r="AS135">
        <v>0</v>
      </c>
      <c r="AT135">
        <v>-11.5883427875</v>
      </c>
      <c r="AU135">
        <v>0.13469999999999999</v>
      </c>
      <c r="AV135">
        <v>1</v>
      </c>
      <c r="AW135">
        <v>674.84429999999998</v>
      </c>
      <c r="AX135">
        <v>452429.32079999999</v>
      </c>
      <c r="AY135">
        <v>0</v>
      </c>
      <c r="AZ135">
        <v>0.112</v>
      </c>
      <c r="BA135">
        <v>0.99850000000000005</v>
      </c>
      <c r="BB135">
        <v>0</v>
      </c>
      <c r="BC135">
        <v>0</v>
      </c>
      <c r="BD135">
        <v>0</v>
      </c>
      <c r="BE135">
        <v>0</v>
      </c>
      <c r="BF135">
        <v>0</v>
      </c>
      <c r="BG135" s="2">
        <f t="shared" si="2"/>
        <v>0.32826173000000003</v>
      </c>
      <c r="BH135">
        <f>IFERROR(VLOOKUP(D135,'Pesos cenários'!$B$2:$D$4,3,FALSE),"")</f>
        <v>0.24260000000000001</v>
      </c>
    </row>
    <row r="136" spans="1:60" x14ac:dyDescent="0.25">
      <c r="A136">
        <v>114</v>
      </c>
      <c r="B136" t="s">
        <v>719</v>
      </c>
      <c r="C136" t="s">
        <v>111</v>
      </c>
      <c r="D136" t="s">
        <v>56</v>
      </c>
      <c r="E136" t="s">
        <v>57</v>
      </c>
      <c r="F136" t="s">
        <v>724</v>
      </c>
      <c r="G136" t="s">
        <v>716</v>
      </c>
      <c r="H136">
        <v>172.852</v>
      </c>
      <c r="I136">
        <v>3185.8256799999999</v>
      </c>
      <c r="J136">
        <v>1638.4106470500001</v>
      </c>
      <c r="K136">
        <v>0.14153779999999999</v>
      </c>
      <c r="L136">
        <v>0.13350000000000001</v>
      </c>
      <c r="M136">
        <v>1</v>
      </c>
      <c r="N136">
        <v>31.305700000000002</v>
      </c>
      <c r="O136">
        <v>934.7636</v>
      </c>
      <c r="P136">
        <v>3.7052</v>
      </c>
      <c r="Q136">
        <v>0.12039999999999999</v>
      </c>
      <c r="R136">
        <v>2.9600000000000001E-2</v>
      </c>
      <c r="S136">
        <v>184.3843</v>
      </c>
      <c r="T136">
        <v>928.77779999999996</v>
      </c>
      <c r="U136">
        <v>0</v>
      </c>
      <c r="V136">
        <v>0</v>
      </c>
      <c r="W136">
        <v>0.19850000000000001</v>
      </c>
      <c r="X136">
        <v>1328988032</v>
      </c>
      <c r="Y136">
        <v>1709276720</v>
      </c>
      <c r="Z136">
        <v>0</v>
      </c>
      <c r="AA136">
        <v>0.1263</v>
      </c>
      <c r="AB136">
        <v>0.77749999999999997</v>
      </c>
      <c r="AC136">
        <v>4509.2457000000004</v>
      </c>
      <c r="AD136">
        <v>478977.01140000002</v>
      </c>
      <c r="AE136">
        <v>0</v>
      </c>
      <c r="AF136">
        <v>0.12039999999999999</v>
      </c>
      <c r="AG136">
        <v>9.4000000000000004E-3</v>
      </c>
      <c r="AH136">
        <v>3.5999999999999999E-3</v>
      </c>
      <c r="AI136">
        <v>0.377</v>
      </c>
      <c r="AJ136">
        <v>-1.5100000000000001E-2</v>
      </c>
      <c r="AK136">
        <v>0.124</v>
      </c>
      <c r="AL136">
        <v>4.7800000000000002E-2</v>
      </c>
      <c r="AM136">
        <v>438855.96189999999</v>
      </c>
      <c r="AN136">
        <v>442484488.83569998</v>
      </c>
      <c r="AO136">
        <v>0</v>
      </c>
      <c r="AP136">
        <v>0.12870000000000001</v>
      </c>
      <c r="AQ136">
        <v>1E-3</v>
      </c>
      <c r="AR136">
        <v>9.9999999999999998E-17</v>
      </c>
      <c r="AS136">
        <v>0</v>
      </c>
      <c r="AT136">
        <v>-16.444582950000001</v>
      </c>
      <c r="AU136">
        <v>0.13469999999999999</v>
      </c>
      <c r="AV136">
        <v>0</v>
      </c>
      <c r="AW136">
        <v>4578.433</v>
      </c>
      <c r="AX136">
        <v>415586.43150000001</v>
      </c>
      <c r="AY136">
        <v>23.412500000000001</v>
      </c>
      <c r="AZ136">
        <v>0.112</v>
      </c>
      <c r="BA136">
        <v>0.98899999999999999</v>
      </c>
      <c r="BB136">
        <v>0</v>
      </c>
      <c r="BC136">
        <v>0</v>
      </c>
      <c r="BD136">
        <v>0</v>
      </c>
      <c r="BE136">
        <v>0</v>
      </c>
      <c r="BF136">
        <v>0</v>
      </c>
      <c r="BG136" s="2">
        <f t="shared" si="2"/>
        <v>0.35321775</v>
      </c>
      <c r="BH136">
        <f>IFERROR(VLOOKUP(D136,'Pesos cenários'!$B$2:$D$4,3,FALSE),"")</f>
        <v>0.3972</v>
      </c>
    </row>
    <row r="137" spans="1:60" x14ac:dyDescent="0.25">
      <c r="A137">
        <v>114</v>
      </c>
      <c r="B137" t="s">
        <v>719</v>
      </c>
      <c r="C137" t="s">
        <v>111</v>
      </c>
      <c r="D137" t="s">
        <v>58</v>
      </c>
      <c r="E137" t="s">
        <v>57</v>
      </c>
      <c r="F137" t="s">
        <v>724</v>
      </c>
      <c r="G137" t="s">
        <v>716</v>
      </c>
      <c r="H137">
        <v>172.852</v>
      </c>
      <c r="I137">
        <v>3185.8256799999999</v>
      </c>
      <c r="J137">
        <v>1822.5904057749999</v>
      </c>
      <c r="K137">
        <v>0.14153779999999999</v>
      </c>
      <c r="L137">
        <v>0.13350000000000001</v>
      </c>
      <c r="M137">
        <v>1</v>
      </c>
      <c r="N137">
        <v>31.305700000000002</v>
      </c>
      <c r="O137">
        <v>986.64490000000001</v>
      </c>
      <c r="P137">
        <v>3.7052</v>
      </c>
      <c r="Q137">
        <v>0.12039999999999999</v>
      </c>
      <c r="R137">
        <v>2.81E-2</v>
      </c>
      <c r="S137">
        <v>184.3843</v>
      </c>
      <c r="T137">
        <v>916.14700000000005</v>
      </c>
      <c r="U137">
        <v>0</v>
      </c>
      <c r="V137">
        <v>0</v>
      </c>
      <c r="W137">
        <v>0.20130000000000001</v>
      </c>
      <c r="X137">
        <v>1328988032</v>
      </c>
      <c r="Y137">
        <v>1698409060</v>
      </c>
      <c r="Z137">
        <v>0</v>
      </c>
      <c r="AA137">
        <v>0.1263</v>
      </c>
      <c r="AB137">
        <v>0.78249999999999997</v>
      </c>
      <c r="AC137">
        <v>4509.2457000000004</v>
      </c>
      <c r="AD137">
        <v>479501.98119999998</v>
      </c>
      <c r="AE137">
        <v>0</v>
      </c>
      <c r="AF137">
        <v>0.12039999999999999</v>
      </c>
      <c r="AG137">
        <v>9.4000000000000004E-3</v>
      </c>
      <c r="AH137">
        <v>3.5999999999999999E-3</v>
      </c>
      <c r="AI137">
        <v>0.37640000000000001</v>
      </c>
      <c r="AJ137">
        <v>-3.3399999999999999E-2</v>
      </c>
      <c r="AK137">
        <v>0.124</v>
      </c>
      <c r="AL137">
        <v>9.0399999999999994E-2</v>
      </c>
      <c r="AM137">
        <v>356109.147</v>
      </c>
      <c r="AN137">
        <v>447279988.8872</v>
      </c>
      <c r="AO137">
        <v>0</v>
      </c>
      <c r="AP137">
        <v>0.12870000000000001</v>
      </c>
      <c r="AQ137">
        <v>8.0000000000000004E-4</v>
      </c>
      <c r="AR137">
        <v>-1.6E-15</v>
      </c>
      <c r="AS137">
        <v>0</v>
      </c>
      <c r="AT137">
        <v>-12.267491825</v>
      </c>
      <c r="AU137">
        <v>0.13469999999999999</v>
      </c>
      <c r="AV137">
        <v>9.9999999999999998E-17</v>
      </c>
      <c r="AW137">
        <v>4571.7555000000002</v>
      </c>
      <c r="AX137">
        <v>431044.28480000002</v>
      </c>
      <c r="AY137">
        <v>0.35320000000000001</v>
      </c>
      <c r="AZ137">
        <v>0.112</v>
      </c>
      <c r="BA137">
        <v>0.98939999999999995</v>
      </c>
      <c r="BB137">
        <v>0</v>
      </c>
      <c r="BC137">
        <v>0</v>
      </c>
      <c r="BD137">
        <v>0</v>
      </c>
      <c r="BE137">
        <v>0</v>
      </c>
      <c r="BF137">
        <v>0</v>
      </c>
      <c r="BG137" s="2">
        <f t="shared" si="2"/>
        <v>0.35897011000000001</v>
      </c>
      <c r="BH137">
        <f>IFERROR(VLOOKUP(D137,'Pesos cenários'!$B$2:$D$4,3,FALSE),"")</f>
        <v>0.36020000000000002</v>
      </c>
    </row>
    <row r="138" spans="1:60" x14ac:dyDescent="0.25">
      <c r="A138">
        <v>114</v>
      </c>
      <c r="B138" t="s">
        <v>719</v>
      </c>
      <c r="C138" t="s">
        <v>111</v>
      </c>
      <c r="D138" t="s">
        <v>59</v>
      </c>
      <c r="E138" t="s">
        <v>57</v>
      </c>
      <c r="F138" t="s">
        <v>724</v>
      </c>
      <c r="G138" t="s">
        <v>716</v>
      </c>
      <c r="H138">
        <v>172.852</v>
      </c>
      <c r="I138">
        <v>3185.8256799999999</v>
      </c>
      <c r="J138">
        <v>2210.4683583999999</v>
      </c>
      <c r="K138">
        <v>0.14153779999999999</v>
      </c>
      <c r="L138">
        <v>0.13350000000000001</v>
      </c>
      <c r="M138">
        <v>1</v>
      </c>
      <c r="N138">
        <v>31.305700000000002</v>
      </c>
      <c r="O138">
        <v>1225.8015</v>
      </c>
      <c r="P138">
        <v>1.4140999999999999</v>
      </c>
      <c r="Q138">
        <v>0.12039999999999999</v>
      </c>
      <c r="R138">
        <v>2.4400000000000002E-2</v>
      </c>
      <c r="S138">
        <v>184.3843</v>
      </c>
      <c r="T138">
        <v>972.66780000000006</v>
      </c>
      <c r="U138">
        <v>0</v>
      </c>
      <c r="V138">
        <v>0</v>
      </c>
      <c r="W138">
        <v>0.18959999999999999</v>
      </c>
      <c r="X138">
        <v>1328988032</v>
      </c>
      <c r="Y138">
        <v>2308118342.25</v>
      </c>
      <c r="Z138">
        <v>0</v>
      </c>
      <c r="AA138">
        <v>0.1263</v>
      </c>
      <c r="AB138">
        <v>0.57579999999999998</v>
      </c>
      <c r="AC138">
        <v>4509.2457000000004</v>
      </c>
      <c r="AD138">
        <v>836379.58109999995</v>
      </c>
      <c r="AE138">
        <v>0</v>
      </c>
      <c r="AF138">
        <v>0.12039999999999999</v>
      </c>
      <c r="AG138">
        <v>5.4000000000000003E-3</v>
      </c>
      <c r="AH138">
        <v>3.5999999999999999E-3</v>
      </c>
      <c r="AI138">
        <v>0.57669999999999999</v>
      </c>
      <c r="AJ138">
        <v>-9.7799999999999998E-2</v>
      </c>
      <c r="AK138">
        <v>0.124</v>
      </c>
      <c r="AL138">
        <v>0.15040000000000001</v>
      </c>
      <c r="AM138">
        <v>250466629.0546</v>
      </c>
      <c r="AN138">
        <v>972652688.70200002</v>
      </c>
      <c r="AO138">
        <v>0</v>
      </c>
      <c r="AP138">
        <v>0.12870000000000001</v>
      </c>
      <c r="AQ138">
        <v>0.25750000000000001</v>
      </c>
      <c r="AR138">
        <v>3.6367274800000002E-2</v>
      </c>
      <c r="AS138">
        <v>0</v>
      </c>
      <c r="AT138">
        <v>-11.5883427875</v>
      </c>
      <c r="AU138">
        <v>0.13469999999999999</v>
      </c>
      <c r="AV138">
        <v>0</v>
      </c>
      <c r="AW138">
        <v>23727.452300000001</v>
      </c>
      <c r="AX138">
        <v>452429.32079999999</v>
      </c>
      <c r="AY138">
        <v>0</v>
      </c>
      <c r="AZ138">
        <v>0.112</v>
      </c>
      <c r="BA138">
        <v>0.9476</v>
      </c>
      <c r="BB138">
        <v>0</v>
      </c>
      <c r="BC138">
        <v>0</v>
      </c>
      <c r="BD138">
        <v>0</v>
      </c>
      <c r="BE138">
        <v>0</v>
      </c>
      <c r="BF138">
        <v>0</v>
      </c>
      <c r="BG138" s="2">
        <f t="shared" si="2"/>
        <v>0.36773250999999996</v>
      </c>
      <c r="BH138">
        <f>IFERROR(VLOOKUP(D138,'Pesos cenários'!$B$2:$D$4,3,FALSE),"")</f>
        <v>0.24260000000000001</v>
      </c>
    </row>
    <row r="139" spans="1:60" x14ac:dyDescent="0.25">
      <c r="A139">
        <v>122</v>
      </c>
      <c r="B139" t="s">
        <v>719</v>
      </c>
      <c r="C139" t="s">
        <v>112</v>
      </c>
      <c r="D139" t="s">
        <v>56</v>
      </c>
      <c r="E139" t="s">
        <v>57</v>
      </c>
      <c r="F139" t="s">
        <v>724</v>
      </c>
      <c r="G139" t="s">
        <v>716</v>
      </c>
      <c r="H139">
        <v>94.918999999999997</v>
      </c>
      <c r="I139">
        <v>27.7809372</v>
      </c>
      <c r="J139">
        <v>1638.4106470500001</v>
      </c>
      <c r="K139">
        <v>0.14153779999999999</v>
      </c>
      <c r="L139">
        <v>0.13350000000000001</v>
      </c>
      <c r="M139">
        <v>1.6899999999999998E-2</v>
      </c>
      <c r="N139">
        <v>457.50560000000002</v>
      </c>
      <c r="O139">
        <v>934.7636</v>
      </c>
      <c r="P139">
        <v>3.7052</v>
      </c>
      <c r="Q139">
        <v>0.12039999999999999</v>
      </c>
      <c r="R139">
        <v>0.4874</v>
      </c>
      <c r="S139">
        <v>99.854600000000005</v>
      </c>
      <c r="T139">
        <v>928.77779999999996</v>
      </c>
      <c r="U139">
        <v>0</v>
      </c>
      <c r="V139">
        <v>0</v>
      </c>
      <c r="W139">
        <v>0.1075</v>
      </c>
      <c r="X139">
        <v>313647614</v>
      </c>
      <c r="Y139">
        <v>1709276720</v>
      </c>
      <c r="Z139">
        <v>0</v>
      </c>
      <c r="AA139">
        <v>0.1263</v>
      </c>
      <c r="AB139">
        <v>0.1835</v>
      </c>
      <c r="AC139">
        <v>21181.671600000001</v>
      </c>
      <c r="AD139">
        <v>478977.01140000002</v>
      </c>
      <c r="AE139">
        <v>0</v>
      </c>
      <c r="AF139">
        <v>0.12039999999999999</v>
      </c>
      <c r="AG139">
        <v>4.4200000000000003E-2</v>
      </c>
      <c r="AH139">
        <v>3.44E-2</v>
      </c>
      <c r="AI139">
        <v>0.377</v>
      </c>
      <c r="AJ139">
        <v>-1.5100000000000001E-2</v>
      </c>
      <c r="AK139">
        <v>0.124</v>
      </c>
      <c r="AL139">
        <v>0.1263</v>
      </c>
      <c r="AM139">
        <v>0</v>
      </c>
      <c r="AN139">
        <v>442484488.83569998</v>
      </c>
      <c r="AO139">
        <v>0</v>
      </c>
      <c r="AP139">
        <v>0.12870000000000001</v>
      </c>
      <c r="AQ139">
        <v>0</v>
      </c>
      <c r="AR139">
        <v>0</v>
      </c>
      <c r="AS139">
        <v>0</v>
      </c>
      <c r="AT139">
        <v>-16.444582950000001</v>
      </c>
      <c r="AU139">
        <v>0.13469999999999999</v>
      </c>
      <c r="AV139">
        <v>0</v>
      </c>
      <c r="AW139">
        <v>18880.290300000001</v>
      </c>
      <c r="AX139">
        <v>415586.43150000001</v>
      </c>
      <c r="AY139">
        <v>23.412500000000001</v>
      </c>
      <c r="AZ139">
        <v>0.112</v>
      </c>
      <c r="BA139">
        <v>0.9546</v>
      </c>
      <c r="BB139">
        <v>0</v>
      </c>
      <c r="BC139">
        <v>0</v>
      </c>
      <c r="BD139">
        <v>0</v>
      </c>
      <c r="BE139">
        <v>0</v>
      </c>
      <c r="BF139">
        <v>0</v>
      </c>
      <c r="BG139" s="2">
        <f t="shared" si="2"/>
        <v>0.21201323999999999</v>
      </c>
      <c r="BH139">
        <f>IFERROR(VLOOKUP(D139,'Pesos cenários'!$B$2:$D$4,3,FALSE),"")</f>
        <v>0.3972</v>
      </c>
    </row>
    <row r="140" spans="1:60" x14ac:dyDescent="0.25">
      <c r="A140">
        <v>122</v>
      </c>
      <c r="B140" t="s">
        <v>719</v>
      </c>
      <c r="C140" t="s">
        <v>112</v>
      </c>
      <c r="D140" t="s">
        <v>58</v>
      </c>
      <c r="E140" t="s">
        <v>57</v>
      </c>
      <c r="F140" t="s">
        <v>724</v>
      </c>
      <c r="G140" t="s">
        <v>716</v>
      </c>
      <c r="H140">
        <v>94.918999999999997</v>
      </c>
      <c r="I140">
        <v>27.7809372</v>
      </c>
      <c r="J140">
        <v>1822.5904057749999</v>
      </c>
      <c r="K140">
        <v>0.14153779999999999</v>
      </c>
      <c r="L140">
        <v>0.13350000000000001</v>
      </c>
      <c r="M140">
        <v>1.52E-2</v>
      </c>
      <c r="N140">
        <v>457.50560000000002</v>
      </c>
      <c r="O140">
        <v>986.64490000000001</v>
      </c>
      <c r="P140">
        <v>3.7052</v>
      </c>
      <c r="Q140">
        <v>0.12039999999999999</v>
      </c>
      <c r="R140">
        <v>0.4617</v>
      </c>
      <c r="S140">
        <v>99.854600000000005</v>
      </c>
      <c r="T140">
        <v>916.14700000000005</v>
      </c>
      <c r="U140">
        <v>0</v>
      </c>
      <c r="V140">
        <v>0</v>
      </c>
      <c r="W140">
        <v>0.109</v>
      </c>
      <c r="X140">
        <v>313647614</v>
      </c>
      <c r="Y140">
        <v>1698409060</v>
      </c>
      <c r="Z140">
        <v>0</v>
      </c>
      <c r="AA140">
        <v>0.1263</v>
      </c>
      <c r="AB140">
        <v>0.1847</v>
      </c>
      <c r="AC140">
        <v>21181.671600000001</v>
      </c>
      <c r="AD140">
        <v>479501.98119999998</v>
      </c>
      <c r="AE140">
        <v>0</v>
      </c>
      <c r="AF140">
        <v>0.12039999999999999</v>
      </c>
      <c r="AG140">
        <v>4.4200000000000003E-2</v>
      </c>
      <c r="AH140">
        <v>3.7499999999999999E-2</v>
      </c>
      <c r="AI140">
        <v>0.37640000000000001</v>
      </c>
      <c r="AJ140">
        <v>-3.3399999999999999E-2</v>
      </c>
      <c r="AK140">
        <v>0.124</v>
      </c>
      <c r="AL140">
        <v>0.1731</v>
      </c>
      <c r="AM140">
        <v>0</v>
      </c>
      <c r="AN140">
        <v>447279988.8872</v>
      </c>
      <c r="AO140">
        <v>0</v>
      </c>
      <c r="AP140">
        <v>0.12870000000000001</v>
      </c>
      <c r="AQ140">
        <v>0</v>
      </c>
      <c r="AR140">
        <v>0</v>
      </c>
      <c r="AS140">
        <v>0</v>
      </c>
      <c r="AT140">
        <v>-12.267491825</v>
      </c>
      <c r="AU140">
        <v>0.13469999999999999</v>
      </c>
      <c r="AV140">
        <v>0</v>
      </c>
      <c r="AW140">
        <v>20697.497200000002</v>
      </c>
      <c r="AX140">
        <v>431044.28480000002</v>
      </c>
      <c r="AY140">
        <v>0.35320000000000001</v>
      </c>
      <c r="AZ140">
        <v>0.112</v>
      </c>
      <c r="BA140">
        <v>0.95199999999999996</v>
      </c>
      <c r="BB140">
        <v>0</v>
      </c>
      <c r="BC140">
        <v>0</v>
      </c>
      <c r="BD140">
        <v>0</v>
      </c>
      <c r="BE140">
        <v>0</v>
      </c>
      <c r="BF140">
        <v>0</v>
      </c>
      <c r="BG140" s="2">
        <f t="shared" si="2"/>
        <v>0.21435557</v>
      </c>
      <c r="BH140">
        <f>IFERROR(VLOOKUP(D140,'Pesos cenários'!$B$2:$D$4,3,FALSE),"")</f>
        <v>0.36020000000000002</v>
      </c>
    </row>
    <row r="141" spans="1:60" x14ac:dyDescent="0.25">
      <c r="A141">
        <v>122</v>
      </c>
      <c r="B141" t="s">
        <v>719</v>
      </c>
      <c r="C141" t="s">
        <v>112</v>
      </c>
      <c r="D141" t="s">
        <v>59</v>
      </c>
      <c r="E141" t="s">
        <v>57</v>
      </c>
      <c r="F141" t="s">
        <v>724</v>
      </c>
      <c r="G141" t="s">
        <v>716</v>
      </c>
      <c r="H141">
        <v>94.918999999999997</v>
      </c>
      <c r="I141">
        <v>27.7809372</v>
      </c>
      <c r="J141">
        <v>2210.4683583999999</v>
      </c>
      <c r="K141">
        <v>0.14153779999999999</v>
      </c>
      <c r="L141">
        <v>0.13350000000000001</v>
      </c>
      <c r="M141">
        <v>1.2500000000000001E-2</v>
      </c>
      <c r="N141">
        <v>577.74509999999998</v>
      </c>
      <c r="O141">
        <v>1225.8015</v>
      </c>
      <c r="P141">
        <v>1.4140999999999999</v>
      </c>
      <c r="Q141">
        <v>0.12039999999999999</v>
      </c>
      <c r="R141">
        <v>0.47070000000000001</v>
      </c>
      <c r="S141">
        <v>99.854600000000005</v>
      </c>
      <c r="T141">
        <v>972.66780000000006</v>
      </c>
      <c r="U141">
        <v>0</v>
      </c>
      <c r="V141">
        <v>0</v>
      </c>
      <c r="W141">
        <v>0.1027</v>
      </c>
      <c r="X141">
        <v>313647614</v>
      </c>
      <c r="Y141">
        <v>2308118342.25</v>
      </c>
      <c r="Z141">
        <v>0</v>
      </c>
      <c r="AA141">
        <v>0.1263</v>
      </c>
      <c r="AB141">
        <v>0.13589999999999999</v>
      </c>
      <c r="AC141">
        <v>21181.671600000001</v>
      </c>
      <c r="AD141">
        <v>836379.58109999995</v>
      </c>
      <c r="AE141">
        <v>0</v>
      </c>
      <c r="AF141">
        <v>0.12039999999999999</v>
      </c>
      <c r="AG141">
        <v>2.53E-2</v>
      </c>
      <c r="AH141">
        <v>3.49E-2</v>
      </c>
      <c r="AI141">
        <v>0.57669999999999999</v>
      </c>
      <c r="AJ141">
        <v>-9.7799999999999998E-2</v>
      </c>
      <c r="AK141">
        <v>0.124</v>
      </c>
      <c r="AL141">
        <v>0.19670000000000001</v>
      </c>
      <c r="AM141">
        <v>0</v>
      </c>
      <c r="AN141">
        <v>972652688.70200002</v>
      </c>
      <c r="AO141">
        <v>0</v>
      </c>
      <c r="AP141">
        <v>0.12870000000000001</v>
      </c>
      <c r="AQ141">
        <v>0</v>
      </c>
      <c r="AR141">
        <v>0</v>
      </c>
      <c r="AS141">
        <v>0</v>
      </c>
      <c r="AT141">
        <v>-11.5883427875</v>
      </c>
      <c r="AU141">
        <v>0.13469999999999999</v>
      </c>
      <c r="AV141">
        <v>0</v>
      </c>
      <c r="AW141">
        <v>17747.986199999999</v>
      </c>
      <c r="AX141">
        <v>452429.32079999999</v>
      </c>
      <c r="AY141">
        <v>0</v>
      </c>
      <c r="AZ141">
        <v>0.112</v>
      </c>
      <c r="BA141">
        <v>0.96079999999999999</v>
      </c>
      <c r="BB141">
        <v>0</v>
      </c>
      <c r="BC141">
        <v>0</v>
      </c>
      <c r="BD141">
        <v>0</v>
      </c>
      <c r="BE141">
        <v>0</v>
      </c>
      <c r="BF141">
        <v>0</v>
      </c>
      <c r="BG141" s="2">
        <f t="shared" si="2"/>
        <v>0.21055172</v>
      </c>
      <c r="BH141">
        <f>IFERROR(VLOOKUP(D141,'Pesos cenários'!$B$2:$D$4,3,FALSE),"")</f>
        <v>0.24260000000000001</v>
      </c>
    </row>
    <row r="142" spans="1:60" x14ac:dyDescent="0.25">
      <c r="A142">
        <v>123</v>
      </c>
      <c r="B142" t="s">
        <v>719</v>
      </c>
      <c r="C142" t="s">
        <v>113</v>
      </c>
      <c r="D142" t="s">
        <v>59</v>
      </c>
      <c r="E142" t="s">
        <v>57</v>
      </c>
      <c r="F142" t="s">
        <v>727</v>
      </c>
      <c r="G142" t="s">
        <v>716</v>
      </c>
      <c r="H142">
        <v>377.084</v>
      </c>
      <c r="I142">
        <v>1011.7560999999999</v>
      </c>
      <c r="J142">
        <v>2210.4683583999999</v>
      </c>
      <c r="K142">
        <v>0.14153779999999999</v>
      </c>
      <c r="L142">
        <v>0.13350000000000001</v>
      </c>
      <c r="M142">
        <v>0.4577</v>
      </c>
      <c r="N142">
        <v>377.4538</v>
      </c>
      <c r="O142">
        <v>1225.8015</v>
      </c>
      <c r="P142">
        <v>1.4140999999999999</v>
      </c>
      <c r="Q142">
        <v>0.12039999999999999</v>
      </c>
      <c r="R142">
        <v>0.30709999999999998</v>
      </c>
      <c r="S142">
        <v>301.18779999999998</v>
      </c>
      <c r="T142">
        <v>972.66780000000006</v>
      </c>
      <c r="U142">
        <v>0</v>
      </c>
      <c r="V142">
        <v>0</v>
      </c>
      <c r="W142">
        <v>0.30969999999999998</v>
      </c>
      <c r="X142">
        <v>760632898</v>
      </c>
      <c r="Y142">
        <v>2308118342.25</v>
      </c>
      <c r="Z142">
        <v>0</v>
      </c>
      <c r="AA142">
        <v>0.1263</v>
      </c>
      <c r="AB142">
        <v>0.32950000000000002</v>
      </c>
      <c r="AC142">
        <v>404315.82539999997</v>
      </c>
      <c r="AD142">
        <v>836379.58109999995</v>
      </c>
      <c r="AE142">
        <v>0</v>
      </c>
      <c r="AF142">
        <v>0.12039999999999999</v>
      </c>
      <c r="AG142">
        <v>0.4834</v>
      </c>
      <c r="AH142">
        <v>0.24149999999999999</v>
      </c>
      <c r="AI142">
        <v>0.57669999999999999</v>
      </c>
      <c r="AJ142">
        <v>-9.7799999999999998E-2</v>
      </c>
      <c r="AK142">
        <v>0.124</v>
      </c>
      <c r="AL142">
        <v>0.50309999999999999</v>
      </c>
      <c r="AM142">
        <v>74308295.131699994</v>
      </c>
      <c r="AN142">
        <v>972652688.70200002</v>
      </c>
      <c r="AO142">
        <v>0</v>
      </c>
      <c r="AP142">
        <v>0.12870000000000001</v>
      </c>
      <c r="AQ142">
        <v>7.6399999999999996E-2</v>
      </c>
      <c r="AR142">
        <v>10.637793500000001</v>
      </c>
      <c r="AS142">
        <v>0</v>
      </c>
      <c r="AT142">
        <v>-11.5883427875</v>
      </c>
      <c r="AU142">
        <v>0.13469999999999999</v>
      </c>
      <c r="AV142">
        <v>0</v>
      </c>
      <c r="AW142">
        <v>23601.9058</v>
      </c>
      <c r="AX142">
        <v>452429.32079999999</v>
      </c>
      <c r="AY142">
        <v>0</v>
      </c>
      <c r="AZ142">
        <v>0.112</v>
      </c>
      <c r="BA142">
        <v>0.94779999999999998</v>
      </c>
      <c r="BB142">
        <v>0</v>
      </c>
      <c r="BC142">
        <v>0</v>
      </c>
      <c r="BD142">
        <v>0</v>
      </c>
      <c r="BE142">
        <v>0</v>
      </c>
      <c r="BF142">
        <v>0</v>
      </c>
      <c r="BG142" s="2">
        <f t="shared" si="2"/>
        <v>0.37626567999999999</v>
      </c>
      <c r="BH142">
        <f>IFERROR(VLOOKUP(D142,'Pesos cenários'!$B$2:$D$4,3,FALSE),"")</f>
        <v>0.24260000000000001</v>
      </c>
    </row>
    <row r="143" spans="1:60" x14ac:dyDescent="0.25">
      <c r="A143">
        <v>124</v>
      </c>
      <c r="B143" t="s">
        <v>719</v>
      </c>
      <c r="C143" t="s">
        <v>114</v>
      </c>
      <c r="D143" t="s">
        <v>59</v>
      </c>
      <c r="E143" t="s">
        <v>57</v>
      </c>
      <c r="F143" t="s">
        <v>727</v>
      </c>
      <c r="G143" t="s">
        <v>716</v>
      </c>
      <c r="H143">
        <v>316.661</v>
      </c>
      <c r="I143">
        <v>805.68066399999998</v>
      </c>
      <c r="J143">
        <v>2210.4683583999999</v>
      </c>
      <c r="K143">
        <v>0.14153779999999999</v>
      </c>
      <c r="L143">
        <v>0.13350000000000001</v>
      </c>
      <c r="M143">
        <v>0.3644</v>
      </c>
      <c r="N143">
        <v>511.77550000000002</v>
      </c>
      <c r="O143">
        <v>1225.8015</v>
      </c>
      <c r="P143">
        <v>1.4140999999999999</v>
      </c>
      <c r="Q143">
        <v>0.12039999999999999</v>
      </c>
      <c r="R143">
        <v>0.4168</v>
      </c>
      <c r="S143">
        <v>332.51819999999998</v>
      </c>
      <c r="T143">
        <v>972.66780000000006</v>
      </c>
      <c r="U143">
        <v>0</v>
      </c>
      <c r="V143">
        <v>0</v>
      </c>
      <c r="W143">
        <v>0.34189999999999998</v>
      </c>
      <c r="X143">
        <v>819616368</v>
      </c>
      <c r="Y143">
        <v>2308118342.25</v>
      </c>
      <c r="Z143">
        <v>0</v>
      </c>
      <c r="AA143">
        <v>0.1263</v>
      </c>
      <c r="AB143">
        <v>0.35510000000000003</v>
      </c>
      <c r="AC143">
        <v>433678.45010000002</v>
      </c>
      <c r="AD143">
        <v>836379.58109999995</v>
      </c>
      <c r="AE143">
        <v>0</v>
      </c>
      <c r="AF143">
        <v>0.12039999999999999</v>
      </c>
      <c r="AG143">
        <v>0.51849999999999996</v>
      </c>
      <c r="AH143">
        <v>0.16250000000000001</v>
      </c>
      <c r="AI143">
        <v>0.57669999999999999</v>
      </c>
      <c r="AJ143">
        <v>-9.7799999999999998E-2</v>
      </c>
      <c r="AK143">
        <v>0.124</v>
      </c>
      <c r="AL143">
        <v>0.38590000000000002</v>
      </c>
      <c r="AM143">
        <v>0</v>
      </c>
      <c r="AN143">
        <v>972652688.70200002</v>
      </c>
      <c r="AO143">
        <v>0</v>
      </c>
      <c r="AP143">
        <v>0.12870000000000001</v>
      </c>
      <c r="AQ143">
        <v>0</v>
      </c>
      <c r="AR143">
        <v>-42.744533500000003</v>
      </c>
      <c r="AS143">
        <v>0</v>
      </c>
      <c r="AT143">
        <v>-11.5883427875</v>
      </c>
      <c r="AU143">
        <v>0.13469999999999999</v>
      </c>
      <c r="AV143">
        <v>1</v>
      </c>
      <c r="AW143">
        <v>79714.107199999999</v>
      </c>
      <c r="AX143">
        <v>452429.32079999999</v>
      </c>
      <c r="AY143">
        <v>0</v>
      </c>
      <c r="AZ143">
        <v>0.112</v>
      </c>
      <c r="BA143">
        <v>0.82379999999999998</v>
      </c>
      <c r="BB143">
        <v>0</v>
      </c>
      <c r="BC143">
        <v>0</v>
      </c>
      <c r="BD143">
        <v>0</v>
      </c>
      <c r="BE143">
        <v>0</v>
      </c>
      <c r="BF143">
        <v>0</v>
      </c>
      <c r="BG143" s="2">
        <f t="shared" si="2"/>
        <v>0.48092384999999999</v>
      </c>
      <c r="BH143">
        <f>IFERROR(VLOOKUP(D143,'Pesos cenários'!$B$2:$D$4,3,FALSE),"")</f>
        <v>0.24260000000000001</v>
      </c>
    </row>
    <row r="144" spans="1:60" x14ac:dyDescent="0.25">
      <c r="A144">
        <v>125</v>
      </c>
      <c r="B144" t="s">
        <v>719</v>
      </c>
      <c r="C144" t="s">
        <v>115</v>
      </c>
      <c r="D144" t="s">
        <v>59</v>
      </c>
      <c r="E144" t="s">
        <v>57</v>
      </c>
      <c r="F144" t="s">
        <v>727</v>
      </c>
      <c r="G144" t="s">
        <v>716</v>
      </c>
      <c r="H144">
        <v>302.82799999999997</v>
      </c>
      <c r="I144">
        <v>350.30542000000003</v>
      </c>
      <c r="J144">
        <v>2210.4683583999999</v>
      </c>
      <c r="K144">
        <v>0.14153779999999999</v>
      </c>
      <c r="L144">
        <v>0.13350000000000001</v>
      </c>
      <c r="M144">
        <v>0.15840000000000001</v>
      </c>
      <c r="N144">
        <v>244.07599999999999</v>
      </c>
      <c r="O144">
        <v>1225.8015</v>
      </c>
      <c r="P144">
        <v>1.4140999999999999</v>
      </c>
      <c r="Q144">
        <v>0.12039999999999999</v>
      </c>
      <c r="R144">
        <v>0.19819999999999999</v>
      </c>
      <c r="S144">
        <v>293.04289999999997</v>
      </c>
      <c r="T144">
        <v>972.66780000000006</v>
      </c>
      <c r="U144">
        <v>0</v>
      </c>
      <c r="V144">
        <v>0</v>
      </c>
      <c r="W144">
        <v>0.30130000000000001</v>
      </c>
      <c r="X144">
        <v>1225989720</v>
      </c>
      <c r="Y144">
        <v>2308118342.25</v>
      </c>
      <c r="Z144">
        <v>0</v>
      </c>
      <c r="AA144">
        <v>0.1263</v>
      </c>
      <c r="AB144">
        <v>0.53120000000000001</v>
      </c>
      <c r="AC144">
        <v>1060614.7124999999</v>
      </c>
      <c r="AD144">
        <v>836379.58109999995</v>
      </c>
      <c r="AE144">
        <v>0</v>
      </c>
      <c r="AF144">
        <v>0.12039999999999999</v>
      </c>
      <c r="AG144">
        <v>1</v>
      </c>
      <c r="AH144">
        <v>0.2384</v>
      </c>
      <c r="AI144">
        <v>0.57669999999999999</v>
      </c>
      <c r="AJ144">
        <v>-9.7799999999999998E-2</v>
      </c>
      <c r="AK144">
        <v>0.124</v>
      </c>
      <c r="AL144">
        <v>0.49840000000000001</v>
      </c>
      <c r="AM144">
        <v>9622195144.7320995</v>
      </c>
      <c r="AN144">
        <v>972652688.70200002</v>
      </c>
      <c r="AO144">
        <v>0</v>
      </c>
      <c r="AP144">
        <v>0.12870000000000001</v>
      </c>
      <c r="AQ144">
        <v>1</v>
      </c>
      <c r="AR144">
        <v>1574.9410399999999</v>
      </c>
      <c r="AS144">
        <v>0</v>
      </c>
      <c r="AT144">
        <v>-11.5883427875</v>
      </c>
      <c r="AU144">
        <v>0.13469999999999999</v>
      </c>
      <c r="AV144">
        <v>0</v>
      </c>
      <c r="AW144">
        <v>352729.55910000001</v>
      </c>
      <c r="AX144">
        <v>452429.32079999999</v>
      </c>
      <c r="AY144">
        <v>0</v>
      </c>
      <c r="AZ144">
        <v>0.112</v>
      </c>
      <c r="BA144">
        <v>0.22040000000000001</v>
      </c>
      <c r="BB144">
        <v>0</v>
      </c>
      <c r="BC144">
        <v>0</v>
      </c>
      <c r="BD144">
        <v>0</v>
      </c>
      <c r="BE144">
        <v>0</v>
      </c>
      <c r="BF144">
        <v>0</v>
      </c>
      <c r="BG144" s="2">
        <f t="shared" si="2"/>
        <v>0.44768663999999997</v>
      </c>
      <c r="BH144">
        <f>IFERROR(VLOOKUP(D144,'Pesos cenários'!$B$2:$D$4,3,FALSE),"")</f>
        <v>0.24260000000000001</v>
      </c>
    </row>
    <row r="145" spans="1:60" x14ac:dyDescent="0.25">
      <c r="A145">
        <v>126</v>
      </c>
      <c r="B145" t="s">
        <v>719</v>
      </c>
      <c r="C145" t="s">
        <v>116</v>
      </c>
      <c r="D145" t="s">
        <v>59</v>
      </c>
      <c r="E145" t="s">
        <v>57</v>
      </c>
      <c r="F145" t="s">
        <v>727</v>
      </c>
      <c r="G145" t="s">
        <v>716</v>
      </c>
      <c r="H145">
        <v>560.67499999999995</v>
      </c>
      <c r="I145">
        <v>1246.99414</v>
      </c>
      <c r="J145">
        <v>2210.4683583999999</v>
      </c>
      <c r="K145">
        <v>0.14153779999999999</v>
      </c>
      <c r="L145">
        <v>0.13350000000000001</v>
      </c>
      <c r="M145">
        <v>0.56410000000000005</v>
      </c>
      <c r="N145">
        <v>792.81079999999997</v>
      </c>
      <c r="O145">
        <v>1225.8015</v>
      </c>
      <c r="P145">
        <v>1.4140999999999999</v>
      </c>
      <c r="Q145">
        <v>0.12039999999999999</v>
      </c>
      <c r="R145">
        <v>0.64639999999999997</v>
      </c>
      <c r="S145">
        <v>658.91070000000002</v>
      </c>
      <c r="T145">
        <v>972.66780000000006</v>
      </c>
      <c r="U145">
        <v>0</v>
      </c>
      <c r="V145">
        <v>0</v>
      </c>
      <c r="W145">
        <v>0.6774</v>
      </c>
      <c r="X145">
        <v>1702406668</v>
      </c>
      <c r="Y145">
        <v>2308118342.25</v>
      </c>
      <c r="Z145">
        <v>0</v>
      </c>
      <c r="AA145">
        <v>0.1263</v>
      </c>
      <c r="AB145">
        <v>0.73760000000000003</v>
      </c>
      <c r="AC145">
        <v>979868.94090000005</v>
      </c>
      <c r="AD145">
        <v>836379.58109999995</v>
      </c>
      <c r="AE145">
        <v>0</v>
      </c>
      <c r="AF145">
        <v>0.12039999999999999</v>
      </c>
      <c r="AG145">
        <v>1</v>
      </c>
      <c r="AH145">
        <v>0.21959999999999999</v>
      </c>
      <c r="AI145">
        <v>0.57669999999999999</v>
      </c>
      <c r="AJ145">
        <v>-9.7799999999999998E-2</v>
      </c>
      <c r="AK145">
        <v>0.124</v>
      </c>
      <c r="AL145">
        <v>0.47060000000000002</v>
      </c>
      <c r="AM145">
        <v>372980194.48519999</v>
      </c>
      <c r="AN145">
        <v>972652688.70200002</v>
      </c>
      <c r="AO145">
        <v>0</v>
      </c>
      <c r="AP145">
        <v>0.12870000000000001</v>
      </c>
      <c r="AQ145">
        <v>0.38350000000000001</v>
      </c>
      <c r="AR145">
        <v>-117.406693</v>
      </c>
      <c r="AS145">
        <v>0</v>
      </c>
      <c r="AT145">
        <v>-11.5883427875</v>
      </c>
      <c r="AU145">
        <v>0.13469999999999999</v>
      </c>
      <c r="AV145">
        <v>1</v>
      </c>
      <c r="AW145">
        <v>143399.92139999999</v>
      </c>
      <c r="AX145">
        <v>452429.32079999999</v>
      </c>
      <c r="AY145">
        <v>0</v>
      </c>
      <c r="AZ145">
        <v>0.112</v>
      </c>
      <c r="BA145">
        <v>0.68300000000000005</v>
      </c>
      <c r="BB145">
        <v>0</v>
      </c>
      <c r="BC145">
        <v>0</v>
      </c>
      <c r="BD145">
        <v>0</v>
      </c>
      <c r="BE145">
        <v>0</v>
      </c>
      <c r="BF145">
        <v>0</v>
      </c>
      <c r="BG145" s="2">
        <f t="shared" ref="BG145:BG178" si="3">(M145*L145)+(R145*Q145)+(W145*V145)+(AB145*AA145)+(AG145*AF145)+(AL145*AK145)+(AQ145*AP145)+(AV145*AU145)+(BA145*AZ145)+(BF145*BE145)</f>
        <v>0.68559964000000007</v>
      </c>
      <c r="BH145">
        <f>IFERROR(VLOOKUP(D145,'Pesos cenários'!$B$2:$D$4,3,FALSE),"")</f>
        <v>0.24260000000000001</v>
      </c>
    </row>
    <row r="146" spans="1:60" x14ac:dyDescent="0.25">
      <c r="A146">
        <v>127</v>
      </c>
      <c r="B146" t="s">
        <v>719</v>
      </c>
      <c r="C146" t="s">
        <v>117</v>
      </c>
      <c r="D146" t="s">
        <v>59</v>
      </c>
      <c r="E146" t="s">
        <v>57</v>
      </c>
      <c r="F146" t="s">
        <v>727</v>
      </c>
      <c r="G146" t="s">
        <v>716</v>
      </c>
      <c r="H146">
        <v>396.01299999999998</v>
      </c>
      <c r="I146">
        <v>1332.91174</v>
      </c>
      <c r="J146">
        <v>2210.4683583999999</v>
      </c>
      <c r="K146">
        <v>0.14153779999999999</v>
      </c>
      <c r="L146">
        <v>0.13350000000000001</v>
      </c>
      <c r="M146">
        <v>0.60299999999999998</v>
      </c>
      <c r="N146">
        <v>673.66229999999996</v>
      </c>
      <c r="O146">
        <v>1225.8015</v>
      </c>
      <c r="P146">
        <v>1.4140999999999999</v>
      </c>
      <c r="Q146">
        <v>0.12039999999999999</v>
      </c>
      <c r="R146">
        <v>0.54900000000000004</v>
      </c>
      <c r="S146">
        <v>404.29070000000002</v>
      </c>
      <c r="T146">
        <v>972.66780000000006</v>
      </c>
      <c r="U146">
        <v>0</v>
      </c>
      <c r="V146">
        <v>0</v>
      </c>
      <c r="W146">
        <v>0.41570000000000001</v>
      </c>
      <c r="X146">
        <v>1202433982</v>
      </c>
      <c r="Y146">
        <v>2308118342.25</v>
      </c>
      <c r="Z146">
        <v>0</v>
      </c>
      <c r="AA146">
        <v>0.1263</v>
      </c>
      <c r="AB146">
        <v>0.52100000000000002</v>
      </c>
      <c r="AC146">
        <v>610536.54489999998</v>
      </c>
      <c r="AD146">
        <v>836379.58109999995</v>
      </c>
      <c r="AE146">
        <v>0</v>
      </c>
      <c r="AF146">
        <v>0.12039999999999999</v>
      </c>
      <c r="AG146">
        <v>0.73</v>
      </c>
      <c r="AH146">
        <v>0.2344</v>
      </c>
      <c r="AI146">
        <v>0.57669999999999999</v>
      </c>
      <c r="AJ146">
        <v>-9.7799999999999998E-2</v>
      </c>
      <c r="AK146">
        <v>0.124</v>
      </c>
      <c r="AL146">
        <v>0.49259999999999998</v>
      </c>
      <c r="AM146">
        <v>150522498.8272</v>
      </c>
      <c r="AN146">
        <v>972652688.70200002</v>
      </c>
      <c r="AO146">
        <v>0</v>
      </c>
      <c r="AP146">
        <v>0.12870000000000001</v>
      </c>
      <c r="AQ146">
        <v>0.15479999999999999</v>
      </c>
      <c r="AR146">
        <v>-9.8879938000000006E-4</v>
      </c>
      <c r="AS146">
        <v>0</v>
      </c>
      <c r="AT146">
        <v>-11.5883427875</v>
      </c>
      <c r="AU146">
        <v>0.13469999999999999</v>
      </c>
      <c r="AV146">
        <v>8.5327073778499997E-5</v>
      </c>
      <c r="AW146">
        <v>451232.62199999997</v>
      </c>
      <c r="AX146">
        <v>452429.32079999999</v>
      </c>
      <c r="AY146">
        <v>0</v>
      </c>
      <c r="AZ146">
        <v>0.112</v>
      </c>
      <c r="BA146">
        <v>2.5999999999999999E-3</v>
      </c>
      <c r="BB146">
        <v>0</v>
      </c>
      <c r="BC146">
        <v>0</v>
      </c>
      <c r="BD146">
        <v>0</v>
      </c>
      <c r="BE146">
        <v>0</v>
      </c>
      <c r="BF146">
        <v>0</v>
      </c>
      <c r="BG146" s="2">
        <f t="shared" si="3"/>
        <v>0.38160225355683786</v>
      </c>
      <c r="BH146">
        <f>IFERROR(VLOOKUP(D146,'Pesos cenários'!$B$2:$D$4,3,FALSE),"")</f>
        <v>0.24260000000000001</v>
      </c>
    </row>
    <row r="147" spans="1:60" x14ac:dyDescent="0.25">
      <c r="A147">
        <v>128</v>
      </c>
      <c r="B147" t="s">
        <v>719</v>
      </c>
      <c r="C147" t="s">
        <v>118</v>
      </c>
      <c r="D147" t="s">
        <v>59</v>
      </c>
      <c r="E147" t="s">
        <v>57</v>
      </c>
      <c r="F147" t="s">
        <v>727</v>
      </c>
      <c r="G147" t="s">
        <v>716</v>
      </c>
      <c r="H147">
        <v>518.89099999999996</v>
      </c>
      <c r="I147">
        <v>563.30920400000002</v>
      </c>
      <c r="J147">
        <v>2210.4683583999999</v>
      </c>
      <c r="K147">
        <v>0.14153779999999999</v>
      </c>
      <c r="L147">
        <v>0.13350000000000001</v>
      </c>
      <c r="M147">
        <v>0.25480000000000003</v>
      </c>
      <c r="N147">
        <v>514.38289999999995</v>
      </c>
      <c r="O147">
        <v>1225.8015</v>
      </c>
      <c r="P147">
        <v>1.4140999999999999</v>
      </c>
      <c r="Q147">
        <v>0.12039999999999999</v>
      </c>
      <c r="R147">
        <v>0.41899999999999998</v>
      </c>
      <c r="S147">
        <v>573.29430000000002</v>
      </c>
      <c r="T147">
        <v>972.66780000000006</v>
      </c>
      <c r="U147">
        <v>0</v>
      </c>
      <c r="V147">
        <v>0</v>
      </c>
      <c r="W147">
        <v>0.58940000000000003</v>
      </c>
      <c r="X147">
        <v>1575534828</v>
      </c>
      <c r="Y147">
        <v>2308118342.25</v>
      </c>
      <c r="Z147">
        <v>0</v>
      </c>
      <c r="AA147">
        <v>0.1263</v>
      </c>
      <c r="AB147">
        <v>0.68259999999999998</v>
      </c>
      <c r="AC147">
        <v>822742.14309999999</v>
      </c>
      <c r="AD147">
        <v>836379.58109999995</v>
      </c>
      <c r="AE147">
        <v>0</v>
      </c>
      <c r="AF147">
        <v>0.12039999999999999</v>
      </c>
      <c r="AG147">
        <v>0.98370000000000002</v>
      </c>
      <c r="AH147">
        <v>0.22489999999999999</v>
      </c>
      <c r="AI147">
        <v>0.57669999999999999</v>
      </c>
      <c r="AJ147">
        <v>-9.7799999999999998E-2</v>
      </c>
      <c r="AK147">
        <v>0.124</v>
      </c>
      <c r="AL147">
        <v>0.47839999999999999</v>
      </c>
      <c r="AM147">
        <v>203599686.5045</v>
      </c>
      <c r="AN147">
        <v>972652688.70200002</v>
      </c>
      <c r="AO147">
        <v>0</v>
      </c>
      <c r="AP147">
        <v>0.12870000000000001</v>
      </c>
      <c r="AQ147">
        <v>0.20930000000000001</v>
      </c>
      <c r="AR147">
        <v>1.58943415</v>
      </c>
      <c r="AS147">
        <v>0</v>
      </c>
      <c r="AT147">
        <v>-11.5883427875</v>
      </c>
      <c r="AU147">
        <v>0.13469999999999999</v>
      </c>
      <c r="AV147">
        <v>0</v>
      </c>
      <c r="AW147">
        <v>100177.96189999999</v>
      </c>
      <c r="AX147">
        <v>452429.32079999999</v>
      </c>
      <c r="AY147">
        <v>0</v>
      </c>
      <c r="AZ147">
        <v>0.112</v>
      </c>
      <c r="BA147">
        <v>0.77859999999999996</v>
      </c>
      <c r="BB147">
        <v>0</v>
      </c>
      <c r="BC147">
        <v>0</v>
      </c>
      <c r="BD147">
        <v>0</v>
      </c>
      <c r="BE147">
        <v>0</v>
      </c>
      <c r="BF147">
        <v>0</v>
      </c>
      <c r="BG147" s="2">
        <f t="shared" si="3"/>
        <v>0.46257496999999992</v>
      </c>
      <c r="BH147">
        <f>IFERROR(VLOOKUP(D147,'Pesos cenários'!$B$2:$D$4,3,FALSE),"")</f>
        <v>0.24260000000000001</v>
      </c>
    </row>
    <row r="148" spans="1:60" x14ac:dyDescent="0.25">
      <c r="A148">
        <v>129</v>
      </c>
      <c r="B148" t="s">
        <v>719</v>
      </c>
      <c r="C148" t="s">
        <v>119</v>
      </c>
      <c r="D148" t="s">
        <v>60</v>
      </c>
      <c r="E148" t="s">
        <v>93</v>
      </c>
      <c r="F148" t="s">
        <v>728</v>
      </c>
      <c r="G148" t="s">
        <v>716</v>
      </c>
      <c r="H148">
        <v>260.57100000000003</v>
      </c>
      <c r="I148">
        <v>247.57548499999999</v>
      </c>
      <c r="J148">
        <v>2144.8548336499998</v>
      </c>
      <c r="K148">
        <v>3.6022190000000003E-2</v>
      </c>
      <c r="L148">
        <v>0.13350000000000001</v>
      </c>
      <c r="M148">
        <v>0.1154</v>
      </c>
      <c r="N148">
        <v>91.802400000000006</v>
      </c>
      <c r="O148">
        <v>991.44029999999998</v>
      </c>
      <c r="P148">
        <v>1.4140999999999999</v>
      </c>
      <c r="Q148">
        <v>0.12039999999999999</v>
      </c>
      <c r="R148">
        <v>9.1300000000000006E-2</v>
      </c>
      <c r="S148">
        <v>0</v>
      </c>
      <c r="T148">
        <v>627.43240000000003</v>
      </c>
      <c r="U148">
        <v>0</v>
      </c>
      <c r="V148">
        <v>0</v>
      </c>
      <c r="W148">
        <v>0</v>
      </c>
      <c r="X148">
        <v>791184290</v>
      </c>
      <c r="Y148">
        <v>1881592089.5</v>
      </c>
      <c r="Z148">
        <v>0</v>
      </c>
      <c r="AA148">
        <v>0.1263</v>
      </c>
      <c r="AB148">
        <v>0.42049999999999998</v>
      </c>
      <c r="AC148">
        <v>257286.17509999999</v>
      </c>
      <c r="AD148">
        <v>644978.16810000001</v>
      </c>
      <c r="AE148">
        <v>0</v>
      </c>
      <c r="AF148">
        <v>0.12039999999999999</v>
      </c>
      <c r="AG148">
        <v>0.39889999999999998</v>
      </c>
      <c r="AH148">
        <v>0.36330000000000001</v>
      </c>
      <c r="AI148">
        <v>0.57840000000000003</v>
      </c>
      <c r="AJ148">
        <v>-0.33900000000000002</v>
      </c>
      <c r="AK148">
        <v>0.124</v>
      </c>
      <c r="AL148">
        <v>0.76559999999999995</v>
      </c>
      <c r="AM148">
        <v>22023803.881900001</v>
      </c>
      <c r="AN148">
        <v>528682801.3082</v>
      </c>
      <c r="AO148">
        <v>0</v>
      </c>
      <c r="AP148">
        <v>0.12870000000000001</v>
      </c>
      <c r="AQ148">
        <v>4.1700000000000001E-2</v>
      </c>
      <c r="AR148">
        <v>-7.8032689099999999</v>
      </c>
      <c r="AS148">
        <v>0</v>
      </c>
      <c r="AT148">
        <v>-5.5498890562499996</v>
      </c>
      <c r="AU148">
        <v>0.13469999999999999</v>
      </c>
      <c r="AV148">
        <v>1</v>
      </c>
      <c r="AW148">
        <v>14752.7492</v>
      </c>
      <c r="AX148">
        <v>145285.9498</v>
      </c>
      <c r="AY148">
        <v>0</v>
      </c>
      <c r="AZ148">
        <v>0.112</v>
      </c>
      <c r="BA148">
        <v>0.89849999999999997</v>
      </c>
      <c r="BB148">
        <v>0</v>
      </c>
      <c r="BC148">
        <v>0</v>
      </c>
      <c r="BD148">
        <v>0</v>
      </c>
      <c r="BE148">
        <v>0</v>
      </c>
      <c r="BF148">
        <v>0</v>
      </c>
      <c r="BG148" s="2">
        <f t="shared" si="3"/>
        <v>0.46316831999999997</v>
      </c>
      <c r="BH148" t="str">
        <f>IFERROR(VLOOKUP(D148,'Pesos cenários'!$B$2:$D$4,3,FALSE),"")</f>
        <v/>
      </c>
    </row>
    <row r="149" spans="1:60" x14ac:dyDescent="0.25">
      <c r="A149">
        <v>130</v>
      </c>
      <c r="B149" t="s">
        <v>719</v>
      </c>
      <c r="C149" t="s">
        <v>120</v>
      </c>
      <c r="D149" t="s">
        <v>60</v>
      </c>
      <c r="E149" t="s">
        <v>93</v>
      </c>
      <c r="F149" t="s">
        <v>728</v>
      </c>
      <c r="G149" t="s">
        <v>716</v>
      </c>
      <c r="H149">
        <v>646.50400000000002</v>
      </c>
      <c r="I149">
        <v>8576.7539099999995</v>
      </c>
      <c r="J149">
        <v>2144.8548336499998</v>
      </c>
      <c r="K149">
        <v>3.6022190000000003E-2</v>
      </c>
      <c r="L149">
        <v>0.13350000000000001</v>
      </c>
      <c r="M149">
        <v>1</v>
      </c>
      <c r="N149">
        <v>271.06869999999998</v>
      </c>
      <c r="O149">
        <v>991.44029999999998</v>
      </c>
      <c r="P149">
        <v>1.4140999999999999</v>
      </c>
      <c r="Q149">
        <v>0.12039999999999999</v>
      </c>
      <c r="R149">
        <v>0.27239999999999998</v>
      </c>
      <c r="S149">
        <v>0</v>
      </c>
      <c r="T149">
        <v>627.43240000000003</v>
      </c>
      <c r="U149">
        <v>0</v>
      </c>
      <c r="V149">
        <v>0</v>
      </c>
      <c r="W149">
        <v>0</v>
      </c>
      <c r="X149">
        <v>1963013904</v>
      </c>
      <c r="Y149">
        <v>1881592089.5</v>
      </c>
      <c r="Z149">
        <v>0</v>
      </c>
      <c r="AA149">
        <v>0.1263</v>
      </c>
      <c r="AB149">
        <v>1</v>
      </c>
      <c r="AC149">
        <v>935877.80420000001</v>
      </c>
      <c r="AD149">
        <v>644978.16810000001</v>
      </c>
      <c r="AE149">
        <v>0</v>
      </c>
      <c r="AF149">
        <v>0.12039999999999999</v>
      </c>
      <c r="AG149">
        <v>1</v>
      </c>
      <c r="AH149">
        <v>0.25800000000000001</v>
      </c>
      <c r="AI149">
        <v>0.57840000000000003</v>
      </c>
      <c r="AJ149">
        <v>-0.33900000000000002</v>
      </c>
      <c r="AK149">
        <v>0.124</v>
      </c>
      <c r="AL149">
        <v>0.65069999999999995</v>
      </c>
      <c r="AM149">
        <v>332544507.8387</v>
      </c>
      <c r="AN149">
        <v>528682801.3082</v>
      </c>
      <c r="AO149">
        <v>0</v>
      </c>
      <c r="AP149">
        <v>0.12870000000000001</v>
      </c>
      <c r="AQ149">
        <v>0.629</v>
      </c>
      <c r="AR149">
        <v>-2.23361659</v>
      </c>
      <c r="AS149">
        <v>0</v>
      </c>
      <c r="AT149">
        <v>-5.5498890562499996</v>
      </c>
      <c r="AU149">
        <v>0.13469999999999999</v>
      </c>
      <c r="AV149">
        <v>0.402461484790333</v>
      </c>
      <c r="AW149">
        <v>113944.50569999999</v>
      </c>
      <c r="AX149">
        <v>145285.9498</v>
      </c>
      <c r="AY149">
        <v>0</v>
      </c>
      <c r="AZ149">
        <v>0.112</v>
      </c>
      <c r="BA149">
        <v>0.2157</v>
      </c>
      <c r="BB149">
        <v>0</v>
      </c>
      <c r="BC149">
        <v>0</v>
      </c>
      <c r="BD149">
        <v>0</v>
      </c>
      <c r="BE149">
        <v>0</v>
      </c>
      <c r="BF149">
        <v>0</v>
      </c>
      <c r="BG149" s="2">
        <f t="shared" si="3"/>
        <v>0.6530060220012579</v>
      </c>
      <c r="BH149" t="str">
        <f>IFERROR(VLOOKUP(D149,'Pesos cenários'!$B$2:$D$4,3,FALSE),"")</f>
        <v/>
      </c>
    </row>
    <row r="150" spans="1:60" x14ac:dyDescent="0.25">
      <c r="A150">
        <v>131</v>
      </c>
      <c r="B150" t="s">
        <v>719</v>
      </c>
      <c r="C150" t="s">
        <v>121</v>
      </c>
      <c r="D150" t="s">
        <v>59</v>
      </c>
      <c r="E150" t="s">
        <v>57</v>
      </c>
      <c r="F150" t="s">
        <v>727</v>
      </c>
      <c r="G150" t="s">
        <v>716</v>
      </c>
      <c r="H150">
        <v>1044.796</v>
      </c>
      <c r="I150">
        <v>1674.93201</v>
      </c>
      <c r="J150">
        <v>2210.4683583999999</v>
      </c>
      <c r="K150">
        <v>0.14153779999999999</v>
      </c>
      <c r="L150">
        <v>0.13350000000000001</v>
      </c>
      <c r="M150">
        <v>0.75770000000000004</v>
      </c>
      <c r="N150">
        <v>448.92399999999998</v>
      </c>
      <c r="O150">
        <v>1225.8015</v>
      </c>
      <c r="P150">
        <v>1.4140999999999999</v>
      </c>
      <c r="Q150">
        <v>0.12039999999999999</v>
      </c>
      <c r="R150">
        <v>0.36549999999999999</v>
      </c>
      <c r="S150">
        <v>687.31290000000001</v>
      </c>
      <c r="T150">
        <v>972.66780000000006</v>
      </c>
      <c r="U150">
        <v>0</v>
      </c>
      <c r="V150">
        <v>0</v>
      </c>
      <c r="W150">
        <v>0.70660000000000001</v>
      </c>
      <c r="X150">
        <v>1222390248</v>
      </c>
      <c r="Y150">
        <v>2308118342.25</v>
      </c>
      <c r="Z150">
        <v>0</v>
      </c>
      <c r="AA150">
        <v>0.1263</v>
      </c>
      <c r="AB150">
        <v>0.52959999999999996</v>
      </c>
      <c r="AC150">
        <v>695179.50009999995</v>
      </c>
      <c r="AD150">
        <v>836379.58109999995</v>
      </c>
      <c r="AE150">
        <v>0</v>
      </c>
      <c r="AF150">
        <v>0.12039999999999999</v>
      </c>
      <c r="AG150">
        <v>0.83120000000000005</v>
      </c>
      <c r="AH150">
        <v>0.1583</v>
      </c>
      <c r="AI150">
        <v>0.57669999999999999</v>
      </c>
      <c r="AJ150">
        <v>-9.7799999999999998E-2</v>
      </c>
      <c r="AK150">
        <v>0.124</v>
      </c>
      <c r="AL150">
        <v>0.37969999999999998</v>
      </c>
      <c r="AM150">
        <v>2694919306.8111</v>
      </c>
      <c r="AN150">
        <v>972652688.70200002</v>
      </c>
      <c r="AO150">
        <v>0</v>
      </c>
      <c r="AP150">
        <v>0.12870000000000001</v>
      </c>
      <c r="AQ150">
        <v>1</v>
      </c>
      <c r="AR150">
        <v>24.474359499999998</v>
      </c>
      <c r="AS150">
        <v>0</v>
      </c>
      <c r="AT150">
        <v>-11.5883427875</v>
      </c>
      <c r="AU150">
        <v>0.13469999999999999</v>
      </c>
      <c r="AV150">
        <v>0</v>
      </c>
      <c r="AW150">
        <v>401981.52730000002</v>
      </c>
      <c r="AX150">
        <v>452429.32079999999</v>
      </c>
      <c r="AY150">
        <v>0</v>
      </c>
      <c r="AZ150">
        <v>0.112</v>
      </c>
      <c r="BA150">
        <v>0.1115</v>
      </c>
      <c r="BB150">
        <v>0</v>
      </c>
      <c r="BC150">
        <v>0</v>
      </c>
      <c r="BD150">
        <v>0</v>
      </c>
      <c r="BE150">
        <v>0</v>
      </c>
      <c r="BF150">
        <v>0</v>
      </c>
      <c r="BG150" s="2">
        <f t="shared" si="3"/>
        <v>0.50039491000000003</v>
      </c>
      <c r="BH150">
        <f>IFERROR(VLOOKUP(D150,'Pesos cenários'!$B$2:$D$4,3,FALSE),"")</f>
        <v>0.24260000000000001</v>
      </c>
    </row>
    <row r="151" spans="1:60" x14ac:dyDescent="0.25">
      <c r="A151">
        <v>132</v>
      </c>
      <c r="B151" t="s">
        <v>719</v>
      </c>
      <c r="C151" t="s">
        <v>122</v>
      </c>
      <c r="D151" t="s">
        <v>59</v>
      </c>
      <c r="E151" t="s">
        <v>57</v>
      </c>
      <c r="F151" t="s">
        <v>727</v>
      </c>
      <c r="G151" t="s">
        <v>716</v>
      </c>
      <c r="H151">
        <v>215.38399999999999</v>
      </c>
      <c r="I151">
        <v>14.377973600000001</v>
      </c>
      <c r="J151">
        <v>2210.4683583999999</v>
      </c>
      <c r="K151">
        <v>0.14153779999999999</v>
      </c>
      <c r="L151">
        <v>0.13350000000000001</v>
      </c>
      <c r="M151">
        <v>6.4000000000000003E-3</v>
      </c>
      <c r="N151">
        <v>138.58949999999999</v>
      </c>
      <c r="O151">
        <v>1225.8015</v>
      </c>
      <c r="P151">
        <v>1.4140999999999999</v>
      </c>
      <c r="Q151">
        <v>0.12039999999999999</v>
      </c>
      <c r="R151">
        <v>0.112</v>
      </c>
      <c r="S151">
        <v>254.0164</v>
      </c>
      <c r="T151">
        <v>972.66780000000006</v>
      </c>
      <c r="U151">
        <v>0</v>
      </c>
      <c r="V151">
        <v>0</v>
      </c>
      <c r="W151">
        <v>0.26119999999999999</v>
      </c>
      <c r="X151">
        <v>653982544</v>
      </c>
      <c r="Y151">
        <v>2308118342.25</v>
      </c>
      <c r="Z151">
        <v>0</v>
      </c>
      <c r="AA151">
        <v>0.1263</v>
      </c>
      <c r="AB151">
        <v>0.2833</v>
      </c>
      <c r="AC151">
        <v>500518.14179999998</v>
      </c>
      <c r="AD151">
        <v>836379.58109999995</v>
      </c>
      <c r="AE151">
        <v>0</v>
      </c>
      <c r="AF151">
        <v>0.12039999999999999</v>
      </c>
      <c r="AG151">
        <v>0.59840000000000004</v>
      </c>
      <c r="AH151">
        <v>0.23400000000000001</v>
      </c>
      <c r="AI151">
        <v>0.57669999999999999</v>
      </c>
      <c r="AJ151">
        <v>-9.7799999999999998E-2</v>
      </c>
      <c r="AK151">
        <v>0.124</v>
      </c>
      <c r="AL151">
        <v>0.49199999999999999</v>
      </c>
      <c r="AM151">
        <v>204890317.53580001</v>
      </c>
      <c r="AN151">
        <v>972652688.70200002</v>
      </c>
      <c r="AO151">
        <v>0</v>
      </c>
      <c r="AP151">
        <v>0.12870000000000001</v>
      </c>
      <c r="AQ151">
        <v>0.2107</v>
      </c>
      <c r="AR151">
        <v>-1.06620896</v>
      </c>
      <c r="AS151">
        <v>0</v>
      </c>
      <c r="AT151">
        <v>-11.5883427875</v>
      </c>
      <c r="AU151">
        <v>0.13469999999999999</v>
      </c>
      <c r="AV151">
        <v>9.2007026332538905E-2</v>
      </c>
      <c r="AW151">
        <v>80668.564499999993</v>
      </c>
      <c r="AX151">
        <v>452429.32079999999</v>
      </c>
      <c r="AY151">
        <v>0</v>
      </c>
      <c r="AZ151">
        <v>0.112</v>
      </c>
      <c r="BA151">
        <v>0.82169999999999999</v>
      </c>
      <c r="BB151">
        <v>0</v>
      </c>
      <c r="BC151">
        <v>0</v>
      </c>
      <c r="BD151">
        <v>0</v>
      </c>
      <c r="BE151">
        <v>0</v>
      </c>
      <c r="BF151">
        <v>0</v>
      </c>
      <c r="BG151" s="2">
        <f t="shared" si="3"/>
        <v>0.31471618644699301</v>
      </c>
      <c r="BH151">
        <f>IFERROR(VLOOKUP(D151,'Pesos cenários'!$B$2:$D$4,3,FALSE),"")</f>
        <v>0.24260000000000001</v>
      </c>
    </row>
    <row r="152" spans="1:60" x14ac:dyDescent="0.25">
      <c r="A152">
        <v>133</v>
      </c>
      <c r="B152" t="s">
        <v>719</v>
      </c>
      <c r="C152" t="s">
        <v>123</v>
      </c>
      <c r="D152" t="s">
        <v>59</v>
      </c>
      <c r="E152" t="s">
        <v>57</v>
      </c>
      <c r="F152" t="s">
        <v>727</v>
      </c>
      <c r="G152" t="s">
        <v>716</v>
      </c>
      <c r="H152">
        <v>164.077</v>
      </c>
      <c r="I152">
        <v>376.70049999999998</v>
      </c>
      <c r="J152">
        <v>2210.4683583999999</v>
      </c>
      <c r="K152">
        <v>0.14153779999999999</v>
      </c>
      <c r="L152">
        <v>0.13350000000000001</v>
      </c>
      <c r="M152">
        <v>0.1704</v>
      </c>
      <c r="N152">
        <v>153.059</v>
      </c>
      <c r="O152">
        <v>1225.8015</v>
      </c>
      <c r="P152">
        <v>1.4140999999999999</v>
      </c>
      <c r="Q152">
        <v>0.12039999999999999</v>
      </c>
      <c r="R152">
        <v>0.1239</v>
      </c>
      <c r="S152">
        <v>177.3083</v>
      </c>
      <c r="T152">
        <v>972.66780000000006</v>
      </c>
      <c r="U152">
        <v>0</v>
      </c>
      <c r="V152">
        <v>0</v>
      </c>
      <c r="W152">
        <v>0.18229999999999999</v>
      </c>
      <c r="X152">
        <v>498196790</v>
      </c>
      <c r="Y152">
        <v>2308118342.25</v>
      </c>
      <c r="Z152">
        <v>0</v>
      </c>
      <c r="AA152">
        <v>0.1263</v>
      </c>
      <c r="AB152">
        <v>0.21579999999999999</v>
      </c>
      <c r="AC152">
        <v>298880.6606</v>
      </c>
      <c r="AD152">
        <v>836379.58109999995</v>
      </c>
      <c r="AE152">
        <v>0</v>
      </c>
      <c r="AF152">
        <v>0.12039999999999999</v>
      </c>
      <c r="AG152">
        <v>0.3574</v>
      </c>
      <c r="AH152">
        <v>0.25509999999999999</v>
      </c>
      <c r="AI152">
        <v>0.57669999999999999</v>
      </c>
      <c r="AJ152">
        <v>-9.7799999999999998E-2</v>
      </c>
      <c r="AK152">
        <v>0.124</v>
      </c>
      <c r="AL152">
        <v>0.5232</v>
      </c>
      <c r="AM152">
        <v>84319425.731600001</v>
      </c>
      <c r="AN152">
        <v>972652688.70200002</v>
      </c>
      <c r="AO152">
        <v>0</v>
      </c>
      <c r="AP152">
        <v>0.12870000000000001</v>
      </c>
      <c r="AQ152">
        <v>8.6699999999999999E-2</v>
      </c>
      <c r="AR152">
        <v>-0.76639235000000006</v>
      </c>
      <c r="AS152">
        <v>0</v>
      </c>
      <c r="AT152">
        <v>-11.5883427875</v>
      </c>
      <c r="AU152">
        <v>0.13469999999999999</v>
      </c>
      <c r="AV152">
        <v>6.6134766985550694E-2</v>
      </c>
      <c r="AW152">
        <v>16900.351200000001</v>
      </c>
      <c r="AX152">
        <v>452429.32079999999</v>
      </c>
      <c r="AY152">
        <v>0</v>
      </c>
      <c r="AZ152">
        <v>0.112</v>
      </c>
      <c r="BA152">
        <v>0.96260000000000001</v>
      </c>
      <c r="BB152">
        <v>0</v>
      </c>
      <c r="BC152">
        <v>0</v>
      </c>
      <c r="BD152">
        <v>0</v>
      </c>
      <c r="BE152">
        <v>0</v>
      </c>
      <c r="BF152">
        <v>0</v>
      </c>
      <c r="BG152" s="2">
        <f t="shared" si="3"/>
        <v>0.30070710311295368</v>
      </c>
      <c r="BH152">
        <f>IFERROR(VLOOKUP(D152,'Pesos cenários'!$B$2:$D$4,3,FALSE),"")</f>
        <v>0.24260000000000001</v>
      </c>
    </row>
    <row r="153" spans="1:60" x14ac:dyDescent="0.25">
      <c r="A153">
        <v>134</v>
      </c>
      <c r="B153" t="s">
        <v>719</v>
      </c>
      <c r="C153" t="s">
        <v>124</v>
      </c>
      <c r="D153" t="s">
        <v>59</v>
      </c>
      <c r="E153" t="s">
        <v>57</v>
      </c>
      <c r="F153" t="s">
        <v>727</v>
      </c>
      <c r="G153" t="s">
        <v>716</v>
      </c>
      <c r="H153">
        <v>336.89699999999999</v>
      </c>
      <c r="I153">
        <v>2633.1206099999999</v>
      </c>
      <c r="J153">
        <v>2210.4683583999999</v>
      </c>
      <c r="K153">
        <v>0.14153779999999999</v>
      </c>
      <c r="L153">
        <v>0.13350000000000001</v>
      </c>
      <c r="M153">
        <v>1</v>
      </c>
      <c r="N153">
        <v>112.2932</v>
      </c>
      <c r="O153">
        <v>1225.8015</v>
      </c>
      <c r="P153">
        <v>1.4140999999999999</v>
      </c>
      <c r="Q153">
        <v>0.12039999999999999</v>
      </c>
      <c r="R153">
        <v>9.06E-2</v>
      </c>
      <c r="S153">
        <v>277.5052</v>
      </c>
      <c r="T153">
        <v>972.66780000000006</v>
      </c>
      <c r="U153">
        <v>0</v>
      </c>
      <c r="V153">
        <v>0</v>
      </c>
      <c r="W153">
        <v>0.2853</v>
      </c>
      <c r="X153">
        <v>1022937800</v>
      </c>
      <c r="Y153">
        <v>2308118342.25</v>
      </c>
      <c r="Z153">
        <v>0</v>
      </c>
      <c r="AA153">
        <v>0.1263</v>
      </c>
      <c r="AB153">
        <v>0.44319999999999998</v>
      </c>
      <c r="AC153">
        <v>552698.42489999998</v>
      </c>
      <c r="AD153">
        <v>836379.58109999995</v>
      </c>
      <c r="AE153">
        <v>0</v>
      </c>
      <c r="AF153">
        <v>0.12039999999999999</v>
      </c>
      <c r="AG153">
        <v>0.66080000000000005</v>
      </c>
      <c r="AH153">
        <v>0.26400000000000001</v>
      </c>
      <c r="AI153">
        <v>0.57669999999999999</v>
      </c>
      <c r="AJ153">
        <v>-9.7799999999999998E-2</v>
      </c>
      <c r="AK153">
        <v>0.124</v>
      </c>
      <c r="AL153">
        <v>0.53649999999999998</v>
      </c>
      <c r="AM153">
        <v>256305766.0282</v>
      </c>
      <c r="AN153">
        <v>972652688.70200002</v>
      </c>
      <c r="AO153">
        <v>0</v>
      </c>
      <c r="AP153">
        <v>0.12870000000000001</v>
      </c>
      <c r="AQ153">
        <v>0.26350000000000001</v>
      </c>
      <c r="AR153">
        <v>-0.23915578400000001</v>
      </c>
      <c r="AS153">
        <v>0</v>
      </c>
      <c r="AT153">
        <v>-11.5883427875</v>
      </c>
      <c r="AU153">
        <v>0.13469999999999999</v>
      </c>
      <c r="AV153">
        <v>2.0637617335411401E-2</v>
      </c>
      <c r="AW153">
        <v>102827.0327</v>
      </c>
      <c r="AX153">
        <v>452429.32079999999</v>
      </c>
      <c r="AY153">
        <v>0</v>
      </c>
      <c r="AZ153">
        <v>0.112</v>
      </c>
      <c r="BA153">
        <v>0.77270000000000005</v>
      </c>
      <c r="BB153">
        <v>0</v>
      </c>
      <c r="BC153">
        <v>0</v>
      </c>
      <c r="BD153">
        <v>0</v>
      </c>
      <c r="BE153">
        <v>0</v>
      </c>
      <c r="BF153">
        <v>0</v>
      </c>
      <c r="BG153" s="2">
        <f t="shared" si="3"/>
        <v>0.46970545705507993</v>
      </c>
      <c r="BH153">
        <f>IFERROR(VLOOKUP(D153,'Pesos cenários'!$B$2:$D$4,3,FALSE),"")</f>
        <v>0.24260000000000001</v>
      </c>
    </row>
    <row r="154" spans="1:60" x14ac:dyDescent="0.25">
      <c r="A154">
        <v>135</v>
      </c>
      <c r="B154" t="s">
        <v>719</v>
      </c>
      <c r="C154" t="s">
        <v>125</v>
      </c>
      <c r="D154" t="s">
        <v>59</v>
      </c>
      <c r="E154" t="s">
        <v>57</v>
      </c>
      <c r="F154" t="s">
        <v>727</v>
      </c>
      <c r="G154" t="s">
        <v>716</v>
      </c>
      <c r="H154">
        <v>149.28100000000001</v>
      </c>
      <c r="I154">
        <v>196.45756499999999</v>
      </c>
      <c r="J154">
        <v>2210.4683583999999</v>
      </c>
      <c r="K154">
        <v>0.14153779999999999</v>
      </c>
      <c r="L154">
        <v>0.13350000000000001</v>
      </c>
      <c r="M154">
        <v>8.8800000000000004E-2</v>
      </c>
      <c r="N154">
        <v>203.11449999999999</v>
      </c>
      <c r="O154">
        <v>1225.8015</v>
      </c>
      <c r="P154">
        <v>1.4140999999999999</v>
      </c>
      <c r="Q154">
        <v>0.12039999999999999</v>
      </c>
      <c r="R154">
        <v>0.16470000000000001</v>
      </c>
      <c r="S154">
        <v>166.74010000000001</v>
      </c>
      <c r="T154">
        <v>972.66780000000006</v>
      </c>
      <c r="U154">
        <v>0</v>
      </c>
      <c r="V154">
        <v>0</v>
      </c>
      <c r="W154">
        <v>0.1714</v>
      </c>
      <c r="X154">
        <v>453269400</v>
      </c>
      <c r="Y154">
        <v>2308118342.25</v>
      </c>
      <c r="Z154">
        <v>0</v>
      </c>
      <c r="AA154">
        <v>0.1263</v>
      </c>
      <c r="AB154">
        <v>0.19639999999999999</v>
      </c>
      <c r="AC154">
        <v>441805.12900000002</v>
      </c>
      <c r="AD154">
        <v>836379.58109999995</v>
      </c>
      <c r="AE154">
        <v>0</v>
      </c>
      <c r="AF154">
        <v>0.12039999999999999</v>
      </c>
      <c r="AG154">
        <v>0.5282</v>
      </c>
      <c r="AH154">
        <v>0.23530000000000001</v>
      </c>
      <c r="AI154">
        <v>0.57669999999999999</v>
      </c>
      <c r="AJ154">
        <v>-9.7799999999999998E-2</v>
      </c>
      <c r="AK154">
        <v>0.124</v>
      </c>
      <c r="AL154">
        <v>0.49390000000000001</v>
      </c>
      <c r="AM154">
        <v>2121637292.5655</v>
      </c>
      <c r="AN154">
        <v>972652688.70200002</v>
      </c>
      <c r="AO154">
        <v>0</v>
      </c>
      <c r="AP154">
        <v>0.12870000000000001</v>
      </c>
      <c r="AQ154">
        <v>1</v>
      </c>
      <c r="AR154">
        <v>301.86416600000001</v>
      </c>
      <c r="AS154">
        <v>0</v>
      </c>
      <c r="AT154">
        <v>-11.5883427875</v>
      </c>
      <c r="AU154">
        <v>0.13469999999999999</v>
      </c>
      <c r="AV154">
        <v>0</v>
      </c>
      <c r="AW154">
        <v>96164.881099999999</v>
      </c>
      <c r="AX154">
        <v>452429.32079999999</v>
      </c>
      <c r="AY154">
        <v>0</v>
      </c>
      <c r="AZ154">
        <v>0.112</v>
      </c>
      <c r="BA154">
        <v>0.78739999999999999</v>
      </c>
      <c r="BB154">
        <v>0</v>
      </c>
      <c r="BC154">
        <v>0</v>
      </c>
      <c r="BD154">
        <v>0</v>
      </c>
      <c r="BE154">
        <v>0</v>
      </c>
      <c r="BF154">
        <v>0</v>
      </c>
      <c r="BG154" s="2">
        <f t="shared" si="3"/>
        <v>0.39821768000000002</v>
      </c>
      <c r="BH154">
        <f>IFERROR(VLOOKUP(D154,'Pesos cenários'!$B$2:$D$4,3,FALSE),"")</f>
        <v>0.24260000000000001</v>
      </c>
    </row>
    <row r="155" spans="1:60" x14ac:dyDescent="0.25">
      <c r="A155">
        <v>136</v>
      </c>
      <c r="B155" t="s">
        <v>719</v>
      </c>
      <c r="C155" t="s">
        <v>126</v>
      </c>
      <c r="D155" t="s">
        <v>59</v>
      </c>
      <c r="E155" t="s">
        <v>57</v>
      </c>
      <c r="F155" t="s">
        <v>727</v>
      </c>
      <c r="G155" t="s">
        <v>716</v>
      </c>
      <c r="H155">
        <v>184.94800000000001</v>
      </c>
      <c r="I155">
        <v>522.64556900000002</v>
      </c>
      <c r="J155">
        <v>2210.4683583999999</v>
      </c>
      <c r="K155">
        <v>0.14153779999999999</v>
      </c>
      <c r="L155">
        <v>0.13350000000000001</v>
      </c>
      <c r="M155">
        <v>0.2364</v>
      </c>
      <c r="N155">
        <v>424.36989999999997</v>
      </c>
      <c r="O155">
        <v>1225.8015</v>
      </c>
      <c r="P155">
        <v>1.4140999999999999</v>
      </c>
      <c r="Q155">
        <v>0.12039999999999999</v>
      </c>
      <c r="R155">
        <v>0.34539999999999998</v>
      </c>
      <c r="S155">
        <v>169.60159999999999</v>
      </c>
      <c r="T155">
        <v>972.66780000000006</v>
      </c>
      <c r="U155">
        <v>0</v>
      </c>
      <c r="V155">
        <v>0</v>
      </c>
      <c r="W155">
        <v>0.1744</v>
      </c>
      <c r="X155">
        <v>665023374</v>
      </c>
      <c r="Y155">
        <v>2308118342.25</v>
      </c>
      <c r="Z155">
        <v>0</v>
      </c>
      <c r="AA155">
        <v>0.1263</v>
      </c>
      <c r="AB155">
        <v>0.28810000000000002</v>
      </c>
      <c r="AC155">
        <v>295580.7647</v>
      </c>
      <c r="AD155">
        <v>836379.58109999995</v>
      </c>
      <c r="AE155">
        <v>0</v>
      </c>
      <c r="AF155">
        <v>0.12039999999999999</v>
      </c>
      <c r="AG155">
        <v>0.35339999999999999</v>
      </c>
      <c r="AH155">
        <v>0.23760000000000001</v>
      </c>
      <c r="AI155">
        <v>0.57669999999999999</v>
      </c>
      <c r="AJ155">
        <v>-9.7799999999999998E-2</v>
      </c>
      <c r="AK155">
        <v>0.124</v>
      </c>
      <c r="AL155">
        <v>0.49730000000000002</v>
      </c>
      <c r="AM155">
        <v>177548690.77770001</v>
      </c>
      <c r="AN155">
        <v>972652688.70200002</v>
      </c>
      <c r="AO155">
        <v>0</v>
      </c>
      <c r="AP155">
        <v>0.12870000000000001</v>
      </c>
      <c r="AQ155">
        <v>0.1825</v>
      </c>
      <c r="AR155">
        <v>266.17572000000001</v>
      </c>
      <c r="AS155">
        <v>0</v>
      </c>
      <c r="AT155">
        <v>-11.5883427875</v>
      </c>
      <c r="AU155">
        <v>0.13469999999999999</v>
      </c>
      <c r="AV155">
        <v>0</v>
      </c>
      <c r="AW155">
        <v>61694.647199999999</v>
      </c>
      <c r="AX155">
        <v>452429.32079999999</v>
      </c>
      <c r="AY155">
        <v>0</v>
      </c>
      <c r="AZ155">
        <v>0.112</v>
      </c>
      <c r="BA155">
        <v>0.86360000000000003</v>
      </c>
      <c r="BB155">
        <v>0</v>
      </c>
      <c r="BC155">
        <v>0</v>
      </c>
      <c r="BD155">
        <v>0</v>
      </c>
      <c r="BE155">
        <v>0</v>
      </c>
      <c r="BF155">
        <v>0</v>
      </c>
      <c r="BG155" s="2">
        <f t="shared" si="3"/>
        <v>0.33395810000000004</v>
      </c>
      <c r="BH155">
        <f>IFERROR(VLOOKUP(D155,'Pesos cenários'!$B$2:$D$4,3,FALSE),"")</f>
        <v>0.24260000000000001</v>
      </c>
    </row>
    <row r="156" spans="1:60" x14ac:dyDescent="0.25">
      <c r="A156">
        <v>137</v>
      </c>
      <c r="B156" t="s">
        <v>719</v>
      </c>
      <c r="C156" t="s">
        <v>127</v>
      </c>
      <c r="D156" t="s">
        <v>59</v>
      </c>
      <c r="E156" t="s">
        <v>57</v>
      </c>
      <c r="F156" t="s">
        <v>727</v>
      </c>
      <c r="G156" t="s">
        <v>716</v>
      </c>
      <c r="H156">
        <v>345.70699999999999</v>
      </c>
      <c r="I156">
        <v>1200.2341300000001</v>
      </c>
      <c r="J156">
        <v>2210.4683583999999</v>
      </c>
      <c r="K156">
        <v>0.14153779999999999</v>
      </c>
      <c r="L156">
        <v>0.13350000000000001</v>
      </c>
      <c r="M156">
        <v>0.54290000000000005</v>
      </c>
      <c r="N156">
        <v>346.20740000000001</v>
      </c>
      <c r="O156">
        <v>1225.8015</v>
      </c>
      <c r="P156">
        <v>1.4140999999999999</v>
      </c>
      <c r="Q156">
        <v>0.12039999999999999</v>
      </c>
      <c r="R156">
        <v>0.28160000000000002</v>
      </c>
      <c r="S156">
        <v>344.7586</v>
      </c>
      <c r="T156">
        <v>972.66780000000006</v>
      </c>
      <c r="U156">
        <v>0</v>
      </c>
      <c r="V156">
        <v>0</v>
      </c>
      <c r="W156">
        <v>0.35439999999999999</v>
      </c>
      <c r="X156">
        <v>1170217288</v>
      </c>
      <c r="Y156">
        <v>2308118342.25</v>
      </c>
      <c r="Z156">
        <v>0</v>
      </c>
      <c r="AA156">
        <v>0.1263</v>
      </c>
      <c r="AB156">
        <v>0.50700000000000001</v>
      </c>
      <c r="AC156">
        <v>770315.65339999995</v>
      </c>
      <c r="AD156">
        <v>836379.58109999995</v>
      </c>
      <c r="AE156">
        <v>0</v>
      </c>
      <c r="AF156">
        <v>0.12039999999999999</v>
      </c>
      <c r="AG156">
        <v>0.92100000000000004</v>
      </c>
      <c r="AH156">
        <v>0.254</v>
      </c>
      <c r="AI156">
        <v>0.57669999999999999</v>
      </c>
      <c r="AJ156">
        <v>-9.7799999999999998E-2</v>
      </c>
      <c r="AK156">
        <v>0.124</v>
      </c>
      <c r="AL156">
        <v>0.52149999999999996</v>
      </c>
      <c r="AM156">
        <v>1895097612.0739</v>
      </c>
      <c r="AN156">
        <v>972652688.70200002</v>
      </c>
      <c r="AO156">
        <v>0</v>
      </c>
      <c r="AP156">
        <v>0.12870000000000001</v>
      </c>
      <c r="AQ156">
        <v>1</v>
      </c>
      <c r="AR156">
        <v>4.33277702</v>
      </c>
      <c r="AS156">
        <v>0</v>
      </c>
      <c r="AT156">
        <v>-11.5883427875</v>
      </c>
      <c r="AU156">
        <v>0.13469999999999999</v>
      </c>
      <c r="AV156">
        <v>0</v>
      </c>
      <c r="AW156">
        <v>185462.50659999999</v>
      </c>
      <c r="AX156">
        <v>452429.32079999999</v>
      </c>
      <c r="AY156">
        <v>0</v>
      </c>
      <c r="AZ156">
        <v>0.112</v>
      </c>
      <c r="BA156">
        <v>0.59009999999999996</v>
      </c>
      <c r="BB156">
        <v>0</v>
      </c>
      <c r="BC156">
        <v>0</v>
      </c>
      <c r="BD156">
        <v>0</v>
      </c>
      <c r="BE156">
        <v>0</v>
      </c>
      <c r="BF156">
        <v>0</v>
      </c>
      <c r="BG156" s="2">
        <f t="shared" si="3"/>
        <v>0.54076149000000007</v>
      </c>
      <c r="BH156">
        <f>IFERROR(VLOOKUP(D156,'Pesos cenários'!$B$2:$D$4,3,FALSE),"")</f>
        <v>0.24260000000000001</v>
      </c>
    </row>
    <row r="157" spans="1:60" x14ac:dyDescent="0.25">
      <c r="A157">
        <v>138</v>
      </c>
      <c r="B157" t="s">
        <v>719</v>
      </c>
      <c r="C157" t="s">
        <v>128</v>
      </c>
      <c r="D157" t="s">
        <v>59</v>
      </c>
      <c r="E157" t="s">
        <v>57</v>
      </c>
      <c r="F157" t="s">
        <v>727</v>
      </c>
      <c r="G157" t="s">
        <v>716</v>
      </c>
      <c r="H157">
        <v>382.11500000000001</v>
      </c>
      <c r="I157">
        <v>1340.2832000000001</v>
      </c>
      <c r="J157">
        <v>2210.4683583999999</v>
      </c>
      <c r="K157">
        <v>0.14153779999999999</v>
      </c>
      <c r="L157">
        <v>0.13350000000000001</v>
      </c>
      <c r="M157">
        <v>0.60629999999999995</v>
      </c>
      <c r="N157">
        <v>211.84790000000001</v>
      </c>
      <c r="O157">
        <v>1225.8015</v>
      </c>
      <c r="P157">
        <v>1.4140999999999999</v>
      </c>
      <c r="Q157">
        <v>0.12039999999999999</v>
      </c>
      <c r="R157">
        <v>0.1719</v>
      </c>
      <c r="S157">
        <v>488.30040000000002</v>
      </c>
      <c r="T157">
        <v>972.66780000000006</v>
      </c>
      <c r="U157">
        <v>0</v>
      </c>
      <c r="V157">
        <v>0</v>
      </c>
      <c r="W157">
        <v>0.502</v>
      </c>
      <c r="X157">
        <v>1160234064</v>
      </c>
      <c r="Y157">
        <v>2308118342.25</v>
      </c>
      <c r="Z157">
        <v>0</v>
      </c>
      <c r="AA157">
        <v>0.1263</v>
      </c>
      <c r="AB157">
        <v>0.50270000000000004</v>
      </c>
      <c r="AC157">
        <v>1117275.8513</v>
      </c>
      <c r="AD157">
        <v>836379.58109999995</v>
      </c>
      <c r="AE157">
        <v>0</v>
      </c>
      <c r="AF157">
        <v>0.12039999999999999</v>
      </c>
      <c r="AG157">
        <v>1</v>
      </c>
      <c r="AH157">
        <v>0.33100000000000002</v>
      </c>
      <c r="AI157">
        <v>0.57669999999999999</v>
      </c>
      <c r="AJ157">
        <v>-9.7799999999999998E-2</v>
      </c>
      <c r="AK157">
        <v>0.124</v>
      </c>
      <c r="AL157">
        <v>0.63580000000000003</v>
      </c>
      <c r="AM157">
        <v>174202216.4258</v>
      </c>
      <c r="AN157">
        <v>972652688.70200002</v>
      </c>
      <c r="AO157">
        <v>0</v>
      </c>
      <c r="AP157">
        <v>0.12870000000000001</v>
      </c>
      <c r="AQ157">
        <v>0.17910000000000001</v>
      </c>
      <c r="AR157">
        <v>-32.790374800000002</v>
      </c>
      <c r="AS157">
        <v>0</v>
      </c>
      <c r="AT157">
        <v>-11.5883427875</v>
      </c>
      <c r="AU157">
        <v>0.13469999999999999</v>
      </c>
      <c r="AV157">
        <v>1</v>
      </c>
      <c r="AW157">
        <v>40692.111599999997</v>
      </c>
      <c r="AX157">
        <v>452429.32079999999</v>
      </c>
      <c r="AY157">
        <v>0</v>
      </c>
      <c r="AZ157">
        <v>0.112</v>
      </c>
      <c r="BA157">
        <v>0.91010000000000002</v>
      </c>
      <c r="BB157">
        <v>0</v>
      </c>
      <c r="BC157">
        <v>0</v>
      </c>
      <c r="BD157">
        <v>0</v>
      </c>
      <c r="BE157">
        <v>0</v>
      </c>
      <c r="BF157">
        <v>0</v>
      </c>
      <c r="BG157" s="2">
        <f t="shared" si="3"/>
        <v>0.62404939000000004</v>
      </c>
      <c r="BH157">
        <f>IFERROR(VLOOKUP(D157,'Pesos cenários'!$B$2:$D$4,3,FALSE),"")</f>
        <v>0.24260000000000001</v>
      </c>
    </row>
    <row r="158" spans="1:60" x14ac:dyDescent="0.25">
      <c r="A158">
        <v>139</v>
      </c>
      <c r="B158" t="s">
        <v>719</v>
      </c>
      <c r="C158" t="s">
        <v>129</v>
      </c>
      <c r="D158" t="s">
        <v>60</v>
      </c>
      <c r="E158" t="s">
        <v>93</v>
      </c>
      <c r="F158" t="s">
        <v>728</v>
      </c>
      <c r="G158" t="s">
        <v>716</v>
      </c>
      <c r="H158">
        <v>479.13</v>
      </c>
      <c r="I158">
        <v>908.54425000000003</v>
      </c>
      <c r="J158">
        <v>2144.8548336499998</v>
      </c>
      <c r="K158">
        <v>3.6022190000000003E-2</v>
      </c>
      <c r="L158">
        <v>0.13350000000000001</v>
      </c>
      <c r="M158">
        <v>0.42359999999999998</v>
      </c>
      <c r="N158">
        <v>198.06309999999999</v>
      </c>
      <c r="O158">
        <v>991.44029999999998</v>
      </c>
      <c r="P158">
        <v>1.4140999999999999</v>
      </c>
      <c r="Q158">
        <v>0.12039999999999999</v>
      </c>
      <c r="R158">
        <v>0.1986</v>
      </c>
      <c r="S158">
        <v>0</v>
      </c>
      <c r="T158">
        <v>627.43240000000003</v>
      </c>
      <c r="U158">
        <v>0</v>
      </c>
      <c r="V158">
        <v>0</v>
      </c>
      <c r="W158">
        <v>0</v>
      </c>
      <c r="X158">
        <v>1454805974</v>
      </c>
      <c r="Y158">
        <v>1881592089.5</v>
      </c>
      <c r="Z158">
        <v>0</v>
      </c>
      <c r="AA158">
        <v>0.1263</v>
      </c>
      <c r="AB158">
        <v>0.7732</v>
      </c>
      <c r="AC158">
        <v>1085210.1081000001</v>
      </c>
      <c r="AD158">
        <v>644978.16810000001</v>
      </c>
      <c r="AE158">
        <v>0</v>
      </c>
      <c r="AF158">
        <v>0.12039999999999999</v>
      </c>
      <c r="AG158">
        <v>1</v>
      </c>
      <c r="AH158">
        <v>0.42830000000000001</v>
      </c>
      <c r="AI158">
        <v>0.57840000000000003</v>
      </c>
      <c r="AJ158">
        <v>-0.33900000000000002</v>
      </c>
      <c r="AK158">
        <v>0.124</v>
      </c>
      <c r="AL158">
        <v>0.83640000000000003</v>
      </c>
      <c r="AM158">
        <v>0</v>
      </c>
      <c r="AN158">
        <v>528682801.3082</v>
      </c>
      <c r="AO158">
        <v>0</v>
      </c>
      <c r="AP158">
        <v>0.12870000000000001</v>
      </c>
      <c r="AQ158">
        <v>0</v>
      </c>
      <c r="AR158">
        <v>-15.5698986</v>
      </c>
      <c r="AS158">
        <v>0</v>
      </c>
      <c r="AT158">
        <v>-5.5498890562499996</v>
      </c>
      <c r="AU158">
        <v>0.13469999999999999</v>
      </c>
      <c r="AV158">
        <v>1</v>
      </c>
      <c r="AW158">
        <v>485.83420000000001</v>
      </c>
      <c r="AX158">
        <v>145285.9498</v>
      </c>
      <c r="AY158">
        <v>0</v>
      </c>
      <c r="AZ158">
        <v>0.112</v>
      </c>
      <c r="BA158">
        <v>0.99670000000000003</v>
      </c>
      <c r="BB158">
        <v>0</v>
      </c>
      <c r="BC158">
        <v>0</v>
      </c>
      <c r="BD158">
        <v>0</v>
      </c>
      <c r="BE158">
        <v>0</v>
      </c>
      <c r="BF158">
        <v>0</v>
      </c>
      <c r="BG158" s="2">
        <f t="shared" si="3"/>
        <v>0.64856119999999995</v>
      </c>
      <c r="BH158" t="str">
        <f>IFERROR(VLOOKUP(D158,'Pesos cenários'!$B$2:$D$4,3,FALSE),"")</f>
        <v/>
      </c>
    </row>
    <row r="159" spans="1:60" x14ac:dyDescent="0.25">
      <c r="A159">
        <v>140</v>
      </c>
      <c r="B159" t="s">
        <v>719</v>
      </c>
      <c r="C159" t="s">
        <v>130</v>
      </c>
      <c r="D159" t="s">
        <v>59</v>
      </c>
      <c r="E159" t="s">
        <v>57</v>
      </c>
      <c r="F159" t="s">
        <v>727</v>
      </c>
      <c r="G159" t="s">
        <v>716</v>
      </c>
      <c r="H159">
        <v>380.59100000000001</v>
      </c>
      <c r="I159">
        <v>115.998695</v>
      </c>
      <c r="J159">
        <v>2210.4683583999999</v>
      </c>
      <c r="K159">
        <v>0.14153779999999999</v>
      </c>
      <c r="L159">
        <v>0.13350000000000001</v>
      </c>
      <c r="M159">
        <v>5.2400000000000002E-2</v>
      </c>
      <c r="N159">
        <v>525.53229999999996</v>
      </c>
      <c r="O159">
        <v>1225.8015</v>
      </c>
      <c r="P159">
        <v>1.4140999999999999</v>
      </c>
      <c r="Q159">
        <v>0.12039999999999999</v>
      </c>
      <c r="R159">
        <v>0.42809999999999998</v>
      </c>
      <c r="S159">
        <v>339.98489999999998</v>
      </c>
      <c r="T159">
        <v>972.66780000000006</v>
      </c>
      <c r="U159">
        <v>0</v>
      </c>
      <c r="V159">
        <v>0</v>
      </c>
      <c r="W159">
        <v>0.34949999999999998</v>
      </c>
      <c r="X159">
        <v>1162689690</v>
      </c>
      <c r="Y159">
        <v>2308118342.25</v>
      </c>
      <c r="Z159">
        <v>0</v>
      </c>
      <c r="AA159">
        <v>0.1263</v>
      </c>
      <c r="AB159">
        <v>0.50370000000000004</v>
      </c>
      <c r="AC159">
        <v>579744.27890000003</v>
      </c>
      <c r="AD159">
        <v>836379.58109999995</v>
      </c>
      <c r="AE159">
        <v>0</v>
      </c>
      <c r="AF159">
        <v>0.12039999999999999</v>
      </c>
      <c r="AG159">
        <v>0.69320000000000004</v>
      </c>
      <c r="AH159">
        <v>0.2374</v>
      </c>
      <c r="AI159">
        <v>0.57669999999999999</v>
      </c>
      <c r="AJ159">
        <v>-9.7799999999999998E-2</v>
      </c>
      <c r="AK159">
        <v>0.124</v>
      </c>
      <c r="AL159">
        <v>0.497</v>
      </c>
      <c r="AM159">
        <v>1321973972.4772</v>
      </c>
      <c r="AN159">
        <v>972652688.70200002</v>
      </c>
      <c r="AO159">
        <v>0</v>
      </c>
      <c r="AP159">
        <v>0.12870000000000001</v>
      </c>
      <c r="AQ159">
        <v>1</v>
      </c>
      <c r="AR159">
        <v>0.81549727900000002</v>
      </c>
      <c r="AS159">
        <v>0</v>
      </c>
      <c r="AT159">
        <v>-11.5883427875</v>
      </c>
      <c r="AU159">
        <v>0.13469999999999999</v>
      </c>
      <c r="AV159">
        <v>0</v>
      </c>
      <c r="AW159">
        <v>200357.15820000001</v>
      </c>
      <c r="AX159">
        <v>452429.32079999999</v>
      </c>
      <c r="AY159">
        <v>0</v>
      </c>
      <c r="AZ159">
        <v>0.112</v>
      </c>
      <c r="BA159">
        <v>0.55720000000000003</v>
      </c>
      <c r="BB159">
        <v>0</v>
      </c>
      <c r="BC159">
        <v>0</v>
      </c>
      <c r="BD159">
        <v>0</v>
      </c>
      <c r="BE159">
        <v>0</v>
      </c>
      <c r="BF159">
        <v>0</v>
      </c>
      <c r="BG159" s="2">
        <f t="shared" si="3"/>
        <v>0.45835163000000007</v>
      </c>
      <c r="BH159">
        <f>IFERROR(VLOOKUP(D159,'Pesos cenários'!$B$2:$D$4,3,FALSE),"")</f>
        <v>0.24260000000000001</v>
      </c>
    </row>
    <row r="160" spans="1:60" x14ac:dyDescent="0.25">
      <c r="A160">
        <v>141</v>
      </c>
      <c r="B160" t="s">
        <v>719</v>
      </c>
      <c r="C160" t="s">
        <v>131</v>
      </c>
      <c r="D160" t="s">
        <v>59</v>
      </c>
      <c r="E160" t="s">
        <v>57</v>
      </c>
      <c r="F160" t="s">
        <v>727</v>
      </c>
      <c r="G160" t="s">
        <v>716</v>
      </c>
      <c r="H160">
        <v>269.916</v>
      </c>
      <c r="I160">
        <v>550.58612100000005</v>
      </c>
      <c r="J160">
        <v>2210.4683583999999</v>
      </c>
      <c r="K160">
        <v>0.14153779999999999</v>
      </c>
      <c r="L160">
        <v>0.13350000000000001</v>
      </c>
      <c r="M160">
        <v>0.249</v>
      </c>
      <c r="N160">
        <v>67.616299999999995</v>
      </c>
      <c r="O160">
        <v>1225.8015</v>
      </c>
      <c r="P160">
        <v>1.4140999999999999</v>
      </c>
      <c r="Q160">
        <v>0.12039999999999999</v>
      </c>
      <c r="R160">
        <v>5.4100000000000002E-2</v>
      </c>
      <c r="S160">
        <v>82.155500000000004</v>
      </c>
      <c r="T160">
        <v>972.66780000000006</v>
      </c>
      <c r="U160">
        <v>0</v>
      </c>
      <c r="V160">
        <v>0</v>
      </c>
      <c r="W160">
        <v>8.4500000000000006E-2</v>
      </c>
      <c r="X160">
        <v>819558510</v>
      </c>
      <c r="Y160">
        <v>2308118342.25</v>
      </c>
      <c r="Z160">
        <v>0</v>
      </c>
      <c r="AA160">
        <v>0.1263</v>
      </c>
      <c r="AB160">
        <v>0.35510000000000003</v>
      </c>
      <c r="AC160">
        <v>155965.4711</v>
      </c>
      <c r="AD160">
        <v>836379.58109999995</v>
      </c>
      <c r="AE160">
        <v>0</v>
      </c>
      <c r="AF160">
        <v>0.12039999999999999</v>
      </c>
      <c r="AG160">
        <v>0.1865</v>
      </c>
      <c r="AH160">
        <v>0.24890000000000001</v>
      </c>
      <c r="AI160">
        <v>0.57669999999999999</v>
      </c>
      <c r="AJ160">
        <v>-9.7799999999999998E-2</v>
      </c>
      <c r="AK160">
        <v>0.124</v>
      </c>
      <c r="AL160">
        <v>0.5141</v>
      </c>
      <c r="AM160">
        <v>1061336.2176000001</v>
      </c>
      <c r="AN160">
        <v>972652688.70200002</v>
      </c>
      <c r="AO160">
        <v>0</v>
      </c>
      <c r="AP160">
        <v>0.12870000000000001</v>
      </c>
      <c r="AQ160">
        <v>1.1000000000000001E-3</v>
      </c>
      <c r="AR160">
        <v>-0.50889664899999998</v>
      </c>
      <c r="AS160">
        <v>0</v>
      </c>
      <c r="AT160">
        <v>-11.5883427875</v>
      </c>
      <c r="AU160">
        <v>0.13469999999999999</v>
      </c>
      <c r="AV160">
        <v>4.3914531899154001E-2</v>
      </c>
      <c r="AW160">
        <v>150.96610000000001</v>
      </c>
      <c r="AX160">
        <v>452429.32079999999</v>
      </c>
      <c r="AY160">
        <v>0</v>
      </c>
      <c r="AZ160">
        <v>0.112</v>
      </c>
      <c r="BA160">
        <v>0.99970000000000003</v>
      </c>
      <c r="BB160">
        <v>0</v>
      </c>
      <c r="BC160">
        <v>0</v>
      </c>
      <c r="BD160">
        <v>0</v>
      </c>
      <c r="BE160">
        <v>0</v>
      </c>
      <c r="BF160">
        <v>0</v>
      </c>
      <c r="BG160" s="2">
        <f t="shared" si="3"/>
        <v>0.28883052744681609</v>
      </c>
      <c r="BH160">
        <f>IFERROR(VLOOKUP(D160,'Pesos cenários'!$B$2:$D$4,3,FALSE),"")</f>
        <v>0.24260000000000001</v>
      </c>
    </row>
    <row r="161" spans="1:60" x14ac:dyDescent="0.25">
      <c r="A161">
        <v>142</v>
      </c>
      <c r="B161" t="s">
        <v>719</v>
      </c>
      <c r="C161" t="s">
        <v>132</v>
      </c>
      <c r="D161" t="s">
        <v>59</v>
      </c>
      <c r="E161" t="s">
        <v>57</v>
      </c>
      <c r="F161" t="s">
        <v>727</v>
      </c>
      <c r="G161" t="s">
        <v>716</v>
      </c>
      <c r="H161">
        <v>337.38200000000001</v>
      </c>
      <c r="I161">
        <v>1036.3881799999999</v>
      </c>
      <c r="J161">
        <v>2210.4683583999999</v>
      </c>
      <c r="K161">
        <v>0.14153779999999999</v>
      </c>
      <c r="L161">
        <v>0.13350000000000001</v>
      </c>
      <c r="M161">
        <v>0.46879999999999999</v>
      </c>
      <c r="N161">
        <v>170.7004</v>
      </c>
      <c r="O161">
        <v>1225.8015</v>
      </c>
      <c r="P161">
        <v>1.4140999999999999</v>
      </c>
      <c r="Q161">
        <v>0.12039999999999999</v>
      </c>
      <c r="R161">
        <v>0.13830000000000001</v>
      </c>
      <c r="S161">
        <v>351.68689999999998</v>
      </c>
      <c r="T161">
        <v>972.66780000000006</v>
      </c>
      <c r="U161">
        <v>0</v>
      </c>
      <c r="V161">
        <v>0</v>
      </c>
      <c r="W161">
        <v>0.36159999999999998</v>
      </c>
      <c r="X161">
        <v>1024410578</v>
      </c>
      <c r="Y161">
        <v>2308118342.25</v>
      </c>
      <c r="Z161">
        <v>0</v>
      </c>
      <c r="AA161">
        <v>0.1263</v>
      </c>
      <c r="AB161">
        <v>0.44379999999999997</v>
      </c>
      <c r="AC161">
        <v>534422.26809999999</v>
      </c>
      <c r="AD161">
        <v>836379.58109999995</v>
      </c>
      <c r="AE161">
        <v>0</v>
      </c>
      <c r="AF161">
        <v>0.12039999999999999</v>
      </c>
      <c r="AG161">
        <v>0.63900000000000001</v>
      </c>
      <c r="AH161">
        <v>0.23880000000000001</v>
      </c>
      <c r="AI161">
        <v>0.57669999999999999</v>
      </c>
      <c r="AJ161">
        <v>-9.7799999999999998E-2</v>
      </c>
      <c r="AK161">
        <v>0.124</v>
      </c>
      <c r="AL161">
        <v>0.49909999999999999</v>
      </c>
      <c r="AM161">
        <v>84098038.946799994</v>
      </c>
      <c r="AN161">
        <v>972652688.70200002</v>
      </c>
      <c r="AO161">
        <v>0</v>
      </c>
      <c r="AP161">
        <v>0.12870000000000001</v>
      </c>
      <c r="AQ161">
        <v>8.6499999999999994E-2</v>
      </c>
      <c r="AR161">
        <v>671.13781700000004</v>
      </c>
      <c r="AS161">
        <v>0</v>
      </c>
      <c r="AT161">
        <v>-11.5883427875</v>
      </c>
      <c r="AU161">
        <v>0.13469999999999999</v>
      </c>
      <c r="AV161">
        <v>0</v>
      </c>
      <c r="AW161">
        <v>127111.1107</v>
      </c>
      <c r="AX161">
        <v>452429.32079999999</v>
      </c>
      <c r="AY161">
        <v>0</v>
      </c>
      <c r="AZ161">
        <v>0.112</v>
      </c>
      <c r="BA161">
        <v>0.71899999999999997</v>
      </c>
      <c r="BB161">
        <v>0</v>
      </c>
      <c r="BC161">
        <v>0</v>
      </c>
      <c r="BD161">
        <v>0</v>
      </c>
      <c r="BE161">
        <v>0</v>
      </c>
      <c r="BF161">
        <v>0</v>
      </c>
      <c r="BG161" s="2">
        <f t="shared" si="3"/>
        <v>0.36577261</v>
      </c>
      <c r="BH161">
        <f>IFERROR(VLOOKUP(D161,'Pesos cenários'!$B$2:$D$4,3,FALSE),"")</f>
        <v>0.24260000000000001</v>
      </c>
    </row>
    <row r="162" spans="1:60" x14ac:dyDescent="0.25">
      <c r="A162">
        <v>143</v>
      </c>
      <c r="B162" t="s">
        <v>719</v>
      </c>
      <c r="C162" t="s">
        <v>133</v>
      </c>
      <c r="D162" t="s">
        <v>59</v>
      </c>
      <c r="E162" t="s">
        <v>57</v>
      </c>
      <c r="F162" t="s">
        <v>727</v>
      </c>
      <c r="G162" t="s">
        <v>716</v>
      </c>
      <c r="H162">
        <v>472.15100000000001</v>
      </c>
      <c r="I162">
        <v>5284.6430700000001</v>
      </c>
      <c r="J162">
        <v>2210.4683583999999</v>
      </c>
      <c r="K162">
        <v>0.14153779999999999</v>
      </c>
      <c r="L162">
        <v>0.13350000000000001</v>
      </c>
      <c r="M162">
        <v>1</v>
      </c>
      <c r="N162">
        <v>152.16120000000001</v>
      </c>
      <c r="O162">
        <v>1225.8015</v>
      </c>
      <c r="P162">
        <v>1.4140999999999999</v>
      </c>
      <c r="Q162">
        <v>0.12039999999999999</v>
      </c>
      <c r="R162">
        <v>0.1231</v>
      </c>
      <c r="S162">
        <v>422.93700000000001</v>
      </c>
      <c r="T162">
        <v>972.66780000000006</v>
      </c>
      <c r="U162">
        <v>0</v>
      </c>
      <c r="V162">
        <v>0</v>
      </c>
      <c r="W162">
        <v>0.43480000000000002</v>
      </c>
      <c r="X162">
        <v>1310976554</v>
      </c>
      <c r="Y162">
        <v>2308118342.25</v>
      </c>
      <c r="Z162">
        <v>0</v>
      </c>
      <c r="AA162">
        <v>0.1263</v>
      </c>
      <c r="AB162">
        <v>0.56799999999999995</v>
      </c>
      <c r="AC162">
        <v>744104.15800000005</v>
      </c>
      <c r="AD162">
        <v>836379.58109999995</v>
      </c>
      <c r="AE162">
        <v>0</v>
      </c>
      <c r="AF162">
        <v>0.12039999999999999</v>
      </c>
      <c r="AG162">
        <v>0.88970000000000005</v>
      </c>
      <c r="AH162">
        <v>0.27710000000000001</v>
      </c>
      <c r="AI162">
        <v>0.57669999999999999</v>
      </c>
      <c r="AJ162">
        <v>-9.7799999999999998E-2</v>
      </c>
      <c r="AK162">
        <v>0.124</v>
      </c>
      <c r="AL162">
        <v>0.55589999999999995</v>
      </c>
      <c r="AM162">
        <v>407297045.66420001</v>
      </c>
      <c r="AN162">
        <v>972652688.70200002</v>
      </c>
      <c r="AO162">
        <v>0</v>
      </c>
      <c r="AP162">
        <v>0.12870000000000001</v>
      </c>
      <c r="AQ162">
        <v>0.41870000000000002</v>
      </c>
      <c r="AR162">
        <v>-0.385419279</v>
      </c>
      <c r="AS162">
        <v>0</v>
      </c>
      <c r="AT162">
        <v>-11.5883427875</v>
      </c>
      <c r="AU162">
        <v>0.13469999999999999</v>
      </c>
      <c r="AV162">
        <v>3.3259223175184302E-2</v>
      </c>
      <c r="AW162">
        <v>55995.269699999997</v>
      </c>
      <c r="AX162">
        <v>452429.32079999999</v>
      </c>
      <c r="AY162">
        <v>0</v>
      </c>
      <c r="AZ162">
        <v>0.112</v>
      </c>
      <c r="BA162">
        <v>0.87619999999999998</v>
      </c>
      <c r="BB162">
        <v>0</v>
      </c>
      <c r="BC162">
        <v>0</v>
      </c>
      <c r="BD162">
        <v>0</v>
      </c>
      <c r="BE162">
        <v>0</v>
      </c>
      <c r="BF162">
        <v>0</v>
      </c>
      <c r="BG162" s="2">
        <f t="shared" si="3"/>
        <v>0.55261222736169735</v>
      </c>
      <c r="BH162">
        <f>IFERROR(VLOOKUP(D162,'Pesos cenários'!$B$2:$D$4,3,FALSE),"")</f>
        <v>0.24260000000000001</v>
      </c>
    </row>
    <row r="163" spans="1:60" x14ac:dyDescent="0.25">
      <c r="A163">
        <v>144</v>
      </c>
      <c r="B163" t="s">
        <v>719</v>
      </c>
      <c r="C163" t="s">
        <v>134</v>
      </c>
      <c r="D163" t="s">
        <v>59</v>
      </c>
      <c r="E163" t="s">
        <v>57</v>
      </c>
      <c r="F163" t="s">
        <v>727</v>
      </c>
      <c r="G163" t="s">
        <v>716</v>
      </c>
      <c r="H163">
        <v>169.04599999999999</v>
      </c>
      <c r="I163">
        <v>564.23101799999995</v>
      </c>
      <c r="J163">
        <v>2210.4683583999999</v>
      </c>
      <c r="K163">
        <v>0.14153779999999999</v>
      </c>
      <c r="L163">
        <v>0.13350000000000001</v>
      </c>
      <c r="M163">
        <v>0.25519999999999998</v>
      </c>
      <c r="N163">
        <v>188.09440000000001</v>
      </c>
      <c r="O163">
        <v>1225.8015</v>
      </c>
      <c r="P163">
        <v>1.4140999999999999</v>
      </c>
      <c r="Q163">
        <v>0.12039999999999999</v>
      </c>
      <c r="R163">
        <v>0.1525</v>
      </c>
      <c r="S163">
        <v>165.99359999999999</v>
      </c>
      <c r="T163">
        <v>972.66780000000006</v>
      </c>
      <c r="U163">
        <v>0</v>
      </c>
      <c r="V163">
        <v>0</v>
      </c>
      <c r="W163">
        <v>0.17069999999999999</v>
      </c>
      <c r="X163">
        <v>513283148</v>
      </c>
      <c r="Y163">
        <v>2308118342.25</v>
      </c>
      <c r="Z163">
        <v>0</v>
      </c>
      <c r="AA163">
        <v>0.1263</v>
      </c>
      <c r="AB163">
        <v>0.22239999999999999</v>
      </c>
      <c r="AC163">
        <v>375029.22259999998</v>
      </c>
      <c r="AD163">
        <v>836379.58109999995</v>
      </c>
      <c r="AE163">
        <v>0</v>
      </c>
      <c r="AF163">
        <v>0.12039999999999999</v>
      </c>
      <c r="AG163">
        <v>0.44840000000000002</v>
      </c>
      <c r="AH163">
        <v>0.23499999999999999</v>
      </c>
      <c r="AI163">
        <v>0.57669999999999999</v>
      </c>
      <c r="AJ163">
        <v>-9.7799999999999998E-2</v>
      </c>
      <c r="AK163">
        <v>0.124</v>
      </c>
      <c r="AL163">
        <v>0.49340000000000001</v>
      </c>
      <c r="AM163">
        <v>264129665.5264</v>
      </c>
      <c r="AN163">
        <v>972652688.70200002</v>
      </c>
      <c r="AO163">
        <v>0</v>
      </c>
      <c r="AP163">
        <v>0.12870000000000001</v>
      </c>
      <c r="AQ163">
        <v>0.27160000000000001</v>
      </c>
      <c r="AR163">
        <v>-151.61758399999999</v>
      </c>
      <c r="AS163">
        <v>0</v>
      </c>
      <c r="AT163">
        <v>-11.5883427875</v>
      </c>
      <c r="AU163">
        <v>0.13469999999999999</v>
      </c>
      <c r="AV163">
        <v>1</v>
      </c>
      <c r="AW163">
        <v>25122.93</v>
      </c>
      <c r="AX163">
        <v>452429.32079999999</v>
      </c>
      <c r="AY163">
        <v>0</v>
      </c>
      <c r="AZ163">
        <v>0.112</v>
      </c>
      <c r="BA163">
        <v>0.94450000000000001</v>
      </c>
      <c r="BB163">
        <v>0</v>
      </c>
      <c r="BC163">
        <v>0</v>
      </c>
      <c r="BD163">
        <v>0</v>
      </c>
      <c r="BE163">
        <v>0</v>
      </c>
      <c r="BF163">
        <v>0</v>
      </c>
      <c r="BG163" s="2">
        <f t="shared" si="3"/>
        <v>0.47112719999999997</v>
      </c>
      <c r="BH163">
        <f>IFERROR(VLOOKUP(D163,'Pesos cenários'!$B$2:$D$4,3,FALSE),"")</f>
        <v>0.24260000000000001</v>
      </c>
    </row>
    <row r="164" spans="1:60" x14ac:dyDescent="0.25">
      <c r="A164">
        <v>145</v>
      </c>
      <c r="B164" t="s">
        <v>719</v>
      </c>
      <c r="C164" t="s">
        <v>135</v>
      </c>
      <c r="D164" t="s">
        <v>59</v>
      </c>
      <c r="E164" t="s">
        <v>57</v>
      </c>
      <c r="F164" t="s">
        <v>727</v>
      </c>
      <c r="G164" t="s">
        <v>716</v>
      </c>
      <c r="H164">
        <v>388.03</v>
      </c>
      <c r="I164">
        <v>4880.0434599999999</v>
      </c>
      <c r="J164">
        <v>2210.4683583999999</v>
      </c>
      <c r="K164">
        <v>0.14153779999999999</v>
      </c>
      <c r="L164">
        <v>0.13350000000000001</v>
      </c>
      <c r="M164">
        <v>1</v>
      </c>
      <c r="N164">
        <v>325.40679999999998</v>
      </c>
      <c r="O164">
        <v>1225.8015</v>
      </c>
      <c r="P164">
        <v>1.4140999999999999</v>
      </c>
      <c r="Q164">
        <v>0.12039999999999999</v>
      </c>
      <c r="R164">
        <v>0.2646</v>
      </c>
      <c r="S164">
        <v>400.69830000000002</v>
      </c>
      <c r="T164">
        <v>972.66780000000006</v>
      </c>
      <c r="U164">
        <v>0</v>
      </c>
      <c r="V164">
        <v>0</v>
      </c>
      <c r="W164">
        <v>0.41199999999999998</v>
      </c>
      <c r="X164">
        <v>1307013704</v>
      </c>
      <c r="Y164">
        <v>2308118342.25</v>
      </c>
      <c r="Z164">
        <v>0</v>
      </c>
      <c r="AA164">
        <v>0.1263</v>
      </c>
      <c r="AB164">
        <v>0.56630000000000003</v>
      </c>
      <c r="AC164">
        <v>604367.15610000002</v>
      </c>
      <c r="AD164">
        <v>836379.58109999995</v>
      </c>
      <c r="AE164">
        <v>0</v>
      </c>
      <c r="AF164">
        <v>0.12039999999999999</v>
      </c>
      <c r="AG164">
        <v>0.72260000000000002</v>
      </c>
      <c r="AH164">
        <v>0.23599999999999999</v>
      </c>
      <c r="AI164">
        <v>0.57669999999999999</v>
      </c>
      <c r="AJ164">
        <v>-9.7799999999999998E-2</v>
      </c>
      <c r="AK164">
        <v>0.124</v>
      </c>
      <c r="AL164">
        <v>0.49480000000000002</v>
      </c>
      <c r="AM164">
        <v>683823099.0704</v>
      </c>
      <c r="AN164">
        <v>972652688.70200002</v>
      </c>
      <c r="AO164">
        <v>0</v>
      </c>
      <c r="AP164">
        <v>0.12870000000000001</v>
      </c>
      <c r="AQ164">
        <v>0.70299999999999996</v>
      </c>
      <c r="AR164">
        <v>4.5953154600000001</v>
      </c>
      <c r="AS164">
        <v>0</v>
      </c>
      <c r="AT164">
        <v>-11.5883427875</v>
      </c>
      <c r="AU164">
        <v>0.13469999999999999</v>
      </c>
      <c r="AV164">
        <v>0</v>
      </c>
      <c r="AW164">
        <v>74226.037100000001</v>
      </c>
      <c r="AX164">
        <v>452429.32079999999</v>
      </c>
      <c r="AY164">
        <v>0</v>
      </c>
      <c r="AZ164">
        <v>0.112</v>
      </c>
      <c r="BA164">
        <v>0.83589999999999998</v>
      </c>
      <c r="BB164">
        <v>0</v>
      </c>
      <c r="BC164">
        <v>0</v>
      </c>
      <c r="BD164">
        <v>0</v>
      </c>
      <c r="BE164">
        <v>0</v>
      </c>
      <c r="BF164">
        <v>0</v>
      </c>
      <c r="BG164" s="2">
        <f t="shared" si="3"/>
        <v>0.56933466999999993</v>
      </c>
      <c r="BH164">
        <f>IFERROR(VLOOKUP(D164,'Pesos cenários'!$B$2:$D$4,3,FALSE),"")</f>
        <v>0.24260000000000001</v>
      </c>
    </row>
    <row r="165" spans="1:60" x14ac:dyDescent="0.25">
      <c r="A165">
        <v>146</v>
      </c>
      <c r="B165" t="s">
        <v>719</v>
      </c>
      <c r="C165" t="s">
        <v>136</v>
      </c>
      <c r="D165" t="s">
        <v>59</v>
      </c>
      <c r="E165" t="s">
        <v>57</v>
      </c>
      <c r="F165" t="s">
        <v>727</v>
      </c>
      <c r="G165" t="s">
        <v>716</v>
      </c>
      <c r="H165">
        <v>783.25300000000004</v>
      </c>
      <c r="I165">
        <v>1399.3507099999999</v>
      </c>
      <c r="J165">
        <v>2210.4683583999999</v>
      </c>
      <c r="K165">
        <v>0.14153779999999999</v>
      </c>
      <c r="L165">
        <v>0.13350000000000001</v>
      </c>
      <c r="M165">
        <v>0.63300000000000001</v>
      </c>
      <c r="N165">
        <v>985.70489999999995</v>
      </c>
      <c r="O165">
        <v>1225.8015</v>
      </c>
      <c r="P165">
        <v>1.4140999999999999</v>
      </c>
      <c r="Q165">
        <v>0.12039999999999999</v>
      </c>
      <c r="R165">
        <v>0.80389999999999995</v>
      </c>
      <c r="S165">
        <v>839.33439999999996</v>
      </c>
      <c r="T165">
        <v>972.66780000000006</v>
      </c>
      <c r="U165">
        <v>0</v>
      </c>
      <c r="V165">
        <v>0</v>
      </c>
      <c r="W165">
        <v>0.8629</v>
      </c>
      <c r="X165">
        <v>2403074958</v>
      </c>
      <c r="Y165">
        <v>2308118342.25</v>
      </c>
      <c r="Z165">
        <v>0</v>
      </c>
      <c r="AA165">
        <v>0.1263</v>
      </c>
      <c r="AB165">
        <v>1</v>
      </c>
      <c r="AC165">
        <v>1270899.4754999999</v>
      </c>
      <c r="AD165">
        <v>836379.58109999995</v>
      </c>
      <c r="AE165">
        <v>0</v>
      </c>
      <c r="AF165">
        <v>0.12039999999999999</v>
      </c>
      <c r="AG165">
        <v>1</v>
      </c>
      <c r="AH165">
        <v>0.2361</v>
      </c>
      <c r="AI165">
        <v>0.57669999999999999</v>
      </c>
      <c r="AJ165">
        <v>-9.7799999999999998E-2</v>
      </c>
      <c r="AK165">
        <v>0.124</v>
      </c>
      <c r="AL165">
        <v>0.495</v>
      </c>
      <c r="AM165">
        <v>613241030.19630003</v>
      </c>
      <c r="AN165">
        <v>972652688.70200002</v>
      </c>
      <c r="AO165">
        <v>0</v>
      </c>
      <c r="AP165">
        <v>0.12870000000000001</v>
      </c>
      <c r="AQ165">
        <v>0.63049999999999995</v>
      </c>
      <c r="AR165">
        <v>-44.990859999999998</v>
      </c>
      <c r="AS165">
        <v>0</v>
      </c>
      <c r="AT165">
        <v>-11.5883427875</v>
      </c>
      <c r="AU165">
        <v>0.13469999999999999</v>
      </c>
      <c r="AV165">
        <v>1</v>
      </c>
      <c r="AW165">
        <v>367541.61959999998</v>
      </c>
      <c r="AX165">
        <v>452429.32079999999</v>
      </c>
      <c r="AY165">
        <v>0</v>
      </c>
      <c r="AZ165">
        <v>0.112</v>
      </c>
      <c r="BA165">
        <v>0.18759999999999999</v>
      </c>
      <c r="BB165">
        <v>0</v>
      </c>
      <c r="BC165">
        <v>0</v>
      </c>
      <c r="BD165">
        <v>0</v>
      </c>
      <c r="BE165">
        <v>0</v>
      </c>
      <c r="BF165">
        <v>0</v>
      </c>
      <c r="BG165" s="2">
        <f t="shared" si="3"/>
        <v>0.72623161000000014</v>
      </c>
      <c r="BH165">
        <f>IFERROR(VLOOKUP(D165,'Pesos cenários'!$B$2:$D$4,3,FALSE),"")</f>
        <v>0.24260000000000001</v>
      </c>
    </row>
    <row r="166" spans="1:60" x14ac:dyDescent="0.25">
      <c r="A166">
        <v>147</v>
      </c>
      <c r="B166" t="s">
        <v>719</v>
      </c>
      <c r="C166" t="s">
        <v>137</v>
      </c>
      <c r="D166" t="s">
        <v>59</v>
      </c>
      <c r="E166" t="s">
        <v>57</v>
      </c>
      <c r="F166" t="s">
        <v>727</v>
      </c>
      <c r="G166" t="s">
        <v>716</v>
      </c>
      <c r="H166">
        <v>427.73599999999999</v>
      </c>
      <c r="I166">
        <v>2171.0349099999999</v>
      </c>
      <c r="J166">
        <v>2210.4683583999999</v>
      </c>
      <c r="K166">
        <v>0.14153779999999999</v>
      </c>
      <c r="L166">
        <v>0.13350000000000001</v>
      </c>
      <c r="M166">
        <v>0.98219999999999996</v>
      </c>
      <c r="N166">
        <v>275.5924</v>
      </c>
      <c r="O166">
        <v>1225.8015</v>
      </c>
      <c r="P166">
        <v>1.4140999999999999</v>
      </c>
      <c r="Q166">
        <v>0.12039999999999999</v>
      </c>
      <c r="R166">
        <v>0.22389999999999999</v>
      </c>
      <c r="S166">
        <v>444.63619999999997</v>
      </c>
      <c r="T166">
        <v>972.66780000000006</v>
      </c>
      <c r="U166">
        <v>0</v>
      </c>
      <c r="V166">
        <v>0</v>
      </c>
      <c r="W166">
        <v>0.45710000000000001</v>
      </c>
      <c r="X166">
        <v>1298757332</v>
      </c>
      <c r="Y166">
        <v>2308118342.25</v>
      </c>
      <c r="Z166">
        <v>0</v>
      </c>
      <c r="AA166">
        <v>0.1263</v>
      </c>
      <c r="AB166">
        <v>0.56269999999999998</v>
      </c>
      <c r="AC166">
        <v>670666.30299999996</v>
      </c>
      <c r="AD166">
        <v>836379.58109999995</v>
      </c>
      <c r="AE166">
        <v>0</v>
      </c>
      <c r="AF166">
        <v>0.12039999999999999</v>
      </c>
      <c r="AG166">
        <v>0.80189999999999995</v>
      </c>
      <c r="AH166">
        <v>0.2359</v>
      </c>
      <c r="AI166">
        <v>0.57669999999999999</v>
      </c>
      <c r="AJ166">
        <v>-9.7799999999999998E-2</v>
      </c>
      <c r="AK166">
        <v>0.124</v>
      </c>
      <c r="AL166">
        <v>0.49480000000000002</v>
      </c>
      <c r="AM166">
        <v>1298317229.5436001</v>
      </c>
      <c r="AN166">
        <v>972652688.70200002</v>
      </c>
      <c r="AO166">
        <v>0</v>
      </c>
      <c r="AP166">
        <v>0.12870000000000001</v>
      </c>
      <c r="AQ166">
        <v>1</v>
      </c>
      <c r="AR166">
        <v>3.00354433</v>
      </c>
      <c r="AS166">
        <v>0</v>
      </c>
      <c r="AT166">
        <v>-11.5883427875</v>
      </c>
      <c r="AU166">
        <v>0.13469999999999999</v>
      </c>
      <c r="AV166">
        <v>0</v>
      </c>
      <c r="AW166">
        <v>208794.96220000001</v>
      </c>
      <c r="AX166">
        <v>452429.32079999999</v>
      </c>
      <c r="AY166">
        <v>0</v>
      </c>
      <c r="AZ166">
        <v>0.112</v>
      </c>
      <c r="BA166">
        <v>0.53849999999999998</v>
      </c>
      <c r="BB166">
        <v>0</v>
      </c>
      <c r="BC166">
        <v>0</v>
      </c>
      <c r="BD166">
        <v>0</v>
      </c>
      <c r="BE166">
        <v>0</v>
      </c>
      <c r="BF166">
        <v>0</v>
      </c>
      <c r="BG166" s="2">
        <f t="shared" si="3"/>
        <v>0.57606623000000001</v>
      </c>
      <c r="BH166">
        <f>IFERROR(VLOOKUP(D166,'Pesos cenários'!$B$2:$D$4,3,FALSE),"")</f>
        <v>0.24260000000000001</v>
      </c>
    </row>
    <row r="167" spans="1:60" x14ac:dyDescent="0.25">
      <c r="A167">
        <v>148</v>
      </c>
      <c r="B167" t="s">
        <v>719</v>
      </c>
      <c r="C167" t="s">
        <v>138</v>
      </c>
      <c r="D167" t="s">
        <v>60</v>
      </c>
      <c r="E167" t="s">
        <v>93</v>
      </c>
      <c r="F167" t="s">
        <v>728</v>
      </c>
      <c r="G167" t="s">
        <v>716</v>
      </c>
      <c r="H167">
        <v>145.08500000000001</v>
      </c>
      <c r="I167">
        <v>928.95233199999996</v>
      </c>
      <c r="J167">
        <v>2144.8548336499998</v>
      </c>
      <c r="K167">
        <v>3.6022190000000003E-2</v>
      </c>
      <c r="L167">
        <v>0.13350000000000001</v>
      </c>
      <c r="M167">
        <v>0.43309999999999998</v>
      </c>
      <c r="N167">
        <v>151.12139999999999</v>
      </c>
      <c r="O167">
        <v>991.44029999999998</v>
      </c>
      <c r="P167">
        <v>1.4140999999999999</v>
      </c>
      <c r="Q167">
        <v>0.12039999999999999</v>
      </c>
      <c r="R167">
        <v>0.1512</v>
      </c>
      <c r="S167">
        <v>0</v>
      </c>
      <c r="T167">
        <v>627.43240000000003</v>
      </c>
      <c r="U167">
        <v>0</v>
      </c>
      <c r="V167">
        <v>0</v>
      </c>
      <c r="W167">
        <v>0</v>
      </c>
      <c r="X167">
        <v>440530502</v>
      </c>
      <c r="Y167">
        <v>1881592089.5</v>
      </c>
      <c r="Z167">
        <v>0</v>
      </c>
      <c r="AA167">
        <v>0.1263</v>
      </c>
      <c r="AB167">
        <v>0.2341</v>
      </c>
      <c r="AC167">
        <v>268375.42920000001</v>
      </c>
      <c r="AD167">
        <v>644978.16810000001</v>
      </c>
      <c r="AE167">
        <v>0</v>
      </c>
      <c r="AF167">
        <v>0.12039999999999999</v>
      </c>
      <c r="AG167">
        <v>0.41610000000000003</v>
      </c>
      <c r="AH167">
        <v>0.23649999999999999</v>
      </c>
      <c r="AI167">
        <v>0.57840000000000003</v>
      </c>
      <c r="AJ167">
        <v>-0.33900000000000002</v>
      </c>
      <c r="AK167">
        <v>0.124</v>
      </c>
      <c r="AL167">
        <v>0.62729999999999997</v>
      </c>
      <c r="AM167">
        <v>0</v>
      </c>
      <c r="AN167">
        <v>528682801.3082</v>
      </c>
      <c r="AO167">
        <v>0</v>
      </c>
      <c r="AP167">
        <v>0.12870000000000001</v>
      </c>
      <c r="AQ167">
        <v>0</v>
      </c>
      <c r="AR167">
        <v>-116.827202</v>
      </c>
      <c r="AS167">
        <v>0</v>
      </c>
      <c r="AT167">
        <v>-5.5498890562499996</v>
      </c>
      <c r="AU167">
        <v>0.13469999999999999</v>
      </c>
      <c r="AV167">
        <v>1</v>
      </c>
      <c r="AW167">
        <v>2874.5423999999998</v>
      </c>
      <c r="AX167">
        <v>145285.9498</v>
      </c>
      <c r="AY167">
        <v>0</v>
      </c>
      <c r="AZ167">
        <v>0.112</v>
      </c>
      <c r="BA167">
        <v>0.98019999999999996</v>
      </c>
      <c r="BB167">
        <v>0</v>
      </c>
      <c r="BC167">
        <v>0</v>
      </c>
      <c r="BD167">
        <v>0</v>
      </c>
      <c r="BE167">
        <v>0</v>
      </c>
      <c r="BF167">
        <v>0</v>
      </c>
      <c r="BG167" s="2">
        <f t="shared" si="3"/>
        <v>0.4779562</v>
      </c>
      <c r="BH167" t="str">
        <f>IFERROR(VLOOKUP(D167,'Pesos cenários'!$B$2:$D$4,3,FALSE),"")</f>
        <v/>
      </c>
    </row>
    <row r="168" spans="1:60" x14ac:dyDescent="0.25">
      <c r="A168">
        <v>149</v>
      </c>
      <c r="B168" t="s">
        <v>719</v>
      </c>
      <c r="C168" t="s">
        <v>139</v>
      </c>
      <c r="D168" t="s">
        <v>59</v>
      </c>
      <c r="E168" t="s">
        <v>57</v>
      </c>
      <c r="F168" t="s">
        <v>727</v>
      </c>
      <c r="G168" t="s">
        <v>716</v>
      </c>
      <c r="H168">
        <v>38.484000000000002</v>
      </c>
      <c r="I168">
        <v>21.4608898</v>
      </c>
      <c r="J168">
        <v>2210.4683583999999</v>
      </c>
      <c r="K168">
        <v>0.14153779999999999</v>
      </c>
      <c r="L168">
        <v>0.13350000000000001</v>
      </c>
      <c r="M168">
        <v>9.5999999999999992E-3</v>
      </c>
      <c r="N168">
        <v>222.11699999999999</v>
      </c>
      <c r="O168">
        <v>1225.8015</v>
      </c>
      <c r="P168">
        <v>1.4140999999999999</v>
      </c>
      <c r="Q168">
        <v>0.12039999999999999</v>
      </c>
      <c r="R168">
        <v>0.18029999999999999</v>
      </c>
      <c r="S168">
        <v>90.276799999999994</v>
      </c>
      <c r="T168">
        <v>972.66780000000006</v>
      </c>
      <c r="U168">
        <v>0</v>
      </c>
      <c r="V168">
        <v>0</v>
      </c>
      <c r="W168">
        <v>9.2799999999999994E-2</v>
      </c>
      <c r="X168">
        <v>136891296</v>
      </c>
      <c r="Y168">
        <v>2308118342.25</v>
      </c>
      <c r="Z168">
        <v>0</v>
      </c>
      <c r="AA168">
        <v>0.1263</v>
      </c>
      <c r="AB168">
        <v>5.9299999999999999E-2</v>
      </c>
      <c r="AC168">
        <v>99837.822899999999</v>
      </c>
      <c r="AD168">
        <v>836379.58109999995</v>
      </c>
      <c r="AE168">
        <v>0</v>
      </c>
      <c r="AF168">
        <v>0.12039999999999999</v>
      </c>
      <c r="AG168">
        <v>0.11940000000000001</v>
      </c>
      <c r="AH168">
        <v>0.1404</v>
      </c>
      <c r="AI168">
        <v>0.57669999999999999</v>
      </c>
      <c r="AJ168">
        <v>-9.7799999999999998E-2</v>
      </c>
      <c r="AK168">
        <v>0.124</v>
      </c>
      <c r="AL168">
        <v>0.35320000000000001</v>
      </c>
      <c r="AM168">
        <v>71359453.282800004</v>
      </c>
      <c r="AN168">
        <v>972652688.70200002</v>
      </c>
      <c r="AO168">
        <v>0</v>
      </c>
      <c r="AP168">
        <v>0.12870000000000001</v>
      </c>
      <c r="AQ168">
        <v>7.3400000000000007E-2</v>
      </c>
      <c r="AR168">
        <v>3.6092882199999998</v>
      </c>
      <c r="AS168">
        <v>0</v>
      </c>
      <c r="AT168">
        <v>-11.5883427875</v>
      </c>
      <c r="AU168">
        <v>0.13469999999999999</v>
      </c>
      <c r="AV168">
        <v>0</v>
      </c>
      <c r="AW168">
        <v>10141.456899999999</v>
      </c>
      <c r="AX168">
        <v>452429.32079999999</v>
      </c>
      <c r="AY168">
        <v>0</v>
      </c>
      <c r="AZ168">
        <v>0.112</v>
      </c>
      <c r="BA168">
        <v>0.97760000000000002</v>
      </c>
      <c r="BB168">
        <v>0</v>
      </c>
      <c r="BC168">
        <v>0</v>
      </c>
      <c r="BD168">
        <v>0</v>
      </c>
      <c r="BE168">
        <v>0</v>
      </c>
      <c r="BF168">
        <v>0</v>
      </c>
      <c r="BG168" s="2">
        <f t="shared" si="3"/>
        <v>0.20758965000000001</v>
      </c>
      <c r="BH168">
        <f>IFERROR(VLOOKUP(D168,'Pesos cenários'!$B$2:$D$4,3,FALSE),"")</f>
        <v>0.24260000000000001</v>
      </c>
    </row>
    <row r="169" spans="1:60" x14ac:dyDescent="0.25">
      <c r="A169">
        <v>150</v>
      </c>
      <c r="B169" t="s">
        <v>719</v>
      </c>
      <c r="C169" t="s">
        <v>140</v>
      </c>
      <c r="D169" t="s">
        <v>59</v>
      </c>
      <c r="E169" t="s">
        <v>57</v>
      </c>
      <c r="F169" t="s">
        <v>727</v>
      </c>
      <c r="G169" t="s">
        <v>716</v>
      </c>
      <c r="H169">
        <v>177.01</v>
      </c>
      <c r="I169">
        <v>2147.7341299999998</v>
      </c>
      <c r="J169">
        <v>2210.4683583999999</v>
      </c>
      <c r="K169">
        <v>0.14153779999999999</v>
      </c>
      <c r="L169">
        <v>0.13350000000000001</v>
      </c>
      <c r="M169">
        <v>0.97160000000000002</v>
      </c>
      <c r="N169">
        <v>261.77530000000002</v>
      </c>
      <c r="O169">
        <v>1225.8015</v>
      </c>
      <c r="P169">
        <v>1.4140999999999999</v>
      </c>
      <c r="Q169">
        <v>0.12039999999999999</v>
      </c>
      <c r="R169">
        <v>0.21260000000000001</v>
      </c>
      <c r="S169">
        <v>177.88030000000001</v>
      </c>
      <c r="T169">
        <v>972.66780000000006</v>
      </c>
      <c r="U169">
        <v>0</v>
      </c>
      <c r="V169">
        <v>0</v>
      </c>
      <c r="W169">
        <v>0.18290000000000001</v>
      </c>
      <c r="X169">
        <v>575723776</v>
      </c>
      <c r="Y169">
        <v>2308118342.25</v>
      </c>
      <c r="Z169">
        <v>0</v>
      </c>
      <c r="AA169">
        <v>0.1263</v>
      </c>
      <c r="AB169">
        <v>0.24940000000000001</v>
      </c>
      <c r="AC169">
        <v>437261.84749999997</v>
      </c>
      <c r="AD169">
        <v>836379.58109999995</v>
      </c>
      <c r="AE169">
        <v>0</v>
      </c>
      <c r="AF169">
        <v>0.12039999999999999</v>
      </c>
      <c r="AG169">
        <v>0.52280000000000004</v>
      </c>
      <c r="AH169">
        <v>0.45090000000000002</v>
      </c>
      <c r="AI169">
        <v>0.57669999999999999</v>
      </c>
      <c r="AJ169">
        <v>-9.7799999999999998E-2</v>
      </c>
      <c r="AK169">
        <v>0.124</v>
      </c>
      <c r="AL169">
        <v>0.8135</v>
      </c>
      <c r="AM169">
        <v>639270046.32910001</v>
      </c>
      <c r="AN169">
        <v>972652688.70200002</v>
      </c>
      <c r="AO169">
        <v>0</v>
      </c>
      <c r="AP169">
        <v>0.12870000000000001</v>
      </c>
      <c r="AQ169">
        <v>0.65720000000000001</v>
      </c>
      <c r="AR169">
        <v>-2.4375929799999998</v>
      </c>
      <c r="AS169">
        <v>0</v>
      </c>
      <c r="AT169">
        <v>-11.5883427875</v>
      </c>
      <c r="AU169">
        <v>0.13469999999999999</v>
      </c>
      <c r="AV169">
        <v>0.210348712037527</v>
      </c>
      <c r="AW169">
        <v>8781.1826000000001</v>
      </c>
      <c r="AX169">
        <v>452429.32079999999</v>
      </c>
      <c r="AY169">
        <v>0</v>
      </c>
      <c r="AZ169">
        <v>0.112</v>
      </c>
      <c r="BA169">
        <v>0.98060000000000003</v>
      </c>
      <c r="BB169">
        <v>0</v>
      </c>
      <c r="BC169">
        <v>0</v>
      </c>
      <c r="BD169">
        <v>0</v>
      </c>
      <c r="BE169">
        <v>0</v>
      </c>
      <c r="BF169">
        <v>0</v>
      </c>
      <c r="BG169" s="2">
        <f t="shared" si="3"/>
        <v>0.57336679151145498</v>
      </c>
      <c r="BH169">
        <f>IFERROR(VLOOKUP(D169,'Pesos cenários'!$B$2:$D$4,3,FALSE),"")</f>
        <v>0.24260000000000001</v>
      </c>
    </row>
    <row r="170" spans="1:60" x14ac:dyDescent="0.25">
      <c r="A170">
        <v>151</v>
      </c>
      <c r="B170" t="s">
        <v>719</v>
      </c>
      <c r="C170" t="s">
        <v>141</v>
      </c>
      <c r="D170" t="s">
        <v>59</v>
      </c>
      <c r="E170" t="s">
        <v>57</v>
      </c>
      <c r="F170" t="s">
        <v>727</v>
      </c>
      <c r="G170" t="s">
        <v>716</v>
      </c>
      <c r="H170">
        <v>172.63300000000001</v>
      </c>
      <c r="I170">
        <v>2992.4377399999998</v>
      </c>
      <c r="J170">
        <v>2210.4683583999999</v>
      </c>
      <c r="K170">
        <v>0.14153779999999999</v>
      </c>
      <c r="L170">
        <v>0.13350000000000001</v>
      </c>
      <c r="M170">
        <v>1</v>
      </c>
      <c r="N170">
        <v>190.5916</v>
      </c>
      <c r="O170">
        <v>1225.8015</v>
      </c>
      <c r="P170">
        <v>1.4140999999999999</v>
      </c>
      <c r="Q170">
        <v>0.12039999999999999</v>
      </c>
      <c r="R170">
        <v>0.1545</v>
      </c>
      <c r="S170">
        <v>171.66929999999999</v>
      </c>
      <c r="T170">
        <v>972.66780000000006</v>
      </c>
      <c r="U170">
        <v>0</v>
      </c>
      <c r="V170">
        <v>0</v>
      </c>
      <c r="W170">
        <v>0.17649999999999999</v>
      </c>
      <c r="X170">
        <v>404163576</v>
      </c>
      <c r="Y170">
        <v>2308118342.25</v>
      </c>
      <c r="Z170">
        <v>0</v>
      </c>
      <c r="AA170">
        <v>0.1263</v>
      </c>
      <c r="AB170">
        <v>0.17510000000000001</v>
      </c>
      <c r="AC170">
        <v>221024.03450000001</v>
      </c>
      <c r="AD170">
        <v>836379.58109999995</v>
      </c>
      <c r="AE170">
        <v>0</v>
      </c>
      <c r="AF170">
        <v>0.12039999999999999</v>
      </c>
      <c r="AG170">
        <v>0.26429999999999998</v>
      </c>
      <c r="AH170">
        <v>0.2336</v>
      </c>
      <c r="AI170">
        <v>0.57669999999999999</v>
      </c>
      <c r="AJ170">
        <v>-9.7799999999999998E-2</v>
      </c>
      <c r="AK170">
        <v>0.124</v>
      </c>
      <c r="AL170">
        <v>0.49130000000000001</v>
      </c>
      <c r="AM170">
        <v>243671856.39469999</v>
      </c>
      <c r="AN170">
        <v>972652688.70200002</v>
      </c>
      <c r="AO170">
        <v>0</v>
      </c>
      <c r="AP170">
        <v>0.12870000000000001</v>
      </c>
      <c r="AQ170">
        <v>0.2505</v>
      </c>
      <c r="AR170">
        <v>-0.17918758100000001</v>
      </c>
      <c r="AS170">
        <v>0</v>
      </c>
      <c r="AT170">
        <v>-11.5883427875</v>
      </c>
      <c r="AU170">
        <v>0.13469999999999999</v>
      </c>
      <c r="AV170">
        <v>1.5462744266875101E-2</v>
      </c>
      <c r="AW170">
        <v>5473.0028000000002</v>
      </c>
      <c r="AX170">
        <v>452429.32079999999</v>
      </c>
      <c r="AY170">
        <v>0</v>
      </c>
      <c r="AZ170">
        <v>0.112</v>
      </c>
      <c r="BA170">
        <v>0.9879</v>
      </c>
      <c r="BB170">
        <v>0</v>
      </c>
      <c r="BC170">
        <v>0</v>
      </c>
      <c r="BD170">
        <v>0</v>
      </c>
      <c r="BE170">
        <v>0</v>
      </c>
      <c r="BF170">
        <v>0</v>
      </c>
      <c r="BG170" s="2">
        <f t="shared" si="3"/>
        <v>0.41192683165274807</v>
      </c>
      <c r="BH170">
        <f>IFERROR(VLOOKUP(D170,'Pesos cenários'!$B$2:$D$4,3,FALSE),"")</f>
        <v>0.24260000000000001</v>
      </c>
    </row>
    <row r="171" spans="1:60" x14ac:dyDescent="0.25">
      <c r="A171">
        <v>152</v>
      </c>
      <c r="B171" t="s">
        <v>719</v>
      </c>
      <c r="C171" t="s">
        <v>142</v>
      </c>
      <c r="D171" t="s">
        <v>59</v>
      </c>
      <c r="E171" t="s">
        <v>57</v>
      </c>
      <c r="F171" t="s">
        <v>727</v>
      </c>
      <c r="G171" t="s">
        <v>716</v>
      </c>
      <c r="H171">
        <v>244.22</v>
      </c>
      <c r="I171">
        <v>1443.0241699999999</v>
      </c>
      <c r="J171">
        <v>2210.4683583999999</v>
      </c>
      <c r="K171">
        <v>0.14153779999999999</v>
      </c>
      <c r="L171">
        <v>0.13350000000000001</v>
      </c>
      <c r="M171">
        <v>0.65280000000000005</v>
      </c>
      <c r="N171">
        <v>339.39</v>
      </c>
      <c r="O171">
        <v>1225.8015</v>
      </c>
      <c r="P171">
        <v>1.4140999999999999</v>
      </c>
      <c r="Q171">
        <v>0.12039999999999999</v>
      </c>
      <c r="R171">
        <v>0.27600000000000002</v>
      </c>
      <c r="S171">
        <v>260.97550000000001</v>
      </c>
      <c r="T171">
        <v>972.66780000000006</v>
      </c>
      <c r="U171">
        <v>0</v>
      </c>
      <c r="V171">
        <v>0</v>
      </c>
      <c r="W171">
        <v>0.26829999999999998</v>
      </c>
      <c r="X171">
        <v>741536510</v>
      </c>
      <c r="Y171">
        <v>2308118342.25</v>
      </c>
      <c r="Z171">
        <v>0</v>
      </c>
      <c r="AA171">
        <v>0.1263</v>
      </c>
      <c r="AB171">
        <v>0.32129999999999997</v>
      </c>
      <c r="AC171">
        <v>432218.52789999999</v>
      </c>
      <c r="AD171">
        <v>836379.58109999995</v>
      </c>
      <c r="AE171">
        <v>0</v>
      </c>
      <c r="AF171">
        <v>0.12039999999999999</v>
      </c>
      <c r="AG171">
        <v>0.51680000000000004</v>
      </c>
      <c r="AH171">
        <v>0.2999</v>
      </c>
      <c r="AI171">
        <v>0.57669999999999999</v>
      </c>
      <c r="AJ171">
        <v>-9.7799999999999998E-2</v>
      </c>
      <c r="AK171">
        <v>0.124</v>
      </c>
      <c r="AL171">
        <v>0.5897</v>
      </c>
      <c r="AM171">
        <v>306176195.82020003</v>
      </c>
      <c r="AN171">
        <v>972652688.70200002</v>
      </c>
      <c r="AO171">
        <v>0</v>
      </c>
      <c r="AP171">
        <v>0.12870000000000001</v>
      </c>
      <c r="AQ171">
        <v>0.31480000000000002</v>
      </c>
      <c r="AR171">
        <v>29.929418600000002</v>
      </c>
      <c r="AS171">
        <v>0</v>
      </c>
      <c r="AT171">
        <v>-11.5883427875</v>
      </c>
      <c r="AU171">
        <v>0.13469999999999999</v>
      </c>
      <c r="AV171">
        <v>0</v>
      </c>
      <c r="AW171">
        <v>18093.136500000001</v>
      </c>
      <c r="AX171">
        <v>452429.32079999999</v>
      </c>
      <c r="AY171">
        <v>0</v>
      </c>
      <c r="AZ171">
        <v>0.112</v>
      </c>
      <c r="BA171">
        <v>0.96</v>
      </c>
      <c r="BB171">
        <v>0</v>
      </c>
      <c r="BC171">
        <v>0</v>
      </c>
      <c r="BD171">
        <v>0</v>
      </c>
      <c r="BE171">
        <v>0</v>
      </c>
      <c r="BF171">
        <v>0</v>
      </c>
      <c r="BG171" s="2">
        <f t="shared" si="3"/>
        <v>0.44433967000000002</v>
      </c>
      <c r="BH171">
        <f>IFERROR(VLOOKUP(D171,'Pesos cenários'!$B$2:$D$4,3,FALSE),"")</f>
        <v>0.24260000000000001</v>
      </c>
    </row>
    <row r="172" spans="1:60" x14ac:dyDescent="0.25">
      <c r="A172">
        <v>153</v>
      </c>
      <c r="B172" t="s">
        <v>719</v>
      </c>
      <c r="C172" t="s">
        <v>143</v>
      </c>
      <c r="D172" t="s">
        <v>59</v>
      </c>
      <c r="E172" t="s">
        <v>57</v>
      </c>
      <c r="F172" t="s">
        <v>727</v>
      </c>
      <c r="G172" t="s">
        <v>716</v>
      </c>
      <c r="H172">
        <v>348.65499999999997</v>
      </c>
      <c r="I172">
        <v>2200.9167499999999</v>
      </c>
      <c r="J172">
        <v>2210.4683583999999</v>
      </c>
      <c r="K172">
        <v>0.14153779999999999</v>
      </c>
      <c r="L172">
        <v>0.13350000000000001</v>
      </c>
      <c r="M172">
        <v>0.99570000000000003</v>
      </c>
      <c r="N172">
        <v>421.68599999999998</v>
      </c>
      <c r="O172">
        <v>1225.8015</v>
      </c>
      <c r="P172">
        <v>1.4140999999999999</v>
      </c>
      <c r="Q172">
        <v>0.12039999999999999</v>
      </c>
      <c r="R172">
        <v>0.34329999999999999</v>
      </c>
      <c r="S172">
        <v>363.52370000000002</v>
      </c>
      <c r="T172">
        <v>972.66780000000006</v>
      </c>
      <c r="U172">
        <v>0</v>
      </c>
      <c r="V172">
        <v>0</v>
      </c>
      <c r="W172">
        <v>0.37369999999999998</v>
      </c>
      <c r="X172">
        <v>1058639690</v>
      </c>
      <c r="Y172">
        <v>2308118342.25</v>
      </c>
      <c r="Z172">
        <v>0</v>
      </c>
      <c r="AA172">
        <v>0.1263</v>
      </c>
      <c r="AB172">
        <v>0.4587</v>
      </c>
      <c r="AC172">
        <v>630058.027</v>
      </c>
      <c r="AD172">
        <v>836379.58109999995</v>
      </c>
      <c r="AE172">
        <v>0</v>
      </c>
      <c r="AF172">
        <v>0.12039999999999999</v>
      </c>
      <c r="AG172">
        <v>0.75329999999999997</v>
      </c>
      <c r="AH172">
        <v>0.23569999999999999</v>
      </c>
      <c r="AI172">
        <v>0.57669999999999999</v>
      </c>
      <c r="AJ172">
        <v>-9.7799999999999998E-2</v>
      </c>
      <c r="AK172">
        <v>0.124</v>
      </c>
      <c r="AL172">
        <v>0.4945</v>
      </c>
      <c r="AM172">
        <v>469529954.90649998</v>
      </c>
      <c r="AN172">
        <v>972652688.70200002</v>
      </c>
      <c r="AO172">
        <v>0</v>
      </c>
      <c r="AP172">
        <v>0.12870000000000001</v>
      </c>
      <c r="AQ172">
        <v>0.48270000000000002</v>
      </c>
      <c r="AR172">
        <v>-14.820895200000001</v>
      </c>
      <c r="AS172">
        <v>0</v>
      </c>
      <c r="AT172">
        <v>-11.5883427875</v>
      </c>
      <c r="AU172">
        <v>0.13469999999999999</v>
      </c>
      <c r="AV172">
        <v>1</v>
      </c>
      <c r="AW172">
        <v>128121.59940000001</v>
      </c>
      <c r="AX172">
        <v>452429.32079999999</v>
      </c>
      <c r="AY172">
        <v>0</v>
      </c>
      <c r="AZ172">
        <v>0.112</v>
      </c>
      <c r="BA172">
        <v>0.71679999999999999</v>
      </c>
      <c r="BB172">
        <v>0</v>
      </c>
      <c r="BC172">
        <v>0</v>
      </c>
      <c r="BD172">
        <v>0</v>
      </c>
      <c r="BE172">
        <v>0</v>
      </c>
      <c r="BF172">
        <v>0</v>
      </c>
      <c r="BG172" s="2">
        <f t="shared" si="3"/>
        <v>0.66131348999999995</v>
      </c>
      <c r="BH172">
        <f>IFERROR(VLOOKUP(D172,'Pesos cenários'!$B$2:$D$4,3,FALSE),"")</f>
        <v>0.24260000000000001</v>
      </c>
    </row>
    <row r="173" spans="1:60" x14ac:dyDescent="0.25">
      <c r="A173">
        <v>154</v>
      </c>
      <c r="B173" t="s">
        <v>719</v>
      </c>
      <c r="C173" t="s">
        <v>144</v>
      </c>
      <c r="D173" t="s">
        <v>59</v>
      </c>
      <c r="E173" t="s">
        <v>57</v>
      </c>
      <c r="F173" t="s">
        <v>727</v>
      </c>
      <c r="G173" t="s">
        <v>716</v>
      </c>
      <c r="H173">
        <v>288.40699999999998</v>
      </c>
      <c r="I173">
        <v>1871.5461399999999</v>
      </c>
      <c r="J173">
        <v>2210.4683583999999</v>
      </c>
      <c r="K173">
        <v>0.14153779999999999</v>
      </c>
      <c r="L173">
        <v>0.13350000000000001</v>
      </c>
      <c r="M173">
        <v>0.84670000000000001</v>
      </c>
      <c r="N173">
        <v>260.13040000000001</v>
      </c>
      <c r="O173">
        <v>1225.8015</v>
      </c>
      <c r="P173">
        <v>1.4140999999999999</v>
      </c>
      <c r="Q173">
        <v>0.12039999999999999</v>
      </c>
      <c r="R173">
        <v>0.21129999999999999</v>
      </c>
      <c r="S173">
        <v>293.10199999999998</v>
      </c>
      <c r="T173">
        <v>972.66780000000006</v>
      </c>
      <c r="U173">
        <v>0</v>
      </c>
      <c r="V173">
        <v>0</v>
      </c>
      <c r="W173">
        <v>0.30130000000000001</v>
      </c>
      <c r="X173">
        <v>882737192</v>
      </c>
      <c r="Y173">
        <v>2308118342.25</v>
      </c>
      <c r="Z173">
        <v>0</v>
      </c>
      <c r="AA173">
        <v>0.1263</v>
      </c>
      <c r="AB173">
        <v>0.38240000000000002</v>
      </c>
      <c r="AC173">
        <v>441053.9461</v>
      </c>
      <c r="AD173">
        <v>836379.58109999995</v>
      </c>
      <c r="AE173">
        <v>0</v>
      </c>
      <c r="AF173">
        <v>0.12039999999999999</v>
      </c>
      <c r="AG173">
        <v>0.52729999999999999</v>
      </c>
      <c r="AH173">
        <v>0.23369999999999999</v>
      </c>
      <c r="AI173">
        <v>0.57669999999999999</v>
      </c>
      <c r="AJ173">
        <v>-9.7799999999999998E-2</v>
      </c>
      <c r="AK173">
        <v>0.124</v>
      </c>
      <c r="AL173">
        <v>0.49149999999999999</v>
      </c>
      <c r="AM173">
        <v>176980480.39019999</v>
      </c>
      <c r="AN173">
        <v>972652688.70200002</v>
      </c>
      <c r="AO173">
        <v>0</v>
      </c>
      <c r="AP173">
        <v>0.12870000000000001</v>
      </c>
      <c r="AQ173">
        <v>0.182</v>
      </c>
      <c r="AR173">
        <v>-80.270355199999997</v>
      </c>
      <c r="AS173">
        <v>0</v>
      </c>
      <c r="AT173">
        <v>-11.5883427875</v>
      </c>
      <c r="AU173">
        <v>0.13469999999999999</v>
      </c>
      <c r="AV173">
        <v>1</v>
      </c>
      <c r="AW173">
        <v>64540.2906</v>
      </c>
      <c r="AX173">
        <v>452429.32079999999</v>
      </c>
      <c r="AY173">
        <v>0</v>
      </c>
      <c r="AZ173">
        <v>0.112</v>
      </c>
      <c r="BA173">
        <v>0.85729999999999995</v>
      </c>
      <c r="BB173">
        <v>0</v>
      </c>
      <c r="BC173">
        <v>0</v>
      </c>
      <c r="BD173">
        <v>0</v>
      </c>
      <c r="BE173">
        <v>0</v>
      </c>
      <c r="BF173">
        <v>0</v>
      </c>
      <c r="BG173" s="2">
        <f t="shared" si="3"/>
        <v>0.56534600999999995</v>
      </c>
      <c r="BH173">
        <f>IFERROR(VLOOKUP(D173,'Pesos cenários'!$B$2:$D$4,3,FALSE),"")</f>
        <v>0.24260000000000001</v>
      </c>
    </row>
    <row r="174" spans="1:60" x14ac:dyDescent="0.25">
      <c r="A174">
        <v>155</v>
      </c>
      <c r="B174" t="s">
        <v>719</v>
      </c>
      <c r="C174" t="s">
        <v>145</v>
      </c>
      <c r="D174" t="s">
        <v>59</v>
      </c>
      <c r="E174" t="s">
        <v>57</v>
      </c>
      <c r="F174" t="s">
        <v>727</v>
      </c>
      <c r="G174" t="s">
        <v>716</v>
      </c>
      <c r="H174">
        <v>358.029</v>
      </c>
      <c r="I174">
        <v>1895.6602800000001</v>
      </c>
      <c r="J174">
        <v>2210.4683583999999</v>
      </c>
      <c r="K174">
        <v>0.14153779999999999</v>
      </c>
      <c r="L174">
        <v>0.13350000000000001</v>
      </c>
      <c r="M174">
        <v>0.85760000000000003</v>
      </c>
      <c r="N174">
        <v>110.4059</v>
      </c>
      <c r="O174">
        <v>1225.8015</v>
      </c>
      <c r="P174">
        <v>1.4140999999999999</v>
      </c>
      <c r="Q174">
        <v>0.12039999999999999</v>
      </c>
      <c r="R174">
        <v>8.8999999999999996E-2</v>
      </c>
      <c r="S174">
        <v>362.23289999999997</v>
      </c>
      <c r="T174">
        <v>972.66780000000006</v>
      </c>
      <c r="U174">
        <v>0</v>
      </c>
      <c r="V174">
        <v>0</v>
      </c>
      <c r="W174">
        <v>0.37240000000000001</v>
      </c>
      <c r="X174">
        <v>344072270</v>
      </c>
      <c r="Y174">
        <v>2308118342.25</v>
      </c>
      <c r="Z174">
        <v>0</v>
      </c>
      <c r="AA174">
        <v>0.1263</v>
      </c>
      <c r="AB174">
        <v>0.14910000000000001</v>
      </c>
      <c r="AC174">
        <v>262223.27360000001</v>
      </c>
      <c r="AD174">
        <v>836379.58109999995</v>
      </c>
      <c r="AE174">
        <v>0</v>
      </c>
      <c r="AF174">
        <v>0.12039999999999999</v>
      </c>
      <c r="AG174">
        <v>0.3135</v>
      </c>
      <c r="AH174">
        <v>0.31259999999999999</v>
      </c>
      <c r="AI174">
        <v>0.57669999999999999</v>
      </c>
      <c r="AJ174">
        <v>-9.7799999999999998E-2</v>
      </c>
      <c r="AK174">
        <v>0.124</v>
      </c>
      <c r="AL174">
        <v>0.60840000000000005</v>
      </c>
      <c r="AM174">
        <v>928696636.14999998</v>
      </c>
      <c r="AN174">
        <v>972652688.70200002</v>
      </c>
      <c r="AO174">
        <v>0</v>
      </c>
      <c r="AP174">
        <v>0.12870000000000001</v>
      </c>
      <c r="AQ174">
        <v>0.95479999999999998</v>
      </c>
      <c r="AR174">
        <v>1.5806565299999999</v>
      </c>
      <c r="AS174">
        <v>0</v>
      </c>
      <c r="AT174">
        <v>-11.5883427875</v>
      </c>
      <c r="AU174">
        <v>0.13469999999999999</v>
      </c>
      <c r="AV174">
        <v>0</v>
      </c>
      <c r="AW174">
        <v>252885.28820000001</v>
      </c>
      <c r="AX174">
        <v>452429.32079999999</v>
      </c>
      <c r="AY174">
        <v>0</v>
      </c>
      <c r="AZ174">
        <v>0.112</v>
      </c>
      <c r="BA174">
        <v>0.44109999999999999</v>
      </c>
      <c r="BB174">
        <v>0</v>
      </c>
      <c r="BC174">
        <v>0</v>
      </c>
      <c r="BD174">
        <v>0</v>
      </c>
      <c r="BE174">
        <v>0</v>
      </c>
      <c r="BF174">
        <v>0</v>
      </c>
      <c r="BG174" s="2">
        <f t="shared" si="3"/>
        <v>0.42950949000000005</v>
      </c>
      <c r="BH174">
        <f>IFERROR(VLOOKUP(D174,'Pesos cenários'!$B$2:$D$4,3,FALSE),"")</f>
        <v>0.24260000000000001</v>
      </c>
    </row>
    <row r="175" spans="1:60" x14ac:dyDescent="0.25">
      <c r="A175">
        <v>156</v>
      </c>
      <c r="B175" t="s">
        <v>719</v>
      </c>
      <c r="C175" t="s">
        <v>146</v>
      </c>
      <c r="D175" t="s">
        <v>59</v>
      </c>
      <c r="E175" t="s">
        <v>57</v>
      </c>
      <c r="F175" t="s">
        <v>727</v>
      </c>
      <c r="G175" t="s">
        <v>716</v>
      </c>
      <c r="H175">
        <v>219.65799999999999</v>
      </c>
      <c r="J175">
        <v>2210.4683583999999</v>
      </c>
      <c r="K175">
        <v>0.14153779999999999</v>
      </c>
      <c r="L175">
        <v>0.13350000000000001</v>
      </c>
      <c r="N175">
        <v>94.697599999999994</v>
      </c>
      <c r="O175">
        <v>1225.8015</v>
      </c>
      <c r="P175">
        <v>1.4140999999999999</v>
      </c>
      <c r="Q175">
        <v>0.12039999999999999</v>
      </c>
      <c r="R175">
        <v>7.6200000000000004E-2</v>
      </c>
      <c r="S175">
        <v>0</v>
      </c>
      <c r="T175">
        <v>972.66780000000006</v>
      </c>
      <c r="U175">
        <v>0</v>
      </c>
      <c r="V175">
        <v>0</v>
      </c>
      <c r="W175">
        <v>0</v>
      </c>
      <c r="X175">
        <v>0</v>
      </c>
      <c r="Y175">
        <v>2308118342.25</v>
      </c>
      <c r="Z175">
        <v>0</v>
      </c>
      <c r="AA175">
        <v>0.1263</v>
      </c>
      <c r="AB175">
        <v>0</v>
      </c>
      <c r="AC175">
        <v>0</v>
      </c>
      <c r="AD175">
        <v>836379.58109999995</v>
      </c>
      <c r="AE175">
        <v>0</v>
      </c>
      <c r="AF175">
        <v>0.12039999999999999</v>
      </c>
      <c r="AG175">
        <v>0</v>
      </c>
      <c r="AH175">
        <v>0</v>
      </c>
      <c r="AI175">
        <v>0.57669999999999999</v>
      </c>
      <c r="AJ175">
        <v>-9.7799999999999998E-2</v>
      </c>
      <c r="AK175">
        <v>0.124</v>
      </c>
      <c r="AL175">
        <v>0.14499999999999999</v>
      </c>
      <c r="AM175">
        <v>3672256.47</v>
      </c>
      <c r="AN175">
        <v>972652688.70200002</v>
      </c>
      <c r="AO175">
        <v>0</v>
      </c>
      <c r="AP175">
        <v>0.12870000000000001</v>
      </c>
      <c r="AQ175">
        <v>3.8E-3</v>
      </c>
      <c r="AR175">
        <v>-10.1423912</v>
      </c>
      <c r="AS175">
        <v>0</v>
      </c>
      <c r="AT175">
        <v>-11.5883427875</v>
      </c>
      <c r="AU175">
        <v>0.13469999999999999</v>
      </c>
      <c r="AV175">
        <v>0.87522360927571896</v>
      </c>
      <c r="AW175">
        <v>57211.080900000001</v>
      </c>
      <c r="AX175">
        <v>452429.32079999999</v>
      </c>
      <c r="AY175">
        <v>0</v>
      </c>
      <c r="AZ175">
        <v>0.112</v>
      </c>
      <c r="BA175">
        <v>0.87350000000000005</v>
      </c>
      <c r="BB175">
        <v>0</v>
      </c>
      <c r="BC175">
        <v>0</v>
      </c>
      <c r="BD175">
        <v>0</v>
      </c>
      <c r="BE175">
        <v>0</v>
      </c>
      <c r="BF175">
        <v>0</v>
      </c>
      <c r="BG175" s="2">
        <f t="shared" si="3"/>
        <v>0.24336816016943932</v>
      </c>
      <c r="BH175">
        <f>IFERROR(VLOOKUP(D175,'Pesos cenários'!$B$2:$D$4,3,FALSE),"")</f>
        <v>0.24260000000000001</v>
      </c>
    </row>
    <row r="176" spans="1:60" x14ac:dyDescent="0.25">
      <c r="A176">
        <v>157</v>
      </c>
      <c r="B176" t="s">
        <v>719</v>
      </c>
      <c r="C176" t="s">
        <v>147</v>
      </c>
      <c r="D176" t="s">
        <v>59</v>
      </c>
      <c r="E176" t="s">
        <v>57</v>
      </c>
      <c r="F176" t="s">
        <v>727</v>
      </c>
      <c r="G176" t="s">
        <v>716</v>
      </c>
      <c r="H176">
        <v>451.80500000000001</v>
      </c>
      <c r="I176">
        <v>214.89111299999999</v>
      </c>
      <c r="J176">
        <v>2210.4683583999999</v>
      </c>
      <c r="K176">
        <v>0.14153779999999999</v>
      </c>
      <c r="L176">
        <v>0.13350000000000001</v>
      </c>
      <c r="M176">
        <v>9.7199999999999995E-2</v>
      </c>
      <c r="N176">
        <v>775.8433</v>
      </c>
      <c r="O176">
        <v>1225.8015</v>
      </c>
      <c r="P176">
        <v>1.4140999999999999</v>
      </c>
      <c r="Q176">
        <v>0.12039999999999999</v>
      </c>
      <c r="R176">
        <v>0.63249999999999995</v>
      </c>
      <c r="S176">
        <v>539.37090000000001</v>
      </c>
      <c r="T176">
        <v>972.66780000000006</v>
      </c>
      <c r="U176">
        <v>0</v>
      </c>
      <c r="V176">
        <v>0</v>
      </c>
      <c r="W176">
        <v>0.55449999999999999</v>
      </c>
      <c r="X176">
        <v>1303876320</v>
      </c>
      <c r="Y176">
        <v>2308118342.25</v>
      </c>
      <c r="Z176">
        <v>0</v>
      </c>
      <c r="AA176">
        <v>0.1263</v>
      </c>
      <c r="AB176">
        <v>0.56489999999999996</v>
      </c>
      <c r="AC176">
        <v>783976.10129999998</v>
      </c>
      <c r="AD176">
        <v>836379.58109999995</v>
      </c>
      <c r="AE176">
        <v>0</v>
      </c>
      <c r="AF176">
        <v>0.12039999999999999</v>
      </c>
      <c r="AG176">
        <v>0.93730000000000002</v>
      </c>
      <c r="AH176">
        <v>0.2223</v>
      </c>
      <c r="AI176">
        <v>0.57669999999999999</v>
      </c>
      <c r="AJ176">
        <v>-9.7799999999999998E-2</v>
      </c>
      <c r="AK176">
        <v>0.124</v>
      </c>
      <c r="AL176">
        <v>0.47460000000000002</v>
      </c>
      <c r="AM176">
        <v>1025215275.4785</v>
      </c>
      <c r="AN176">
        <v>972652688.70200002</v>
      </c>
      <c r="AO176">
        <v>0</v>
      </c>
      <c r="AP176">
        <v>0.12870000000000001</v>
      </c>
      <c r="AQ176">
        <v>1</v>
      </c>
      <c r="AR176">
        <v>-0.16589289900000001</v>
      </c>
      <c r="AS176">
        <v>0</v>
      </c>
      <c r="AT176">
        <v>-11.5883427875</v>
      </c>
      <c r="AU176">
        <v>0.13469999999999999</v>
      </c>
      <c r="AV176">
        <v>1.4315498086485899E-2</v>
      </c>
      <c r="AW176">
        <v>202683.78520000001</v>
      </c>
      <c r="AX176">
        <v>452429.32079999999</v>
      </c>
      <c r="AY176">
        <v>0</v>
      </c>
      <c r="AZ176">
        <v>0.112</v>
      </c>
      <c r="BA176">
        <v>0.55200000000000005</v>
      </c>
      <c r="BB176">
        <v>0</v>
      </c>
      <c r="BC176">
        <v>0</v>
      </c>
      <c r="BD176">
        <v>0</v>
      </c>
      <c r="BE176">
        <v>0</v>
      </c>
      <c r="BF176">
        <v>0</v>
      </c>
      <c r="BG176" s="2">
        <f t="shared" si="3"/>
        <v>0.52462968759224959</v>
      </c>
      <c r="BH176">
        <f>IFERROR(VLOOKUP(D176,'Pesos cenários'!$B$2:$D$4,3,FALSE),"")</f>
        <v>0.24260000000000001</v>
      </c>
    </row>
    <row r="177" spans="1:60" x14ac:dyDescent="0.25">
      <c r="A177">
        <v>158</v>
      </c>
      <c r="B177" t="s">
        <v>719</v>
      </c>
      <c r="C177" t="s">
        <v>148</v>
      </c>
      <c r="D177" t="s">
        <v>59</v>
      </c>
      <c r="E177" t="s">
        <v>57</v>
      </c>
      <c r="F177" t="s">
        <v>727</v>
      </c>
      <c r="G177" t="s">
        <v>716</v>
      </c>
      <c r="H177">
        <v>285.87</v>
      </c>
      <c r="I177">
        <v>4264.3452100000004</v>
      </c>
      <c r="J177">
        <v>2210.4683583999999</v>
      </c>
      <c r="K177">
        <v>0.14153779999999999</v>
      </c>
      <c r="L177">
        <v>0.13350000000000001</v>
      </c>
      <c r="M177">
        <v>1</v>
      </c>
      <c r="N177">
        <v>211.01300000000001</v>
      </c>
      <c r="O177">
        <v>1225.8015</v>
      </c>
      <c r="P177">
        <v>1.4140999999999999</v>
      </c>
      <c r="Q177">
        <v>0.12039999999999999</v>
      </c>
      <c r="R177">
        <v>0.17119999999999999</v>
      </c>
      <c r="S177">
        <v>262.29039999999998</v>
      </c>
      <c r="T177">
        <v>972.66780000000006</v>
      </c>
      <c r="U177">
        <v>0</v>
      </c>
      <c r="V177">
        <v>0</v>
      </c>
      <c r="W177">
        <v>0.2697</v>
      </c>
      <c r="X177">
        <v>892374700</v>
      </c>
      <c r="Y177">
        <v>2308118342.25</v>
      </c>
      <c r="Z177">
        <v>0</v>
      </c>
      <c r="AA177">
        <v>0.1263</v>
      </c>
      <c r="AB177">
        <v>0.3866</v>
      </c>
      <c r="AC177">
        <v>397114.59909999999</v>
      </c>
      <c r="AD177">
        <v>836379.58109999995</v>
      </c>
      <c r="AE177">
        <v>0</v>
      </c>
      <c r="AF177">
        <v>0.12039999999999999</v>
      </c>
      <c r="AG177">
        <v>0.4748</v>
      </c>
      <c r="AH177">
        <v>0.23780000000000001</v>
      </c>
      <c r="AI177">
        <v>0.57669999999999999</v>
      </c>
      <c r="AJ177">
        <v>-9.7799999999999998E-2</v>
      </c>
      <c r="AK177">
        <v>0.124</v>
      </c>
      <c r="AL177">
        <v>0.4975</v>
      </c>
      <c r="AM177">
        <v>102334679.3453</v>
      </c>
      <c r="AN177">
        <v>972652688.70200002</v>
      </c>
      <c r="AO177">
        <v>0</v>
      </c>
      <c r="AP177">
        <v>0.12870000000000001</v>
      </c>
      <c r="AQ177">
        <v>0.1052</v>
      </c>
      <c r="AR177">
        <v>-23.8439102</v>
      </c>
      <c r="AS177">
        <v>0</v>
      </c>
      <c r="AT177">
        <v>-11.5883427875</v>
      </c>
      <c r="AU177">
        <v>0.13469999999999999</v>
      </c>
      <c r="AV177">
        <v>1</v>
      </c>
      <c r="AW177">
        <v>22482.262200000001</v>
      </c>
      <c r="AX177">
        <v>452429.32079999999</v>
      </c>
      <c r="AY177">
        <v>0</v>
      </c>
      <c r="AZ177">
        <v>0.112</v>
      </c>
      <c r="BA177">
        <v>0.95030000000000003</v>
      </c>
      <c r="BB177">
        <v>0</v>
      </c>
      <c r="BC177">
        <v>0</v>
      </c>
      <c r="BD177">
        <v>0</v>
      </c>
      <c r="BE177">
        <v>0</v>
      </c>
      <c r="BF177">
        <v>0</v>
      </c>
      <c r="BG177" s="2">
        <f t="shared" si="3"/>
        <v>0.57646881999999999</v>
      </c>
      <c r="BH177">
        <f>IFERROR(VLOOKUP(D177,'Pesos cenários'!$B$2:$D$4,3,FALSE),"")</f>
        <v>0.24260000000000001</v>
      </c>
    </row>
    <row r="178" spans="1:60" x14ac:dyDescent="0.25">
      <c r="A178">
        <v>159</v>
      </c>
      <c r="B178" t="s">
        <v>719</v>
      </c>
      <c r="C178" t="s">
        <v>149</v>
      </c>
      <c r="D178" t="s">
        <v>59</v>
      </c>
      <c r="E178" t="s">
        <v>57</v>
      </c>
      <c r="F178" t="s">
        <v>727</v>
      </c>
      <c r="G178" t="s">
        <v>716</v>
      </c>
      <c r="H178">
        <v>190.38800000000001</v>
      </c>
      <c r="I178">
        <v>245.81745900000001</v>
      </c>
      <c r="J178">
        <v>2210.4683583999999</v>
      </c>
      <c r="K178">
        <v>0.14153779999999999</v>
      </c>
      <c r="L178">
        <v>0.13350000000000001</v>
      </c>
      <c r="M178">
        <v>0.1111</v>
      </c>
      <c r="N178">
        <v>399.94529999999997</v>
      </c>
      <c r="O178">
        <v>1225.8015</v>
      </c>
      <c r="P178">
        <v>1.4140999999999999</v>
      </c>
      <c r="Q178">
        <v>0.12039999999999999</v>
      </c>
      <c r="R178">
        <v>0.32550000000000001</v>
      </c>
      <c r="S178">
        <v>221.26589999999999</v>
      </c>
      <c r="T178">
        <v>972.66780000000006</v>
      </c>
      <c r="U178">
        <v>0</v>
      </c>
      <c r="V178">
        <v>0</v>
      </c>
      <c r="W178">
        <v>0.22750000000000001</v>
      </c>
      <c r="X178">
        <v>578084472</v>
      </c>
      <c r="Y178">
        <v>2308118342.25</v>
      </c>
      <c r="Z178">
        <v>0</v>
      </c>
      <c r="AA178">
        <v>0.1263</v>
      </c>
      <c r="AB178">
        <v>0.2505</v>
      </c>
      <c r="AC178">
        <v>348876.2267</v>
      </c>
      <c r="AD178">
        <v>836379.58109999995</v>
      </c>
      <c r="AE178">
        <v>0</v>
      </c>
      <c r="AF178">
        <v>0.12039999999999999</v>
      </c>
      <c r="AG178">
        <v>0.41710000000000003</v>
      </c>
      <c r="AH178">
        <v>0.2293</v>
      </c>
      <c r="AI178">
        <v>0.57669999999999999</v>
      </c>
      <c r="AJ178">
        <v>-9.7799999999999998E-2</v>
      </c>
      <c r="AK178">
        <v>0.124</v>
      </c>
      <c r="AL178">
        <v>0.48499999999999999</v>
      </c>
      <c r="AM178">
        <v>141533443.87599999</v>
      </c>
      <c r="AN178">
        <v>972652688.70200002</v>
      </c>
      <c r="AO178">
        <v>0</v>
      </c>
      <c r="AP178">
        <v>0.12870000000000001</v>
      </c>
      <c r="AQ178">
        <v>0.14549999999999999</v>
      </c>
      <c r="AR178">
        <v>10.435095799999999</v>
      </c>
      <c r="AS178">
        <v>0</v>
      </c>
      <c r="AT178">
        <v>-11.5883427875</v>
      </c>
      <c r="AU178">
        <v>0.13469999999999999</v>
      </c>
      <c r="AV178">
        <v>0</v>
      </c>
      <c r="AW178">
        <v>27960.7467</v>
      </c>
      <c r="AX178">
        <v>452429.32079999999</v>
      </c>
      <c r="AY178">
        <v>0</v>
      </c>
      <c r="AZ178">
        <v>0.112</v>
      </c>
      <c r="BA178">
        <v>0.93820000000000003</v>
      </c>
      <c r="BB178">
        <v>0</v>
      </c>
      <c r="BC178">
        <v>0</v>
      </c>
      <c r="BD178">
        <v>0</v>
      </c>
      <c r="BE178">
        <v>0</v>
      </c>
      <c r="BF178">
        <v>0</v>
      </c>
      <c r="BG178" s="2">
        <f t="shared" si="3"/>
        <v>0.31982328999999998</v>
      </c>
      <c r="BH178">
        <f>IFERROR(VLOOKUP(D178,'Pesos cenários'!$B$2:$D$4,3,FALSE),"")</f>
        <v>0.24260000000000001</v>
      </c>
    </row>
    <row r="179" spans="1:60" x14ac:dyDescent="0.25">
      <c r="A179">
        <v>160</v>
      </c>
      <c r="B179" t="s">
        <v>719</v>
      </c>
      <c r="C179" t="s">
        <v>150</v>
      </c>
      <c r="D179" t="s">
        <v>60</v>
      </c>
      <c r="E179" t="s">
        <v>93</v>
      </c>
      <c r="F179" t="s">
        <v>728</v>
      </c>
      <c r="G179" t="s">
        <v>716</v>
      </c>
      <c r="H179">
        <v>743.66300000000001</v>
      </c>
      <c r="I179">
        <v>1014.8625500000001</v>
      </c>
      <c r="J179">
        <v>2144.8548336499998</v>
      </c>
      <c r="K179">
        <v>3.6022190000000003E-2</v>
      </c>
      <c r="L179">
        <v>0.13350000000000001</v>
      </c>
      <c r="M179">
        <v>0.47320000000000001</v>
      </c>
      <c r="N179">
        <v>768.52660000000003</v>
      </c>
      <c r="O179">
        <v>991.44029999999998</v>
      </c>
      <c r="P179">
        <v>1.4140999999999999</v>
      </c>
      <c r="Q179">
        <v>0.12039999999999999</v>
      </c>
      <c r="R179">
        <v>0.77480000000000004</v>
      </c>
      <c r="S179">
        <v>0</v>
      </c>
      <c r="T179">
        <v>627.43240000000003</v>
      </c>
      <c r="U179">
        <v>0</v>
      </c>
      <c r="V179">
        <v>0</v>
      </c>
      <c r="W179">
        <v>0</v>
      </c>
      <c r="X179">
        <v>1276092330</v>
      </c>
      <c r="Y179">
        <v>1881592089.5</v>
      </c>
      <c r="Z179">
        <v>0</v>
      </c>
      <c r="AA179">
        <v>0.1263</v>
      </c>
      <c r="AB179">
        <v>0.67820000000000003</v>
      </c>
      <c r="AC179">
        <v>985746.76240000001</v>
      </c>
      <c r="AD179">
        <v>644978.16810000001</v>
      </c>
      <c r="AE179">
        <v>0</v>
      </c>
      <c r="AF179">
        <v>0.12039999999999999</v>
      </c>
      <c r="AG179">
        <v>1</v>
      </c>
      <c r="AH179">
        <v>0.1091</v>
      </c>
      <c r="AI179">
        <v>0.57840000000000003</v>
      </c>
      <c r="AJ179">
        <v>-0.33900000000000002</v>
      </c>
      <c r="AK179">
        <v>0.124</v>
      </c>
      <c r="AL179">
        <v>0.4884</v>
      </c>
      <c r="AM179">
        <v>746583887.25839996</v>
      </c>
      <c r="AN179">
        <v>528682801.3082</v>
      </c>
      <c r="AO179">
        <v>0</v>
      </c>
      <c r="AP179">
        <v>0.12870000000000001</v>
      </c>
      <c r="AQ179">
        <v>1</v>
      </c>
      <c r="AR179">
        <v>-335.89599600000003</v>
      </c>
      <c r="AS179">
        <v>0</v>
      </c>
      <c r="AT179">
        <v>-5.5498890562499996</v>
      </c>
      <c r="AU179">
        <v>0.13469999999999999</v>
      </c>
      <c r="AV179">
        <v>1</v>
      </c>
      <c r="AW179">
        <v>108654.19100000001</v>
      </c>
      <c r="AX179">
        <v>145285.9498</v>
      </c>
      <c r="AY179">
        <v>0</v>
      </c>
      <c r="AZ179">
        <v>0.112</v>
      </c>
      <c r="BA179">
        <v>0.25209999999999999</v>
      </c>
      <c r="BB179">
        <v>0</v>
      </c>
      <c r="BC179">
        <v>0</v>
      </c>
      <c r="BD179">
        <v>0</v>
      </c>
      <c r="BE179">
        <v>0</v>
      </c>
      <c r="BF179">
        <v>0</v>
      </c>
      <c r="BG179" s="2">
        <f t="shared" ref="BG179:BG213" si="4">(M179*L179)+(R179*Q179)+(W179*V179)+(AB179*AA179)+(AG179*AF179)+(AL179*AK179)+(AQ179*AP179)+(AV179*AU179)+(BA179*AZ179)+(BF179*BE179)</f>
        <v>0.71471158000000001</v>
      </c>
      <c r="BH179" t="str">
        <f>IFERROR(VLOOKUP(D179,'Pesos cenários'!$B$2:$D$4,3,FALSE),"")</f>
        <v/>
      </c>
    </row>
    <row r="180" spans="1:60" x14ac:dyDescent="0.25">
      <c r="A180">
        <v>161</v>
      </c>
      <c r="B180" t="s">
        <v>719</v>
      </c>
      <c r="C180" t="s">
        <v>151</v>
      </c>
      <c r="D180" t="s">
        <v>60</v>
      </c>
      <c r="E180" t="s">
        <v>93</v>
      </c>
      <c r="F180" t="s">
        <v>728</v>
      </c>
      <c r="G180" t="s">
        <v>716</v>
      </c>
      <c r="H180">
        <v>465.67399999999998</v>
      </c>
      <c r="I180">
        <v>53.397689800000002</v>
      </c>
      <c r="J180">
        <v>2144.8548336499998</v>
      </c>
      <c r="K180">
        <v>3.6022190000000003E-2</v>
      </c>
      <c r="L180">
        <v>0.13350000000000001</v>
      </c>
      <c r="M180">
        <v>2.4899999999999999E-2</v>
      </c>
      <c r="N180">
        <v>247.82759999999999</v>
      </c>
      <c r="O180">
        <v>991.44029999999998</v>
      </c>
      <c r="P180">
        <v>1.4140999999999999</v>
      </c>
      <c r="Q180">
        <v>0.12039999999999999</v>
      </c>
      <c r="R180">
        <v>0.24890000000000001</v>
      </c>
      <c r="S180">
        <v>0</v>
      </c>
      <c r="T180">
        <v>627.43240000000003</v>
      </c>
      <c r="U180">
        <v>0</v>
      </c>
      <c r="V180">
        <v>0</v>
      </c>
      <c r="W180">
        <v>0</v>
      </c>
      <c r="X180">
        <v>1467756630</v>
      </c>
      <c r="Y180">
        <v>1881592089.5</v>
      </c>
      <c r="Z180">
        <v>0</v>
      </c>
      <c r="AA180">
        <v>0.1263</v>
      </c>
      <c r="AB180">
        <v>0.78010000000000002</v>
      </c>
      <c r="AC180">
        <v>436856.64939999999</v>
      </c>
      <c r="AD180">
        <v>644978.16810000001</v>
      </c>
      <c r="AE180">
        <v>0</v>
      </c>
      <c r="AF180">
        <v>0.12039999999999999</v>
      </c>
      <c r="AG180">
        <v>0.67730000000000001</v>
      </c>
      <c r="AH180">
        <v>0.25</v>
      </c>
      <c r="AI180">
        <v>0.57840000000000003</v>
      </c>
      <c r="AJ180">
        <v>-0.33900000000000002</v>
      </c>
      <c r="AK180">
        <v>0.124</v>
      </c>
      <c r="AL180">
        <v>0.64200000000000002</v>
      </c>
      <c r="AM180">
        <v>86579072.981199995</v>
      </c>
      <c r="AN180">
        <v>528682801.3082</v>
      </c>
      <c r="AO180">
        <v>0</v>
      </c>
      <c r="AP180">
        <v>0.12870000000000001</v>
      </c>
      <c r="AQ180">
        <v>0.1638</v>
      </c>
      <c r="AR180">
        <v>-0.18508052799999999</v>
      </c>
      <c r="AS180">
        <v>0</v>
      </c>
      <c r="AT180">
        <v>-5.5498890562499996</v>
      </c>
      <c r="AU180">
        <v>0.13469999999999999</v>
      </c>
      <c r="AV180">
        <v>3.3348509515081497E-2</v>
      </c>
      <c r="AW180">
        <v>13407.672699999999</v>
      </c>
      <c r="AX180">
        <v>145285.9498</v>
      </c>
      <c r="AY180">
        <v>0</v>
      </c>
      <c r="AZ180">
        <v>0.112</v>
      </c>
      <c r="BA180">
        <v>0.90769999999999995</v>
      </c>
      <c r="BB180">
        <v>0</v>
      </c>
      <c r="BC180">
        <v>0</v>
      </c>
      <c r="BD180">
        <v>0</v>
      </c>
      <c r="BE180">
        <v>0</v>
      </c>
      <c r="BF180">
        <v>0</v>
      </c>
      <c r="BG180" s="2">
        <f t="shared" si="4"/>
        <v>0.42020876423168146</v>
      </c>
      <c r="BH180" t="str">
        <f>IFERROR(VLOOKUP(D180,'Pesos cenários'!$B$2:$D$4,3,FALSE),"")</f>
        <v/>
      </c>
    </row>
    <row r="181" spans="1:60" x14ac:dyDescent="0.25">
      <c r="A181">
        <v>182</v>
      </c>
      <c r="B181" t="s">
        <v>719</v>
      </c>
      <c r="C181" t="s">
        <v>152</v>
      </c>
      <c r="D181" t="s">
        <v>59</v>
      </c>
      <c r="E181" t="s">
        <v>57</v>
      </c>
      <c r="F181" t="s">
        <v>727</v>
      </c>
      <c r="G181" t="s">
        <v>716</v>
      </c>
      <c r="H181">
        <v>289.20600000000002</v>
      </c>
      <c r="I181">
        <v>4.1567554500000004</v>
      </c>
      <c r="J181">
        <v>2210.4683583999999</v>
      </c>
      <c r="K181">
        <v>0.14153779999999999</v>
      </c>
      <c r="L181">
        <v>0.13350000000000001</v>
      </c>
      <c r="M181">
        <v>1.8E-3</v>
      </c>
      <c r="N181">
        <v>1270.1355000000001</v>
      </c>
      <c r="O181">
        <v>1225.8015</v>
      </c>
      <c r="P181">
        <v>1.4140999999999999</v>
      </c>
      <c r="Q181">
        <v>0.12039999999999999</v>
      </c>
      <c r="R181">
        <v>1</v>
      </c>
      <c r="S181">
        <v>549.06389999999999</v>
      </c>
      <c r="T181">
        <v>972.66780000000006</v>
      </c>
      <c r="U181">
        <v>0</v>
      </c>
      <c r="V181">
        <v>0</v>
      </c>
      <c r="W181">
        <v>0.5645</v>
      </c>
      <c r="X181">
        <v>192854126</v>
      </c>
      <c r="Y181">
        <v>2308118342.25</v>
      </c>
      <c r="Z181">
        <v>0</v>
      </c>
      <c r="AA181">
        <v>0.1263</v>
      </c>
      <c r="AB181">
        <v>8.3599999999999994E-2</v>
      </c>
      <c r="AC181">
        <v>51520.308700000001</v>
      </c>
      <c r="AD181">
        <v>836379.58109999995</v>
      </c>
      <c r="AE181">
        <v>0</v>
      </c>
      <c r="AF181">
        <v>0.12039999999999999</v>
      </c>
      <c r="AG181">
        <v>6.1600000000000002E-2</v>
      </c>
      <c r="AH181">
        <v>2E-3</v>
      </c>
      <c r="AI181">
        <v>0.57669999999999999</v>
      </c>
      <c r="AJ181">
        <v>-9.7799999999999998E-2</v>
      </c>
      <c r="AK181">
        <v>0.124</v>
      </c>
      <c r="AL181">
        <v>0.14799999999999999</v>
      </c>
      <c r="AM181">
        <v>439018546.94029999</v>
      </c>
      <c r="AN181">
        <v>972652688.70200002</v>
      </c>
      <c r="AO181">
        <v>0</v>
      </c>
      <c r="AP181">
        <v>0.12870000000000001</v>
      </c>
      <c r="AQ181">
        <v>0.45140000000000002</v>
      </c>
      <c r="AR181">
        <v>0</v>
      </c>
      <c r="AS181">
        <v>0</v>
      </c>
      <c r="AT181">
        <v>-11.5883427875</v>
      </c>
      <c r="AU181">
        <v>0.13469999999999999</v>
      </c>
      <c r="AV181">
        <v>0</v>
      </c>
      <c r="AW181">
        <v>320223.32020000002</v>
      </c>
      <c r="AX181">
        <v>452429.32079999999</v>
      </c>
      <c r="AY181">
        <v>0</v>
      </c>
      <c r="AZ181">
        <v>0.112</v>
      </c>
      <c r="BA181">
        <v>0.29220000000000002</v>
      </c>
      <c r="BB181">
        <v>1</v>
      </c>
      <c r="BC181">
        <v>0</v>
      </c>
      <c r="BD181">
        <v>0</v>
      </c>
      <c r="BE181">
        <v>0</v>
      </c>
      <c r="BF181">
        <v>0</v>
      </c>
      <c r="BG181" s="2">
        <f t="shared" si="4"/>
        <v>0.24778919999999999</v>
      </c>
      <c r="BH181">
        <f>IFERROR(VLOOKUP(D181,'Pesos cenários'!$B$2:$D$4,3,FALSE),"")</f>
        <v>0.24260000000000001</v>
      </c>
    </row>
    <row r="182" spans="1:60" x14ac:dyDescent="0.25">
      <c r="A182">
        <v>183</v>
      </c>
      <c r="B182" t="s">
        <v>719</v>
      </c>
      <c r="C182" t="s">
        <v>153</v>
      </c>
      <c r="D182" t="s">
        <v>58</v>
      </c>
      <c r="E182" t="s">
        <v>57</v>
      </c>
      <c r="F182" t="s">
        <v>726</v>
      </c>
      <c r="G182" t="s">
        <v>716</v>
      </c>
      <c r="H182">
        <v>425.46100000000001</v>
      </c>
      <c r="I182">
        <v>363.98898300000002</v>
      </c>
      <c r="J182">
        <v>1822.5904057749999</v>
      </c>
      <c r="K182">
        <v>0.14153779999999999</v>
      </c>
      <c r="L182">
        <v>0.13350000000000001</v>
      </c>
      <c r="M182">
        <v>0.1996</v>
      </c>
      <c r="N182">
        <v>444.47649999999999</v>
      </c>
      <c r="O182">
        <v>986.64490000000001</v>
      </c>
      <c r="P182">
        <v>3.7052</v>
      </c>
      <c r="Q182">
        <v>0.12039999999999999</v>
      </c>
      <c r="R182">
        <v>0.44840000000000002</v>
      </c>
      <c r="S182">
        <v>909.51729999999998</v>
      </c>
      <c r="T182">
        <v>916.14700000000005</v>
      </c>
      <c r="U182">
        <v>0</v>
      </c>
      <c r="V182">
        <v>0</v>
      </c>
      <c r="W182">
        <v>0.99280000000000002</v>
      </c>
      <c r="X182">
        <v>1679404770</v>
      </c>
      <c r="Y182">
        <v>1698409060</v>
      </c>
      <c r="Z182">
        <v>0</v>
      </c>
      <c r="AA182">
        <v>0.1263</v>
      </c>
      <c r="AB182">
        <v>0.98880000000000001</v>
      </c>
      <c r="AC182">
        <v>57319.648099999999</v>
      </c>
      <c r="AD182">
        <v>479501.98119999998</v>
      </c>
      <c r="AE182">
        <v>0</v>
      </c>
      <c r="AF182">
        <v>0.12039999999999999</v>
      </c>
      <c r="AG182">
        <v>0.1195</v>
      </c>
      <c r="AH182">
        <v>1.0699999999999999E-2</v>
      </c>
      <c r="AI182">
        <v>0.37640000000000001</v>
      </c>
      <c r="AJ182">
        <v>-3.3399999999999999E-2</v>
      </c>
      <c r="AK182">
        <v>0.124</v>
      </c>
      <c r="AL182">
        <v>0.1076</v>
      </c>
      <c r="AM182">
        <v>408455683.83289999</v>
      </c>
      <c r="AN182">
        <v>447279988.8872</v>
      </c>
      <c r="AO182">
        <v>0</v>
      </c>
      <c r="AP182">
        <v>0.12870000000000001</v>
      </c>
      <c r="AQ182">
        <v>0.91320000000000001</v>
      </c>
      <c r="AR182">
        <v>0.92253828000000004</v>
      </c>
      <c r="AS182">
        <v>0</v>
      </c>
      <c r="AT182">
        <v>-12.267491825</v>
      </c>
      <c r="AU182">
        <v>0.13469999999999999</v>
      </c>
      <c r="AV182">
        <v>0</v>
      </c>
      <c r="AW182">
        <v>270453.42330000002</v>
      </c>
      <c r="AX182">
        <v>431044.28480000002</v>
      </c>
      <c r="AY182">
        <v>0.35320000000000001</v>
      </c>
      <c r="AZ182">
        <v>0.112</v>
      </c>
      <c r="BA182">
        <v>0.37259999999999999</v>
      </c>
      <c r="BB182">
        <v>1</v>
      </c>
      <c r="BC182">
        <v>0</v>
      </c>
      <c r="BD182">
        <v>0</v>
      </c>
      <c r="BE182">
        <v>0</v>
      </c>
      <c r="BF182">
        <v>0</v>
      </c>
      <c r="BG182" s="2">
        <f t="shared" si="4"/>
        <v>0.39250963999999999</v>
      </c>
      <c r="BH182">
        <f>IFERROR(VLOOKUP(D182,'Pesos cenários'!$B$2:$D$4,3,FALSE),"")</f>
        <v>0.36020000000000002</v>
      </c>
    </row>
    <row r="183" spans="1:60" x14ac:dyDescent="0.25">
      <c r="A183">
        <v>183</v>
      </c>
      <c r="B183" t="s">
        <v>719</v>
      </c>
      <c r="C183" t="s">
        <v>153</v>
      </c>
      <c r="D183" t="s">
        <v>59</v>
      </c>
      <c r="E183" t="s">
        <v>57</v>
      </c>
      <c r="F183" t="s">
        <v>726</v>
      </c>
      <c r="G183" t="s">
        <v>716</v>
      </c>
      <c r="H183">
        <v>425.46100000000001</v>
      </c>
      <c r="I183">
        <v>363.98898300000002</v>
      </c>
      <c r="J183">
        <v>2210.4683583999999</v>
      </c>
      <c r="K183">
        <v>0.14153779999999999</v>
      </c>
      <c r="L183">
        <v>0.13350000000000001</v>
      </c>
      <c r="M183">
        <v>0.1646</v>
      </c>
      <c r="N183">
        <v>547.13919999999996</v>
      </c>
      <c r="O183">
        <v>1225.8015</v>
      </c>
      <c r="P183">
        <v>1.4140999999999999</v>
      </c>
      <c r="Q183">
        <v>0.12039999999999999</v>
      </c>
      <c r="R183">
        <v>0.44569999999999999</v>
      </c>
      <c r="S183">
        <v>909.51729999999998</v>
      </c>
      <c r="T183">
        <v>972.66780000000006</v>
      </c>
      <c r="U183">
        <v>0</v>
      </c>
      <c r="V183">
        <v>0</v>
      </c>
      <c r="W183">
        <v>0.93510000000000004</v>
      </c>
      <c r="X183">
        <v>1679404770</v>
      </c>
      <c r="Y183">
        <v>2308118342.25</v>
      </c>
      <c r="Z183">
        <v>0</v>
      </c>
      <c r="AA183">
        <v>0.1263</v>
      </c>
      <c r="AB183">
        <v>0.72760000000000002</v>
      </c>
      <c r="AC183">
        <v>57319.648099999999</v>
      </c>
      <c r="AD183">
        <v>836379.58109999995</v>
      </c>
      <c r="AE183">
        <v>0</v>
      </c>
      <c r="AF183">
        <v>0.12039999999999999</v>
      </c>
      <c r="AG183">
        <v>6.8500000000000005E-2</v>
      </c>
      <c r="AH183">
        <v>1.24E-2</v>
      </c>
      <c r="AI183">
        <v>0.57669999999999999</v>
      </c>
      <c r="AJ183">
        <v>-9.7799999999999998E-2</v>
      </c>
      <c r="AK183">
        <v>0.124</v>
      </c>
      <c r="AL183">
        <v>0.1633</v>
      </c>
      <c r="AM183">
        <v>679167528.05200005</v>
      </c>
      <c r="AN183">
        <v>972652688.70200002</v>
      </c>
      <c r="AO183">
        <v>0</v>
      </c>
      <c r="AP183">
        <v>0.12870000000000001</v>
      </c>
      <c r="AQ183">
        <v>0.69830000000000003</v>
      </c>
      <c r="AR183">
        <v>51.623340599999999</v>
      </c>
      <c r="AS183">
        <v>0</v>
      </c>
      <c r="AT183">
        <v>-11.5883427875</v>
      </c>
      <c r="AU183">
        <v>0.13469999999999999</v>
      </c>
      <c r="AV183">
        <v>0</v>
      </c>
      <c r="AW183">
        <v>275275.41360000003</v>
      </c>
      <c r="AX183">
        <v>452429.32079999999</v>
      </c>
      <c r="AY183">
        <v>0</v>
      </c>
      <c r="AZ183">
        <v>0.112</v>
      </c>
      <c r="BA183">
        <v>0.3916</v>
      </c>
      <c r="BB183">
        <v>1</v>
      </c>
      <c r="BC183">
        <v>0</v>
      </c>
      <c r="BD183">
        <v>0</v>
      </c>
      <c r="BE183">
        <v>0</v>
      </c>
      <c r="BF183">
        <v>0</v>
      </c>
      <c r="BG183" s="2">
        <f t="shared" si="4"/>
        <v>0.32975926999999994</v>
      </c>
      <c r="BH183">
        <f>IFERROR(VLOOKUP(D183,'Pesos cenários'!$B$2:$D$4,3,FALSE),"")</f>
        <v>0.24260000000000001</v>
      </c>
    </row>
    <row r="184" spans="1:60" x14ac:dyDescent="0.25">
      <c r="A184">
        <v>184</v>
      </c>
      <c r="B184" t="s">
        <v>719</v>
      </c>
      <c r="C184" t="s">
        <v>154</v>
      </c>
      <c r="D184" t="s">
        <v>59</v>
      </c>
      <c r="E184" t="s">
        <v>57</v>
      </c>
      <c r="F184" t="s">
        <v>727</v>
      </c>
      <c r="G184" t="s">
        <v>716</v>
      </c>
      <c r="H184">
        <v>495.81700000000001</v>
      </c>
      <c r="I184">
        <v>641.658997</v>
      </c>
      <c r="J184">
        <v>2210.4683583999999</v>
      </c>
      <c r="K184">
        <v>0.14153779999999999</v>
      </c>
      <c r="L184">
        <v>0.13350000000000001</v>
      </c>
      <c r="M184">
        <v>0.29020000000000001</v>
      </c>
      <c r="N184">
        <v>628.43989999999997</v>
      </c>
      <c r="O184">
        <v>1225.8015</v>
      </c>
      <c r="P184">
        <v>1.4140999999999999</v>
      </c>
      <c r="Q184">
        <v>0.12039999999999999</v>
      </c>
      <c r="R184">
        <v>0.5121</v>
      </c>
      <c r="S184">
        <v>754.57529999999997</v>
      </c>
      <c r="T184">
        <v>972.66780000000006</v>
      </c>
      <c r="U184">
        <v>0</v>
      </c>
      <c r="V184">
        <v>0</v>
      </c>
      <c r="W184">
        <v>0.77580000000000005</v>
      </c>
      <c r="X184">
        <v>2609487066</v>
      </c>
      <c r="Y184">
        <v>2308118342.25</v>
      </c>
      <c r="Z184">
        <v>0</v>
      </c>
      <c r="AA184">
        <v>0.1263</v>
      </c>
      <c r="AB184">
        <v>1</v>
      </c>
      <c r="AC184">
        <v>63677.142699999997</v>
      </c>
      <c r="AD184">
        <v>836379.58109999995</v>
      </c>
      <c r="AE184">
        <v>0</v>
      </c>
      <c r="AF184">
        <v>0.12039999999999999</v>
      </c>
      <c r="AG184">
        <v>7.6100000000000001E-2</v>
      </c>
      <c r="AH184">
        <v>3.9E-2</v>
      </c>
      <c r="AI184">
        <v>0.57669999999999999</v>
      </c>
      <c r="AJ184">
        <v>-9.7799999999999998E-2</v>
      </c>
      <c r="AK184">
        <v>0.124</v>
      </c>
      <c r="AL184">
        <v>0.20280000000000001</v>
      </c>
      <c r="AM184">
        <v>0</v>
      </c>
      <c r="AN184">
        <v>972652688.70200002</v>
      </c>
      <c r="AO184">
        <v>0</v>
      </c>
      <c r="AP184">
        <v>0.12870000000000001</v>
      </c>
      <c r="AQ184">
        <v>0</v>
      </c>
      <c r="AR184">
        <v>-64.774970999999994</v>
      </c>
      <c r="AS184">
        <v>0</v>
      </c>
      <c r="AT184">
        <v>-11.5883427875</v>
      </c>
      <c r="AU184">
        <v>0.13469999999999999</v>
      </c>
      <c r="AV184">
        <v>1</v>
      </c>
      <c r="AW184">
        <v>711044.13989999995</v>
      </c>
      <c r="AX184">
        <v>452429.32079999999</v>
      </c>
      <c r="AY184">
        <v>0</v>
      </c>
      <c r="AZ184">
        <v>0.112</v>
      </c>
      <c r="BA184">
        <v>0</v>
      </c>
      <c r="BB184">
        <v>1</v>
      </c>
      <c r="BC184">
        <v>0</v>
      </c>
      <c r="BD184">
        <v>0</v>
      </c>
      <c r="BE184">
        <v>0</v>
      </c>
      <c r="BF184">
        <v>0</v>
      </c>
      <c r="BG184" s="2">
        <f t="shared" si="4"/>
        <v>0.39570817999999996</v>
      </c>
      <c r="BH184">
        <f>IFERROR(VLOOKUP(D184,'Pesos cenários'!$B$2:$D$4,3,FALSE),"")</f>
        <v>0.24260000000000001</v>
      </c>
    </row>
    <row r="185" spans="1:60" x14ac:dyDescent="0.25">
      <c r="A185">
        <v>185</v>
      </c>
      <c r="B185" t="s">
        <v>719</v>
      </c>
      <c r="C185" t="s">
        <v>155</v>
      </c>
      <c r="D185" t="s">
        <v>59</v>
      </c>
      <c r="E185" t="s">
        <v>57</v>
      </c>
      <c r="F185" t="s">
        <v>727</v>
      </c>
      <c r="G185" t="s">
        <v>716</v>
      </c>
      <c r="H185">
        <v>896.30700000000002</v>
      </c>
      <c r="I185">
        <v>2379.09058</v>
      </c>
      <c r="J185">
        <v>2210.4683583999999</v>
      </c>
      <c r="K185">
        <v>0.14153779999999999</v>
      </c>
      <c r="L185">
        <v>0.13350000000000001</v>
      </c>
      <c r="M185">
        <v>1</v>
      </c>
      <c r="N185">
        <v>586.44539999999995</v>
      </c>
      <c r="O185">
        <v>1225.8015</v>
      </c>
      <c r="P185">
        <v>1.4140999999999999</v>
      </c>
      <c r="Q185">
        <v>0.12039999999999999</v>
      </c>
      <c r="R185">
        <v>0.4778</v>
      </c>
      <c r="S185">
        <v>1292.6079</v>
      </c>
      <c r="T185">
        <v>972.66780000000006</v>
      </c>
      <c r="U185">
        <v>0</v>
      </c>
      <c r="V185">
        <v>0</v>
      </c>
      <c r="W185">
        <v>1</v>
      </c>
      <c r="X185">
        <v>3611505632</v>
      </c>
      <c r="Y185">
        <v>2308118342.25</v>
      </c>
      <c r="Z185">
        <v>0</v>
      </c>
      <c r="AA185">
        <v>0.1263</v>
      </c>
      <c r="AB185">
        <v>1</v>
      </c>
      <c r="AC185">
        <v>120211.355</v>
      </c>
      <c r="AD185">
        <v>836379.58109999995</v>
      </c>
      <c r="AE185">
        <v>0</v>
      </c>
      <c r="AF185">
        <v>0.12039999999999999</v>
      </c>
      <c r="AG185">
        <v>0.14369999999999999</v>
      </c>
      <c r="AH185">
        <v>1.61E-2</v>
      </c>
      <c r="AI185">
        <v>0.57669999999999999</v>
      </c>
      <c r="AJ185">
        <v>-9.7799999999999998E-2</v>
      </c>
      <c r="AK185">
        <v>0.124</v>
      </c>
      <c r="AL185">
        <v>0.16889999999999999</v>
      </c>
      <c r="AM185">
        <v>0</v>
      </c>
      <c r="AN185">
        <v>972652688.70200002</v>
      </c>
      <c r="AO185">
        <v>0</v>
      </c>
      <c r="AP185">
        <v>0.12870000000000001</v>
      </c>
      <c r="AQ185">
        <v>0</v>
      </c>
      <c r="AR185">
        <v>6.0929268600000003E-2</v>
      </c>
      <c r="AS185">
        <v>0</v>
      </c>
      <c r="AT185">
        <v>-11.5883427875</v>
      </c>
      <c r="AU185">
        <v>0.13469999999999999</v>
      </c>
      <c r="AV185">
        <v>0</v>
      </c>
      <c r="AW185">
        <v>791997.38280000002</v>
      </c>
      <c r="AX185">
        <v>452429.32079999999</v>
      </c>
      <c r="AY185">
        <v>0</v>
      </c>
      <c r="AZ185">
        <v>0.112</v>
      </c>
      <c r="BA185">
        <v>0</v>
      </c>
      <c r="BB185">
        <v>1</v>
      </c>
      <c r="BC185">
        <v>0</v>
      </c>
      <c r="BD185">
        <v>0</v>
      </c>
      <c r="BE185">
        <v>0</v>
      </c>
      <c r="BF185">
        <v>0</v>
      </c>
      <c r="BG185" s="2">
        <f t="shared" si="4"/>
        <v>0.35557219999999995</v>
      </c>
      <c r="BH185">
        <f>IFERROR(VLOOKUP(D185,'Pesos cenários'!$B$2:$D$4,3,FALSE),"")</f>
        <v>0.24260000000000001</v>
      </c>
    </row>
    <row r="186" spans="1:60" x14ac:dyDescent="0.25">
      <c r="A186">
        <v>186</v>
      </c>
      <c r="B186" t="s">
        <v>719</v>
      </c>
      <c r="C186" t="s">
        <v>156</v>
      </c>
      <c r="D186" t="s">
        <v>58</v>
      </c>
      <c r="E186" t="s">
        <v>57</v>
      </c>
      <c r="F186" t="s">
        <v>726</v>
      </c>
      <c r="G186" t="s">
        <v>716</v>
      </c>
      <c r="H186">
        <v>1014.623</v>
      </c>
      <c r="I186">
        <v>400.83624300000002</v>
      </c>
      <c r="J186">
        <v>1822.5904057749999</v>
      </c>
      <c r="K186">
        <v>0.14153779999999999</v>
      </c>
      <c r="L186">
        <v>0.13350000000000001</v>
      </c>
      <c r="M186">
        <v>0.21990000000000001</v>
      </c>
      <c r="N186">
        <v>951.03099999999995</v>
      </c>
      <c r="O186">
        <v>986.64490000000001</v>
      </c>
      <c r="P186">
        <v>3.7052</v>
      </c>
      <c r="Q186">
        <v>0.12039999999999999</v>
      </c>
      <c r="R186">
        <v>0.96379999999999999</v>
      </c>
      <c r="S186">
        <v>1629.3773000000001</v>
      </c>
      <c r="T186">
        <v>916.14700000000005</v>
      </c>
      <c r="U186">
        <v>0</v>
      </c>
      <c r="V186">
        <v>0</v>
      </c>
      <c r="W186">
        <v>1</v>
      </c>
      <c r="X186">
        <v>962393330</v>
      </c>
      <c r="Y186">
        <v>1698409060</v>
      </c>
      <c r="Z186">
        <v>0</v>
      </c>
      <c r="AA186">
        <v>0.1263</v>
      </c>
      <c r="AB186">
        <v>0.56659999999999999</v>
      </c>
      <c r="AC186">
        <v>911812.70490000001</v>
      </c>
      <c r="AD186">
        <v>479501.98119999998</v>
      </c>
      <c r="AE186">
        <v>0</v>
      </c>
      <c r="AF186">
        <v>0.12039999999999999</v>
      </c>
      <c r="AG186">
        <v>1</v>
      </c>
      <c r="AH186">
        <v>7.3800000000000004E-2</v>
      </c>
      <c r="AI186">
        <v>0.37640000000000001</v>
      </c>
      <c r="AJ186">
        <v>-3.3399999999999999E-2</v>
      </c>
      <c r="AK186">
        <v>0.124</v>
      </c>
      <c r="AL186">
        <v>0.26150000000000001</v>
      </c>
      <c r="AM186">
        <v>0</v>
      </c>
      <c r="AN186">
        <v>447279988.8872</v>
      </c>
      <c r="AO186">
        <v>0</v>
      </c>
      <c r="AP186">
        <v>0.12870000000000001</v>
      </c>
      <c r="AQ186">
        <v>0</v>
      </c>
      <c r="AR186">
        <v>-69.346252399999997</v>
      </c>
      <c r="AS186">
        <v>0</v>
      </c>
      <c r="AT186">
        <v>-12.267491825</v>
      </c>
      <c r="AU186">
        <v>0.13469999999999999</v>
      </c>
      <c r="AV186">
        <v>1</v>
      </c>
      <c r="AW186">
        <v>694890.79689999996</v>
      </c>
      <c r="AX186">
        <v>431044.28480000002</v>
      </c>
      <c r="AY186">
        <v>0.35320000000000001</v>
      </c>
      <c r="AZ186">
        <v>0.112</v>
      </c>
      <c r="BA186">
        <v>0</v>
      </c>
      <c r="BB186">
        <v>1</v>
      </c>
      <c r="BC186">
        <v>0</v>
      </c>
      <c r="BD186">
        <v>0</v>
      </c>
      <c r="BE186">
        <v>0</v>
      </c>
      <c r="BF186">
        <v>0</v>
      </c>
      <c r="BG186" s="2">
        <f t="shared" si="4"/>
        <v>0.50448574999999996</v>
      </c>
      <c r="BH186">
        <f>IFERROR(VLOOKUP(D186,'Pesos cenários'!$B$2:$D$4,3,FALSE),"")</f>
        <v>0.36020000000000002</v>
      </c>
    </row>
    <row r="187" spans="1:60" x14ac:dyDescent="0.25">
      <c r="A187">
        <v>186</v>
      </c>
      <c r="B187" t="s">
        <v>719</v>
      </c>
      <c r="C187" t="s">
        <v>156</v>
      </c>
      <c r="D187" t="s">
        <v>59</v>
      </c>
      <c r="E187" t="s">
        <v>57</v>
      </c>
      <c r="F187" t="s">
        <v>726</v>
      </c>
      <c r="G187" t="s">
        <v>716</v>
      </c>
      <c r="H187">
        <v>1014.623</v>
      </c>
      <c r="I187">
        <v>400.83624300000002</v>
      </c>
      <c r="J187">
        <v>2210.4683583999999</v>
      </c>
      <c r="K187">
        <v>0.14153779999999999</v>
      </c>
      <c r="L187">
        <v>0.13350000000000001</v>
      </c>
      <c r="M187">
        <v>0.18129999999999999</v>
      </c>
      <c r="N187">
        <v>1132.6488999999999</v>
      </c>
      <c r="O187">
        <v>1225.8015</v>
      </c>
      <c r="P187">
        <v>1.4140999999999999</v>
      </c>
      <c r="Q187">
        <v>0.12039999999999999</v>
      </c>
      <c r="R187">
        <v>0.92390000000000005</v>
      </c>
      <c r="S187">
        <v>1629.3773000000001</v>
      </c>
      <c r="T187">
        <v>972.66780000000006</v>
      </c>
      <c r="U187">
        <v>0</v>
      </c>
      <c r="V187">
        <v>0</v>
      </c>
      <c r="W187">
        <v>1</v>
      </c>
      <c r="X187">
        <v>962393330</v>
      </c>
      <c r="Y187">
        <v>2308118342.25</v>
      </c>
      <c r="Z187">
        <v>0</v>
      </c>
      <c r="AA187">
        <v>0.1263</v>
      </c>
      <c r="AB187">
        <v>0.41699999999999998</v>
      </c>
      <c r="AC187">
        <v>911812.70490000001</v>
      </c>
      <c r="AD187">
        <v>836379.58109999995</v>
      </c>
      <c r="AE187">
        <v>0</v>
      </c>
      <c r="AF187">
        <v>0.12039999999999999</v>
      </c>
      <c r="AG187">
        <v>1</v>
      </c>
      <c r="AH187">
        <v>7.5899999999999995E-2</v>
      </c>
      <c r="AI187">
        <v>0.57669999999999999</v>
      </c>
      <c r="AJ187">
        <v>-9.7799999999999998E-2</v>
      </c>
      <c r="AK187">
        <v>0.124</v>
      </c>
      <c r="AL187">
        <v>0.25750000000000001</v>
      </c>
      <c r="AM187">
        <v>41238523.748199999</v>
      </c>
      <c r="AN187">
        <v>972652688.70200002</v>
      </c>
      <c r="AO187">
        <v>0</v>
      </c>
      <c r="AP187">
        <v>0.12870000000000001</v>
      </c>
      <c r="AQ187">
        <v>4.24E-2</v>
      </c>
      <c r="AR187">
        <v>-66.1956177</v>
      </c>
      <c r="AS187">
        <v>0</v>
      </c>
      <c r="AT187">
        <v>-11.5883427875</v>
      </c>
      <c r="AU187">
        <v>0.13469999999999999</v>
      </c>
      <c r="AV187">
        <v>1</v>
      </c>
      <c r="AW187">
        <v>690894.90060000005</v>
      </c>
      <c r="AX187">
        <v>452429.32079999999</v>
      </c>
      <c r="AY187">
        <v>0</v>
      </c>
      <c r="AZ187">
        <v>0.112</v>
      </c>
      <c r="BA187">
        <v>0</v>
      </c>
      <c r="BB187">
        <v>1</v>
      </c>
      <c r="BC187">
        <v>0</v>
      </c>
      <c r="BD187">
        <v>0</v>
      </c>
      <c r="BE187">
        <v>0</v>
      </c>
      <c r="BF187">
        <v>0</v>
      </c>
      <c r="BG187" s="2">
        <f t="shared" si="4"/>
        <v>0.48059509</v>
      </c>
      <c r="BH187">
        <f>IFERROR(VLOOKUP(D187,'Pesos cenários'!$B$2:$D$4,3,FALSE),"")</f>
        <v>0.24260000000000001</v>
      </c>
    </row>
    <row r="188" spans="1:60" x14ac:dyDescent="0.25">
      <c r="A188">
        <v>187</v>
      </c>
      <c r="B188" t="s">
        <v>719</v>
      </c>
      <c r="C188" t="s">
        <v>157</v>
      </c>
      <c r="D188" t="s">
        <v>59</v>
      </c>
      <c r="E188" t="s">
        <v>57</v>
      </c>
      <c r="F188" t="s">
        <v>727</v>
      </c>
      <c r="G188" t="s">
        <v>716</v>
      </c>
      <c r="H188">
        <v>332.245</v>
      </c>
      <c r="I188">
        <v>360.78826900000001</v>
      </c>
      <c r="J188">
        <v>2210.4683583999999</v>
      </c>
      <c r="K188">
        <v>0.14153779999999999</v>
      </c>
      <c r="L188">
        <v>0.13350000000000001</v>
      </c>
      <c r="M188">
        <v>0.16320000000000001</v>
      </c>
      <c r="N188">
        <v>804.06299999999999</v>
      </c>
      <c r="O188">
        <v>1225.8015</v>
      </c>
      <c r="P188">
        <v>1.4140999999999999</v>
      </c>
      <c r="Q188">
        <v>0.12039999999999999</v>
      </c>
      <c r="R188">
        <v>0.65559999999999996</v>
      </c>
      <c r="S188">
        <v>608.36860000000001</v>
      </c>
      <c r="T188">
        <v>972.66780000000006</v>
      </c>
      <c r="U188">
        <v>0</v>
      </c>
      <c r="V188">
        <v>0</v>
      </c>
      <c r="W188">
        <v>0.62549999999999994</v>
      </c>
      <c r="X188">
        <v>621795202</v>
      </c>
      <c r="Y188">
        <v>2308118342.25</v>
      </c>
      <c r="Z188">
        <v>0</v>
      </c>
      <c r="AA188">
        <v>0.1263</v>
      </c>
      <c r="AB188">
        <v>0.26939999999999997</v>
      </c>
      <c r="AC188">
        <v>428322.34220000001</v>
      </c>
      <c r="AD188">
        <v>836379.58109999995</v>
      </c>
      <c r="AE188">
        <v>0</v>
      </c>
      <c r="AF188">
        <v>0.12039999999999999</v>
      </c>
      <c r="AG188">
        <v>0.5121</v>
      </c>
      <c r="AH188">
        <v>7.7200000000000005E-2</v>
      </c>
      <c r="AI188">
        <v>0.57669999999999999</v>
      </c>
      <c r="AJ188">
        <v>-9.7799999999999998E-2</v>
      </c>
      <c r="AK188">
        <v>0.124</v>
      </c>
      <c r="AL188">
        <v>0.25950000000000001</v>
      </c>
      <c r="AM188">
        <v>1109483956.7988999</v>
      </c>
      <c r="AN188">
        <v>972652688.70200002</v>
      </c>
      <c r="AO188">
        <v>0</v>
      </c>
      <c r="AP188">
        <v>0.12870000000000001</v>
      </c>
      <c r="AQ188">
        <v>1</v>
      </c>
      <c r="AR188">
        <v>4.9388666199999998</v>
      </c>
      <c r="AS188">
        <v>0</v>
      </c>
      <c r="AT188">
        <v>-11.5883427875</v>
      </c>
      <c r="AU188">
        <v>0.13469999999999999</v>
      </c>
      <c r="AV188">
        <v>0</v>
      </c>
      <c r="AW188">
        <v>284025.3223</v>
      </c>
      <c r="AX188">
        <v>452429.32079999999</v>
      </c>
      <c r="AY188">
        <v>0</v>
      </c>
      <c r="AZ188">
        <v>0.112</v>
      </c>
      <c r="BA188">
        <v>0.37219999999999998</v>
      </c>
      <c r="BB188">
        <v>1</v>
      </c>
      <c r="BC188">
        <v>0</v>
      </c>
      <c r="BD188">
        <v>0</v>
      </c>
      <c r="BE188">
        <v>0</v>
      </c>
      <c r="BF188">
        <v>0</v>
      </c>
      <c r="BG188" s="2">
        <f t="shared" si="4"/>
        <v>0.39896790000000004</v>
      </c>
      <c r="BH188">
        <f>IFERROR(VLOOKUP(D188,'Pesos cenários'!$B$2:$D$4,3,FALSE),"")</f>
        <v>0.24260000000000001</v>
      </c>
    </row>
    <row r="189" spans="1:60" x14ac:dyDescent="0.25">
      <c r="A189">
        <v>188</v>
      </c>
      <c r="B189" t="s">
        <v>719</v>
      </c>
      <c r="C189" t="s">
        <v>158</v>
      </c>
      <c r="D189" t="s">
        <v>59</v>
      </c>
      <c r="E189" t="s">
        <v>57</v>
      </c>
      <c r="F189" t="s">
        <v>727</v>
      </c>
      <c r="G189" t="s">
        <v>716</v>
      </c>
      <c r="H189">
        <v>485.95699999999999</v>
      </c>
      <c r="I189">
        <v>347.90048200000001</v>
      </c>
      <c r="J189">
        <v>2210.4683583999999</v>
      </c>
      <c r="K189">
        <v>0.14153779999999999</v>
      </c>
      <c r="L189">
        <v>0.13350000000000001</v>
      </c>
      <c r="M189">
        <v>0.1573</v>
      </c>
      <c r="N189">
        <v>1327.6621</v>
      </c>
      <c r="O189">
        <v>1225.8015</v>
      </c>
      <c r="P189">
        <v>1.4140999999999999</v>
      </c>
      <c r="Q189">
        <v>0.12039999999999999</v>
      </c>
      <c r="R189">
        <v>1</v>
      </c>
      <c r="S189">
        <v>1062.0920000000001</v>
      </c>
      <c r="T189">
        <v>972.66780000000006</v>
      </c>
      <c r="U189">
        <v>0</v>
      </c>
      <c r="V189">
        <v>0</v>
      </c>
      <c r="W189">
        <v>1</v>
      </c>
      <c r="X189">
        <v>909465358</v>
      </c>
      <c r="Y189">
        <v>2308118342.25</v>
      </c>
      <c r="Z189">
        <v>0</v>
      </c>
      <c r="AA189">
        <v>0.1263</v>
      </c>
      <c r="AB189">
        <v>0.39400000000000002</v>
      </c>
      <c r="AC189">
        <v>700157.62939999998</v>
      </c>
      <c r="AD189">
        <v>836379.58109999995</v>
      </c>
      <c r="AE189">
        <v>0</v>
      </c>
      <c r="AF189">
        <v>0.12039999999999999</v>
      </c>
      <c r="AG189">
        <v>0.83709999999999996</v>
      </c>
      <c r="AH189">
        <v>5.5399999999999998E-2</v>
      </c>
      <c r="AI189">
        <v>0.57669999999999999</v>
      </c>
      <c r="AJ189">
        <v>-9.7799999999999998E-2</v>
      </c>
      <c r="AK189">
        <v>0.124</v>
      </c>
      <c r="AL189">
        <v>0.22720000000000001</v>
      </c>
      <c r="AM189">
        <v>1589568400.4700999</v>
      </c>
      <c r="AN189">
        <v>972652688.70200002</v>
      </c>
      <c r="AO189">
        <v>0</v>
      </c>
      <c r="AP189">
        <v>0.12870000000000001</v>
      </c>
      <c r="AQ189">
        <v>1</v>
      </c>
      <c r="AR189">
        <v>-27.721801800000001</v>
      </c>
      <c r="AS189">
        <v>0</v>
      </c>
      <c r="AT189">
        <v>-11.5883427875</v>
      </c>
      <c r="AU189">
        <v>0.13469999999999999</v>
      </c>
      <c r="AV189">
        <v>1</v>
      </c>
      <c r="AW189">
        <v>149883.47029999999</v>
      </c>
      <c r="AX189">
        <v>452429.32079999999</v>
      </c>
      <c r="AY189">
        <v>0</v>
      </c>
      <c r="AZ189">
        <v>0.112</v>
      </c>
      <c r="BA189">
        <v>0.66869999999999996</v>
      </c>
      <c r="BB189">
        <v>1</v>
      </c>
      <c r="BC189">
        <v>0</v>
      </c>
      <c r="BD189">
        <v>0</v>
      </c>
      <c r="BE189">
        <v>0</v>
      </c>
      <c r="BF189">
        <v>0</v>
      </c>
      <c r="BG189" s="2">
        <f t="shared" si="4"/>
        <v>0.65841579000000006</v>
      </c>
      <c r="BH189">
        <f>IFERROR(VLOOKUP(D189,'Pesos cenários'!$B$2:$D$4,3,FALSE),"")</f>
        <v>0.24260000000000001</v>
      </c>
    </row>
    <row r="190" spans="1:60" x14ac:dyDescent="0.25">
      <c r="A190">
        <v>189</v>
      </c>
      <c r="B190" t="s">
        <v>719</v>
      </c>
      <c r="C190" t="s">
        <v>159</v>
      </c>
      <c r="D190" t="s">
        <v>59</v>
      </c>
      <c r="E190" t="s">
        <v>57</v>
      </c>
      <c r="F190" t="s">
        <v>727</v>
      </c>
      <c r="G190" t="s">
        <v>716</v>
      </c>
      <c r="H190">
        <v>503.39299999999997</v>
      </c>
      <c r="I190">
        <v>303.31890900000002</v>
      </c>
      <c r="J190">
        <v>2210.4683583999999</v>
      </c>
      <c r="K190">
        <v>0.14153779999999999</v>
      </c>
      <c r="L190">
        <v>0.13350000000000001</v>
      </c>
      <c r="M190">
        <v>0.13719999999999999</v>
      </c>
      <c r="N190">
        <v>1035.5307</v>
      </c>
      <c r="O190">
        <v>1225.8015</v>
      </c>
      <c r="P190">
        <v>1.4140999999999999</v>
      </c>
      <c r="Q190">
        <v>0.12039999999999999</v>
      </c>
      <c r="R190">
        <v>0.84460000000000002</v>
      </c>
      <c r="S190">
        <v>1013.2383</v>
      </c>
      <c r="T190">
        <v>972.66780000000006</v>
      </c>
      <c r="U190">
        <v>0</v>
      </c>
      <c r="V190">
        <v>0</v>
      </c>
      <c r="W190">
        <v>1</v>
      </c>
      <c r="X190">
        <v>1069865680</v>
      </c>
      <c r="Y190">
        <v>2308118342.25</v>
      </c>
      <c r="Z190">
        <v>0</v>
      </c>
      <c r="AA190">
        <v>0.1263</v>
      </c>
      <c r="AB190">
        <v>0.46350000000000002</v>
      </c>
      <c r="AC190">
        <v>656945.67139999999</v>
      </c>
      <c r="AD190">
        <v>836379.58109999995</v>
      </c>
      <c r="AE190">
        <v>0</v>
      </c>
      <c r="AF190">
        <v>0.12039999999999999</v>
      </c>
      <c r="AG190">
        <v>0.78549999999999998</v>
      </c>
      <c r="AH190">
        <v>3.0499999999999999E-2</v>
      </c>
      <c r="AI190">
        <v>0.57669999999999999</v>
      </c>
      <c r="AJ190">
        <v>-9.7799999999999998E-2</v>
      </c>
      <c r="AK190">
        <v>0.124</v>
      </c>
      <c r="AL190">
        <v>0.1903</v>
      </c>
      <c r="AM190">
        <v>2634562168.6052999</v>
      </c>
      <c r="AN190">
        <v>972652688.70200002</v>
      </c>
      <c r="AO190">
        <v>0</v>
      </c>
      <c r="AP190">
        <v>0.12870000000000001</v>
      </c>
      <c r="AQ190">
        <v>1</v>
      </c>
      <c r="AR190">
        <v>285.69281000000001</v>
      </c>
      <c r="AS190">
        <v>0</v>
      </c>
      <c r="AT190">
        <v>-11.5883427875</v>
      </c>
      <c r="AU190">
        <v>0.13469999999999999</v>
      </c>
      <c r="AV190">
        <v>0</v>
      </c>
      <c r="AW190">
        <v>185095.10800000001</v>
      </c>
      <c r="AX190">
        <v>452429.32079999999</v>
      </c>
      <c r="AY190">
        <v>0</v>
      </c>
      <c r="AZ190">
        <v>0.112</v>
      </c>
      <c r="BA190">
        <v>0.59089999999999998</v>
      </c>
      <c r="BB190">
        <v>1</v>
      </c>
      <c r="BC190">
        <v>0</v>
      </c>
      <c r="BD190">
        <v>0</v>
      </c>
      <c r="BE190">
        <v>0</v>
      </c>
      <c r="BF190">
        <v>0</v>
      </c>
      <c r="BG190" s="2">
        <f t="shared" si="4"/>
        <v>0.49159828999999994</v>
      </c>
      <c r="BH190">
        <f>IFERROR(VLOOKUP(D190,'Pesos cenários'!$B$2:$D$4,3,FALSE),"")</f>
        <v>0.24260000000000001</v>
      </c>
    </row>
    <row r="191" spans="1:60" x14ac:dyDescent="0.25">
      <c r="A191">
        <v>190</v>
      </c>
      <c r="B191" t="s">
        <v>719</v>
      </c>
      <c r="C191" t="s">
        <v>160</v>
      </c>
      <c r="D191" t="s">
        <v>59</v>
      </c>
      <c r="E191" t="s">
        <v>57</v>
      </c>
      <c r="F191" t="s">
        <v>727</v>
      </c>
      <c r="G191" t="s">
        <v>716</v>
      </c>
      <c r="H191">
        <v>445.28800000000001</v>
      </c>
      <c r="I191">
        <v>275.56375100000002</v>
      </c>
      <c r="J191">
        <v>2210.4683583999999</v>
      </c>
      <c r="K191">
        <v>0.14153779999999999</v>
      </c>
      <c r="L191">
        <v>0.13350000000000001</v>
      </c>
      <c r="M191">
        <v>0.1246</v>
      </c>
      <c r="N191">
        <v>1383.1742999999999</v>
      </c>
      <c r="O191">
        <v>1225.8015</v>
      </c>
      <c r="P191">
        <v>1.4140999999999999</v>
      </c>
      <c r="Q191">
        <v>0.12039999999999999</v>
      </c>
      <c r="R191">
        <v>1</v>
      </c>
      <c r="S191">
        <v>1019.6183</v>
      </c>
      <c r="T191">
        <v>972.66780000000006</v>
      </c>
      <c r="U191">
        <v>0</v>
      </c>
      <c r="V191">
        <v>0</v>
      </c>
      <c r="W191">
        <v>1</v>
      </c>
      <c r="X191">
        <v>833353506</v>
      </c>
      <c r="Y191">
        <v>2308118342.25</v>
      </c>
      <c r="Z191">
        <v>0</v>
      </c>
      <c r="AA191">
        <v>0.1263</v>
      </c>
      <c r="AB191">
        <v>0.36109999999999998</v>
      </c>
      <c r="AC191">
        <v>710461.21019999997</v>
      </c>
      <c r="AD191">
        <v>836379.58109999995</v>
      </c>
      <c r="AE191">
        <v>0</v>
      </c>
      <c r="AF191">
        <v>0.12039999999999999</v>
      </c>
      <c r="AG191">
        <v>0.84940000000000004</v>
      </c>
      <c r="AH191">
        <v>4.24E-2</v>
      </c>
      <c r="AI191">
        <v>0.57669999999999999</v>
      </c>
      <c r="AJ191">
        <v>-9.7799999999999998E-2</v>
      </c>
      <c r="AK191">
        <v>0.124</v>
      </c>
      <c r="AL191">
        <v>0.20780000000000001</v>
      </c>
      <c r="AM191">
        <v>1881922933.9544001</v>
      </c>
      <c r="AN191">
        <v>972652688.70200002</v>
      </c>
      <c r="AO191">
        <v>0</v>
      </c>
      <c r="AP191">
        <v>0.12870000000000001</v>
      </c>
      <c r="AQ191">
        <v>1</v>
      </c>
      <c r="AR191">
        <v>24.006904599999999</v>
      </c>
      <c r="AS191">
        <v>0</v>
      </c>
      <c r="AT191">
        <v>-11.5883427875</v>
      </c>
      <c r="AU191">
        <v>0.13469999999999999</v>
      </c>
      <c r="AV191">
        <v>0</v>
      </c>
      <c r="AW191">
        <v>120929.715</v>
      </c>
      <c r="AX191">
        <v>452429.32079999999</v>
      </c>
      <c r="AY191">
        <v>0</v>
      </c>
      <c r="AZ191">
        <v>0.112</v>
      </c>
      <c r="BA191">
        <v>0.73270000000000002</v>
      </c>
      <c r="BB191">
        <v>1</v>
      </c>
      <c r="BC191">
        <v>0</v>
      </c>
      <c r="BD191">
        <v>0</v>
      </c>
      <c r="BE191">
        <v>0</v>
      </c>
      <c r="BF191">
        <v>0</v>
      </c>
      <c r="BG191" s="2">
        <f t="shared" si="4"/>
        <v>0.52143838999999992</v>
      </c>
      <c r="BH191">
        <f>IFERROR(VLOOKUP(D191,'Pesos cenários'!$B$2:$D$4,3,FALSE),"")</f>
        <v>0.24260000000000001</v>
      </c>
    </row>
    <row r="192" spans="1:60" x14ac:dyDescent="0.25">
      <c r="A192">
        <v>191</v>
      </c>
      <c r="B192" t="s">
        <v>719</v>
      </c>
      <c r="C192" t="s">
        <v>161</v>
      </c>
      <c r="D192" t="s">
        <v>59</v>
      </c>
      <c r="E192" t="s">
        <v>57</v>
      </c>
      <c r="F192" t="s">
        <v>727</v>
      </c>
      <c r="G192" t="s">
        <v>716</v>
      </c>
      <c r="H192">
        <v>661.28599999999994</v>
      </c>
      <c r="I192">
        <v>459.72250400000001</v>
      </c>
      <c r="J192">
        <v>2210.4683583999999</v>
      </c>
      <c r="K192">
        <v>0.14153779999999999</v>
      </c>
      <c r="L192">
        <v>0.13350000000000001</v>
      </c>
      <c r="M192">
        <v>0.2079</v>
      </c>
      <c r="N192">
        <v>1159.4808</v>
      </c>
      <c r="O192">
        <v>1225.8015</v>
      </c>
      <c r="P192">
        <v>1.4140999999999999</v>
      </c>
      <c r="Q192">
        <v>0.12039999999999999</v>
      </c>
      <c r="R192">
        <v>0.94579999999999997</v>
      </c>
      <c r="S192">
        <v>1360.7665</v>
      </c>
      <c r="T192">
        <v>972.66780000000006</v>
      </c>
      <c r="U192">
        <v>0</v>
      </c>
      <c r="V192">
        <v>0</v>
      </c>
      <c r="W192">
        <v>1</v>
      </c>
      <c r="X192">
        <v>1237593514</v>
      </c>
      <c r="Y192">
        <v>2308118342.25</v>
      </c>
      <c r="Z192">
        <v>0</v>
      </c>
      <c r="AA192">
        <v>0.1263</v>
      </c>
      <c r="AB192">
        <v>0.53620000000000001</v>
      </c>
      <c r="AC192">
        <v>1056203.8026000001</v>
      </c>
      <c r="AD192">
        <v>836379.58109999995</v>
      </c>
      <c r="AE192">
        <v>0</v>
      </c>
      <c r="AF192">
        <v>0.12039999999999999</v>
      </c>
      <c r="AG192">
        <v>1</v>
      </c>
      <c r="AH192">
        <v>6.0999999999999999E-2</v>
      </c>
      <c r="AI192">
        <v>0.57669999999999999</v>
      </c>
      <c r="AJ192">
        <v>-9.7799999999999998E-2</v>
      </c>
      <c r="AK192">
        <v>0.124</v>
      </c>
      <c r="AL192">
        <v>0.23549999999999999</v>
      </c>
      <c r="AM192">
        <v>613759924.38440001</v>
      </c>
      <c r="AN192">
        <v>972652688.70200002</v>
      </c>
      <c r="AO192">
        <v>0</v>
      </c>
      <c r="AP192">
        <v>0.12870000000000001</v>
      </c>
      <c r="AQ192">
        <v>0.63100000000000001</v>
      </c>
      <c r="AR192">
        <v>-2.65061366E-3</v>
      </c>
      <c r="AS192">
        <v>0</v>
      </c>
      <c r="AT192">
        <v>-11.5883427875</v>
      </c>
      <c r="AU192">
        <v>0.13469999999999999</v>
      </c>
      <c r="AV192">
        <v>2.2873103675010001E-4</v>
      </c>
      <c r="AW192">
        <v>153940.33319999999</v>
      </c>
      <c r="AX192">
        <v>452429.32079999999</v>
      </c>
      <c r="AY192">
        <v>0</v>
      </c>
      <c r="AZ192">
        <v>0.112</v>
      </c>
      <c r="BA192">
        <v>0.65969999999999995</v>
      </c>
      <c r="BB192">
        <v>1</v>
      </c>
      <c r="BC192">
        <v>0</v>
      </c>
      <c r="BD192">
        <v>0</v>
      </c>
      <c r="BE192">
        <v>0</v>
      </c>
      <c r="BF192">
        <v>0</v>
      </c>
      <c r="BG192" s="2">
        <f t="shared" si="4"/>
        <v>0.51407994007065028</v>
      </c>
      <c r="BH192">
        <f>IFERROR(VLOOKUP(D192,'Pesos cenários'!$B$2:$D$4,3,FALSE),"")</f>
        <v>0.24260000000000001</v>
      </c>
    </row>
    <row r="193" spans="1:60" x14ac:dyDescent="0.25">
      <c r="A193">
        <v>192</v>
      </c>
      <c r="B193" t="s">
        <v>719</v>
      </c>
      <c r="C193" t="s">
        <v>162</v>
      </c>
      <c r="D193" t="s">
        <v>59</v>
      </c>
      <c r="E193" t="s">
        <v>57</v>
      </c>
      <c r="F193" t="s">
        <v>727</v>
      </c>
      <c r="G193" t="s">
        <v>716</v>
      </c>
      <c r="H193">
        <v>764.70299999999997</v>
      </c>
      <c r="I193">
        <v>578.89532499999996</v>
      </c>
      <c r="J193">
        <v>2210.4683583999999</v>
      </c>
      <c r="K193">
        <v>0.14153779999999999</v>
      </c>
      <c r="L193">
        <v>0.13350000000000001</v>
      </c>
      <c r="M193">
        <v>0.26179999999999998</v>
      </c>
      <c r="N193">
        <v>1238.8903</v>
      </c>
      <c r="O193">
        <v>1225.8015</v>
      </c>
      <c r="P193">
        <v>1.4140999999999999</v>
      </c>
      <c r="Q193">
        <v>0.12039999999999999</v>
      </c>
      <c r="R193">
        <v>1</v>
      </c>
      <c r="S193">
        <v>1894.7472</v>
      </c>
      <c r="T193">
        <v>972.66780000000006</v>
      </c>
      <c r="U193">
        <v>0</v>
      </c>
      <c r="V193">
        <v>0</v>
      </c>
      <c r="W193">
        <v>1</v>
      </c>
      <c r="X193">
        <v>2450172922</v>
      </c>
      <c r="Y193">
        <v>2308118342.25</v>
      </c>
      <c r="Z193">
        <v>0</v>
      </c>
      <c r="AA193">
        <v>0.1263</v>
      </c>
      <c r="AB193">
        <v>1</v>
      </c>
      <c r="AC193">
        <v>814109.25020000001</v>
      </c>
      <c r="AD193">
        <v>836379.58109999995</v>
      </c>
      <c r="AE193">
        <v>0</v>
      </c>
      <c r="AF193">
        <v>0.12039999999999999</v>
      </c>
      <c r="AG193">
        <v>0.97340000000000004</v>
      </c>
      <c r="AH193">
        <v>4.0800000000000003E-2</v>
      </c>
      <c r="AI193">
        <v>0.57669999999999999</v>
      </c>
      <c r="AJ193">
        <v>-9.7799999999999998E-2</v>
      </c>
      <c r="AK193">
        <v>0.124</v>
      </c>
      <c r="AL193">
        <v>0.2056</v>
      </c>
      <c r="AM193">
        <v>0</v>
      </c>
      <c r="AN193">
        <v>972652688.70200002</v>
      </c>
      <c r="AO193">
        <v>0</v>
      </c>
      <c r="AP193">
        <v>0.12870000000000001</v>
      </c>
      <c r="AQ193">
        <v>0</v>
      </c>
      <c r="AR193">
        <v>7.6058359099999997</v>
      </c>
      <c r="AS193">
        <v>0</v>
      </c>
      <c r="AT193">
        <v>-11.5883427875</v>
      </c>
      <c r="AU193">
        <v>0.13469999999999999</v>
      </c>
      <c r="AV193">
        <v>0</v>
      </c>
      <c r="AW193">
        <v>1265643.0234000001</v>
      </c>
      <c r="AX193">
        <v>452429.32079999999</v>
      </c>
      <c r="AY193">
        <v>0</v>
      </c>
      <c r="AZ193">
        <v>0.112</v>
      </c>
      <c r="BA193">
        <v>0</v>
      </c>
      <c r="BB193">
        <v>1</v>
      </c>
      <c r="BC193">
        <v>0</v>
      </c>
      <c r="BD193">
        <v>0</v>
      </c>
      <c r="BE193">
        <v>0</v>
      </c>
      <c r="BF193">
        <v>0</v>
      </c>
      <c r="BG193" s="2">
        <f t="shared" si="4"/>
        <v>0.42434206000000008</v>
      </c>
      <c r="BH193">
        <f>IFERROR(VLOOKUP(D193,'Pesos cenários'!$B$2:$D$4,3,FALSE),"")</f>
        <v>0.24260000000000001</v>
      </c>
    </row>
    <row r="194" spans="1:60" x14ac:dyDescent="0.25">
      <c r="A194">
        <v>204</v>
      </c>
      <c r="B194" t="s">
        <v>719</v>
      </c>
      <c r="C194" t="s">
        <v>163</v>
      </c>
      <c r="D194" t="s">
        <v>56</v>
      </c>
      <c r="E194" t="s">
        <v>57</v>
      </c>
      <c r="F194" t="s">
        <v>724</v>
      </c>
      <c r="G194" t="s">
        <v>716</v>
      </c>
      <c r="H194">
        <v>10.496</v>
      </c>
      <c r="I194">
        <v>68.809562700000001</v>
      </c>
      <c r="J194">
        <v>1638.4106470500001</v>
      </c>
      <c r="K194">
        <v>0.14153779999999999</v>
      </c>
      <c r="L194">
        <v>0.13350000000000001</v>
      </c>
      <c r="M194">
        <v>4.19E-2</v>
      </c>
      <c r="N194">
        <v>38.998600000000003</v>
      </c>
      <c r="O194">
        <v>934.7636</v>
      </c>
      <c r="P194">
        <v>3.7052</v>
      </c>
      <c r="Q194">
        <v>0.12039999999999999</v>
      </c>
      <c r="R194">
        <v>3.7900000000000003E-2</v>
      </c>
      <c r="S194">
        <v>10.548400000000001</v>
      </c>
      <c r="T194">
        <v>928.77779999999996</v>
      </c>
      <c r="U194">
        <v>0</v>
      </c>
      <c r="V194">
        <v>0</v>
      </c>
      <c r="W194">
        <v>1.14E-2</v>
      </c>
      <c r="X194">
        <v>41432214</v>
      </c>
      <c r="Y194">
        <v>1709276720</v>
      </c>
      <c r="Z194">
        <v>0</v>
      </c>
      <c r="AA194">
        <v>0.1263</v>
      </c>
      <c r="AB194">
        <v>2.4199999999999999E-2</v>
      </c>
      <c r="AC194">
        <v>0</v>
      </c>
      <c r="AD194">
        <v>478977.01140000002</v>
      </c>
      <c r="AE194">
        <v>0</v>
      </c>
      <c r="AF194">
        <v>0.12039999999999999</v>
      </c>
      <c r="AG194">
        <v>0</v>
      </c>
      <c r="AH194">
        <v>0</v>
      </c>
      <c r="AI194">
        <v>0.377</v>
      </c>
      <c r="AJ194">
        <v>-1.5100000000000001E-2</v>
      </c>
      <c r="AK194">
        <v>0.124</v>
      </c>
      <c r="AL194">
        <v>3.85E-2</v>
      </c>
      <c r="AM194">
        <v>273718.43489999999</v>
      </c>
      <c r="AN194">
        <v>442484488.83569998</v>
      </c>
      <c r="AO194">
        <v>0</v>
      </c>
      <c r="AP194">
        <v>0.12870000000000001</v>
      </c>
      <c r="AQ194">
        <v>5.9999999999999995E-4</v>
      </c>
      <c r="AR194">
        <v>1.0276060599999999E-2</v>
      </c>
      <c r="AS194">
        <v>0</v>
      </c>
      <c r="AT194">
        <v>-16.444582950000001</v>
      </c>
      <c r="AU194">
        <v>0.13469999999999999</v>
      </c>
      <c r="AV194">
        <v>0</v>
      </c>
      <c r="AW194">
        <v>299.46899999999999</v>
      </c>
      <c r="AX194">
        <v>415586.43150000001</v>
      </c>
      <c r="AY194">
        <v>23.412500000000001</v>
      </c>
      <c r="AZ194">
        <v>0.112</v>
      </c>
      <c r="BA194">
        <v>0.99929999999999997</v>
      </c>
      <c r="BB194">
        <v>0</v>
      </c>
      <c r="BC194">
        <v>0</v>
      </c>
      <c r="BD194">
        <v>0</v>
      </c>
      <c r="BE194">
        <v>0</v>
      </c>
      <c r="BF194">
        <v>0</v>
      </c>
      <c r="BG194" s="2">
        <f t="shared" si="4"/>
        <v>0.12998609</v>
      </c>
      <c r="BH194">
        <f>IFERROR(VLOOKUP(D194,'Pesos cenários'!$B$2:$D$4,3,FALSE),"")</f>
        <v>0.3972</v>
      </c>
    </row>
    <row r="195" spans="1:60" x14ac:dyDescent="0.25">
      <c r="A195">
        <v>204</v>
      </c>
      <c r="B195" t="s">
        <v>719</v>
      </c>
      <c r="C195" t="s">
        <v>163</v>
      </c>
      <c r="D195" t="s">
        <v>58</v>
      </c>
      <c r="E195" t="s">
        <v>57</v>
      </c>
      <c r="F195" t="s">
        <v>724</v>
      </c>
      <c r="G195" t="s">
        <v>716</v>
      </c>
      <c r="H195">
        <v>10.496</v>
      </c>
      <c r="I195">
        <v>68.809562700000001</v>
      </c>
      <c r="J195">
        <v>1822.5904057749999</v>
      </c>
      <c r="K195">
        <v>0.14153779999999999</v>
      </c>
      <c r="L195">
        <v>0.13350000000000001</v>
      </c>
      <c r="M195">
        <v>3.7699999999999997E-2</v>
      </c>
      <c r="N195">
        <v>42.629600000000003</v>
      </c>
      <c r="O195">
        <v>986.64490000000001</v>
      </c>
      <c r="P195">
        <v>3.7052</v>
      </c>
      <c r="Q195">
        <v>0.12039999999999999</v>
      </c>
      <c r="R195">
        <v>3.9600000000000003E-2</v>
      </c>
      <c r="S195">
        <v>10.548400000000001</v>
      </c>
      <c r="T195">
        <v>916.14700000000005</v>
      </c>
      <c r="U195">
        <v>0</v>
      </c>
      <c r="V195">
        <v>0</v>
      </c>
      <c r="W195">
        <v>1.15E-2</v>
      </c>
      <c r="X195">
        <v>41432214</v>
      </c>
      <c r="Y195">
        <v>1698409060</v>
      </c>
      <c r="Z195">
        <v>0</v>
      </c>
      <c r="AA195">
        <v>0.1263</v>
      </c>
      <c r="AB195">
        <v>2.4400000000000002E-2</v>
      </c>
      <c r="AC195">
        <v>0</v>
      </c>
      <c r="AD195">
        <v>479501.98119999998</v>
      </c>
      <c r="AE195">
        <v>0</v>
      </c>
      <c r="AF195">
        <v>0.12039999999999999</v>
      </c>
      <c r="AG195">
        <v>0</v>
      </c>
      <c r="AH195">
        <v>0</v>
      </c>
      <c r="AI195">
        <v>0.37640000000000001</v>
      </c>
      <c r="AJ195">
        <v>-3.3399999999999999E-2</v>
      </c>
      <c r="AK195">
        <v>0.124</v>
      </c>
      <c r="AL195">
        <v>8.1500000000000003E-2</v>
      </c>
      <c r="AM195">
        <v>238784.94209999999</v>
      </c>
      <c r="AN195">
        <v>447279988.8872</v>
      </c>
      <c r="AO195">
        <v>0</v>
      </c>
      <c r="AP195">
        <v>0.12870000000000001</v>
      </c>
      <c r="AQ195">
        <v>5.0000000000000001E-4</v>
      </c>
      <c r="AR195">
        <v>1.10044219E-2</v>
      </c>
      <c r="AS195">
        <v>0</v>
      </c>
      <c r="AT195">
        <v>-12.267491825</v>
      </c>
      <c r="AU195">
        <v>0.13469999999999999</v>
      </c>
      <c r="AV195">
        <v>0</v>
      </c>
      <c r="AW195">
        <v>302.01609999999999</v>
      </c>
      <c r="AX195">
        <v>431044.28480000002</v>
      </c>
      <c r="AY195">
        <v>0.35320000000000001</v>
      </c>
      <c r="AZ195">
        <v>0.112</v>
      </c>
      <c r="BA195">
        <v>0.99929999999999997</v>
      </c>
      <c r="BB195">
        <v>0</v>
      </c>
      <c r="BC195">
        <v>0</v>
      </c>
      <c r="BD195">
        <v>0</v>
      </c>
      <c r="BE195">
        <v>0</v>
      </c>
      <c r="BF195">
        <v>0</v>
      </c>
      <c r="BG195" s="2">
        <f t="shared" si="4"/>
        <v>0.13497445999999999</v>
      </c>
      <c r="BH195">
        <f>IFERROR(VLOOKUP(D195,'Pesos cenários'!$B$2:$D$4,3,FALSE),"")</f>
        <v>0.36020000000000002</v>
      </c>
    </row>
    <row r="196" spans="1:60" x14ac:dyDescent="0.25">
      <c r="A196">
        <v>204</v>
      </c>
      <c r="B196" t="s">
        <v>719</v>
      </c>
      <c r="C196" t="s">
        <v>163</v>
      </c>
      <c r="D196" t="s">
        <v>59</v>
      </c>
      <c r="E196" t="s">
        <v>57</v>
      </c>
      <c r="F196" t="s">
        <v>724</v>
      </c>
      <c r="G196" t="s">
        <v>716</v>
      </c>
      <c r="H196">
        <v>10.496</v>
      </c>
      <c r="I196">
        <v>68.809562700000001</v>
      </c>
      <c r="J196">
        <v>2210.4683583999999</v>
      </c>
      <c r="K196">
        <v>0.14153779999999999</v>
      </c>
      <c r="L196">
        <v>0.13350000000000001</v>
      </c>
      <c r="M196">
        <v>3.1099999999999999E-2</v>
      </c>
      <c r="N196">
        <v>47.156799999999997</v>
      </c>
      <c r="O196">
        <v>1225.8015</v>
      </c>
      <c r="P196">
        <v>1.4140999999999999</v>
      </c>
      <c r="Q196">
        <v>0.12039999999999999</v>
      </c>
      <c r="R196">
        <v>3.7400000000000003E-2</v>
      </c>
      <c r="S196">
        <v>10.548400000000001</v>
      </c>
      <c r="T196">
        <v>972.66780000000006</v>
      </c>
      <c r="U196">
        <v>0</v>
      </c>
      <c r="V196">
        <v>0</v>
      </c>
      <c r="W196">
        <v>1.0800000000000001E-2</v>
      </c>
      <c r="X196">
        <v>41432214</v>
      </c>
      <c r="Y196">
        <v>2308118342.25</v>
      </c>
      <c r="Z196">
        <v>0</v>
      </c>
      <c r="AA196">
        <v>0.1263</v>
      </c>
      <c r="AB196">
        <v>1.7999999999999999E-2</v>
      </c>
      <c r="AC196">
        <v>0</v>
      </c>
      <c r="AD196">
        <v>836379.58109999995</v>
      </c>
      <c r="AE196">
        <v>0</v>
      </c>
      <c r="AF196">
        <v>0.12039999999999999</v>
      </c>
      <c r="AG196">
        <v>0</v>
      </c>
      <c r="AH196">
        <v>0</v>
      </c>
      <c r="AI196">
        <v>0.57669999999999999</v>
      </c>
      <c r="AJ196">
        <v>-9.7799999999999998E-2</v>
      </c>
      <c r="AK196">
        <v>0.124</v>
      </c>
      <c r="AL196">
        <v>0.14499999999999999</v>
      </c>
      <c r="AM196">
        <v>753910.83600000001</v>
      </c>
      <c r="AN196">
        <v>972652688.70200002</v>
      </c>
      <c r="AO196">
        <v>0</v>
      </c>
      <c r="AP196">
        <v>0.12870000000000001</v>
      </c>
      <c r="AQ196">
        <v>8.0000000000000004E-4</v>
      </c>
      <c r="AR196">
        <v>3.2994981899999998E-2</v>
      </c>
      <c r="AS196">
        <v>0</v>
      </c>
      <c r="AT196">
        <v>-11.5883427875</v>
      </c>
      <c r="AU196">
        <v>0.13469999999999999</v>
      </c>
      <c r="AV196">
        <v>0</v>
      </c>
      <c r="AW196">
        <v>347.43090000000001</v>
      </c>
      <c r="AX196">
        <v>452429.32079999999</v>
      </c>
      <c r="AY196">
        <v>0</v>
      </c>
      <c r="AZ196">
        <v>0.112</v>
      </c>
      <c r="BA196">
        <v>0.99919999999999998</v>
      </c>
      <c r="BB196">
        <v>0</v>
      </c>
      <c r="BC196">
        <v>0</v>
      </c>
      <c r="BD196">
        <v>0</v>
      </c>
      <c r="BE196">
        <v>0</v>
      </c>
      <c r="BF196">
        <v>0</v>
      </c>
      <c r="BG196" s="2">
        <f t="shared" si="4"/>
        <v>0.14092157</v>
      </c>
      <c r="BH196">
        <f>IFERROR(VLOOKUP(D196,'Pesos cenários'!$B$2:$D$4,3,FALSE),"")</f>
        <v>0.24260000000000001</v>
      </c>
    </row>
    <row r="197" spans="1:60" x14ac:dyDescent="0.25">
      <c r="A197">
        <v>271</v>
      </c>
      <c r="B197" t="s">
        <v>719</v>
      </c>
      <c r="C197" t="s">
        <v>164</v>
      </c>
      <c r="D197" t="s">
        <v>59</v>
      </c>
      <c r="E197" t="s">
        <v>57</v>
      </c>
      <c r="F197" t="s">
        <v>727</v>
      </c>
      <c r="G197" t="s">
        <v>716</v>
      </c>
      <c r="H197">
        <v>629.45799999999997</v>
      </c>
      <c r="I197">
        <v>368.07141100000001</v>
      </c>
      <c r="J197">
        <v>2210.4683583999999</v>
      </c>
      <c r="K197">
        <v>0.14153779999999999</v>
      </c>
      <c r="L197">
        <v>0.13350000000000001</v>
      </c>
      <c r="M197">
        <v>0.16650000000000001</v>
      </c>
      <c r="N197">
        <v>1216.9002</v>
      </c>
      <c r="O197">
        <v>1225.8015</v>
      </c>
      <c r="P197">
        <v>1.4140999999999999</v>
      </c>
      <c r="Q197">
        <v>0.12039999999999999</v>
      </c>
      <c r="R197">
        <v>0.99270000000000003</v>
      </c>
      <c r="S197">
        <v>987.529</v>
      </c>
      <c r="T197">
        <v>972.66780000000006</v>
      </c>
      <c r="U197">
        <v>0</v>
      </c>
      <c r="V197">
        <v>0</v>
      </c>
      <c r="W197">
        <v>1</v>
      </c>
      <c r="X197">
        <v>1911255738</v>
      </c>
      <c r="Y197">
        <v>2308118342.25</v>
      </c>
      <c r="Z197">
        <v>0</v>
      </c>
      <c r="AA197">
        <v>0.1263</v>
      </c>
      <c r="AB197">
        <v>0.82809999999999995</v>
      </c>
      <c r="AC197">
        <v>782348.56929999997</v>
      </c>
      <c r="AD197">
        <v>836379.58109999995</v>
      </c>
      <c r="AE197">
        <v>0</v>
      </c>
      <c r="AF197">
        <v>0.12039999999999999</v>
      </c>
      <c r="AG197">
        <v>0.93540000000000001</v>
      </c>
      <c r="AH197">
        <v>0.10050000000000001</v>
      </c>
      <c r="AI197">
        <v>0.57669999999999999</v>
      </c>
      <c r="AJ197">
        <v>-9.7799999999999998E-2</v>
      </c>
      <c r="AK197">
        <v>0.124</v>
      </c>
      <c r="AL197">
        <v>0.29399999999999998</v>
      </c>
      <c r="AM197">
        <v>896695267.21370006</v>
      </c>
      <c r="AN197">
        <v>972652688.70200002</v>
      </c>
      <c r="AO197">
        <v>0</v>
      </c>
      <c r="AP197">
        <v>0.12870000000000001</v>
      </c>
      <c r="AQ197">
        <v>0.92190000000000005</v>
      </c>
      <c r="AR197">
        <v>85.034553500000001</v>
      </c>
      <c r="AS197">
        <v>0</v>
      </c>
      <c r="AT197">
        <v>-11.5883427875</v>
      </c>
      <c r="AU197">
        <v>0.13469999999999999</v>
      </c>
      <c r="AV197">
        <v>0</v>
      </c>
      <c r="AW197">
        <v>402445.22139999998</v>
      </c>
      <c r="AX197">
        <v>452429.32079999999</v>
      </c>
      <c r="AY197">
        <v>0</v>
      </c>
      <c r="AZ197">
        <v>0.112</v>
      </c>
      <c r="BA197">
        <v>0.1105</v>
      </c>
      <c r="BB197">
        <v>1</v>
      </c>
      <c r="BC197">
        <v>0</v>
      </c>
      <c r="BD197">
        <v>0</v>
      </c>
      <c r="BE197">
        <v>0</v>
      </c>
      <c r="BF197">
        <v>0</v>
      </c>
      <c r="BG197" s="2">
        <f t="shared" si="4"/>
        <v>0.52644055000000001</v>
      </c>
      <c r="BH197">
        <f>IFERROR(VLOOKUP(D197,'Pesos cenários'!$B$2:$D$4,3,FALSE),"")</f>
        <v>0.24260000000000001</v>
      </c>
    </row>
    <row r="198" spans="1:60" x14ac:dyDescent="0.25">
      <c r="A198">
        <v>272</v>
      </c>
      <c r="B198" t="s">
        <v>719</v>
      </c>
      <c r="C198" t="s">
        <v>165</v>
      </c>
      <c r="D198" t="s">
        <v>59</v>
      </c>
      <c r="E198" t="s">
        <v>57</v>
      </c>
      <c r="F198" t="s">
        <v>727</v>
      </c>
      <c r="G198" t="s">
        <v>716</v>
      </c>
      <c r="H198">
        <v>411.61399999999998</v>
      </c>
      <c r="I198">
        <v>413.18042000000003</v>
      </c>
      <c r="J198">
        <v>2210.4683583999999</v>
      </c>
      <c r="K198">
        <v>0.14153779999999999</v>
      </c>
      <c r="L198">
        <v>0.13350000000000001</v>
      </c>
      <c r="M198">
        <v>0.18690000000000001</v>
      </c>
      <c r="N198">
        <v>1050.3331000000001</v>
      </c>
      <c r="O198">
        <v>1225.8015</v>
      </c>
      <c r="P198">
        <v>1.4140999999999999</v>
      </c>
      <c r="Q198">
        <v>0.12039999999999999</v>
      </c>
      <c r="R198">
        <v>0.85670000000000002</v>
      </c>
      <c r="S198">
        <v>519.08780000000002</v>
      </c>
      <c r="T198">
        <v>972.66780000000006</v>
      </c>
      <c r="U198">
        <v>0</v>
      </c>
      <c r="V198">
        <v>0</v>
      </c>
      <c r="W198">
        <v>0.53369999999999995</v>
      </c>
      <c r="X198">
        <v>1249804802</v>
      </c>
      <c r="Y198">
        <v>2308118342.25</v>
      </c>
      <c r="Z198">
        <v>0</v>
      </c>
      <c r="AA198">
        <v>0.1263</v>
      </c>
      <c r="AB198">
        <v>0.54149999999999998</v>
      </c>
      <c r="AC198">
        <v>444844.50819999998</v>
      </c>
      <c r="AD198">
        <v>836379.58109999995</v>
      </c>
      <c r="AE198">
        <v>0</v>
      </c>
      <c r="AF198">
        <v>0.12039999999999999</v>
      </c>
      <c r="AG198">
        <v>0.53190000000000004</v>
      </c>
      <c r="AH198">
        <v>0.1153</v>
      </c>
      <c r="AI198">
        <v>0.57669999999999999</v>
      </c>
      <c r="AJ198">
        <v>-9.7799999999999998E-2</v>
      </c>
      <c r="AK198">
        <v>0.124</v>
      </c>
      <c r="AL198">
        <v>0.316</v>
      </c>
      <c r="AM198">
        <v>22725669.1468</v>
      </c>
      <c r="AN198">
        <v>972652688.70200002</v>
      </c>
      <c r="AO198">
        <v>0</v>
      </c>
      <c r="AP198">
        <v>0.12870000000000001</v>
      </c>
      <c r="AQ198">
        <v>2.3400000000000001E-2</v>
      </c>
      <c r="AR198">
        <v>2.7189519400000002</v>
      </c>
      <c r="AS198">
        <v>0</v>
      </c>
      <c r="AT198">
        <v>-11.5883427875</v>
      </c>
      <c r="AU198">
        <v>0.13469999999999999</v>
      </c>
      <c r="AV198">
        <v>0</v>
      </c>
      <c r="AW198">
        <v>244379.649</v>
      </c>
      <c r="AX198">
        <v>452429.32079999999</v>
      </c>
      <c r="AY198">
        <v>0</v>
      </c>
      <c r="AZ198">
        <v>0.112</v>
      </c>
      <c r="BA198">
        <v>0.45989999999999998</v>
      </c>
      <c r="BB198">
        <v>1</v>
      </c>
      <c r="BC198">
        <v>0</v>
      </c>
      <c r="BD198">
        <v>0</v>
      </c>
      <c r="BE198">
        <v>0</v>
      </c>
      <c r="BF198">
        <v>0</v>
      </c>
      <c r="BG198" s="2">
        <f t="shared" si="4"/>
        <v>0.35423442000000005</v>
      </c>
      <c r="BH198">
        <f>IFERROR(VLOOKUP(D198,'Pesos cenários'!$B$2:$D$4,3,FALSE),"")</f>
        <v>0.24260000000000001</v>
      </c>
    </row>
    <row r="199" spans="1:60" x14ac:dyDescent="0.25">
      <c r="A199">
        <v>273</v>
      </c>
      <c r="B199" t="s">
        <v>719</v>
      </c>
      <c r="C199" t="s">
        <v>166</v>
      </c>
      <c r="D199" t="s">
        <v>59</v>
      </c>
      <c r="E199" t="s">
        <v>57</v>
      </c>
      <c r="F199" t="s">
        <v>727</v>
      </c>
      <c r="G199" t="s">
        <v>716</v>
      </c>
      <c r="H199">
        <v>1061.412</v>
      </c>
      <c r="I199">
        <v>2370.25684</v>
      </c>
      <c r="J199">
        <v>2210.4683583999999</v>
      </c>
      <c r="K199">
        <v>0.14153779999999999</v>
      </c>
      <c r="L199">
        <v>0.13350000000000001</v>
      </c>
      <c r="M199">
        <v>1</v>
      </c>
      <c r="N199">
        <v>447.07010000000002</v>
      </c>
      <c r="O199">
        <v>1225.8015</v>
      </c>
      <c r="P199">
        <v>1.4140999999999999</v>
      </c>
      <c r="Q199">
        <v>0.12039999999999999</v>
      </c>
      <c r="R199">
        <v>0.36399999999999999</v>
      </c>
      <c r="S199">
        <v>1329.9728</v>
      </c>
      <c r="T199">
        <v>972.66780000000006</v>
      </c>
      <c r="U199">
        <v>0</v>
      </c>
      <c r="V199">
        <v>0</v>
      </c>
      <c r="W199">
        <v>1</v>
      </c>
      <c r="X199">
        <v>3222818570</v>
      </c>
      <c r="Y199">
        <v>2308118342.25</v>
      </c>
      <c r="Z199">
        <v>0</v>
      </c>
      <c r="AA199">
        <v>0.1263</v>
      </c>
      <c r="AB199">
        <v>1</v>
      </c>
      <c r="AC199">
        <v>1974351.0267</v>
      </c>
      <c r="AD199">
        <v>836379.58109999995</v>
      </c>
      <c r="AE199">
        <v>0</v>
      </c>
      <c r="AF199">
        <v>0.12039999999999999</v>
      </c>
      <c r="AG199">
        <v>1</v>
      </c>
      <c r="AH199">
        <v>2.86E-2</v>
      </c>
      <c r="AI199">
        <v>0.57669999999999999</v>
      </c>
      <c r="AJ199">
        <v>-9.7799999999999998E-2</v>
      </c>
      <c r="AK199">
        <v>0.124</v>
      </c>
      <c r="AL199">
        <v>0.1875</v>
      </c>
      <c r="AM199">
        <v>0</v>
      </c>
      <c r="AN199">
        <v>972652688.70200002</v>
      </c>
      <c r="AO199">
        <v>0</v>
      </c>
      <c r="AP199">
        <v>0.12870000000000001</v>
      </c>
      <c r="AQ199">
        <v>0</v>
      </c>
      <c r="AR199">
        <v>-82.709037800000004</v>
      </c>
      <c r="AS199">
        <v>0</v>
      </c>
      <c r="AT199">
        <v>-11.5883427875</v>
      </c>
      <c r="AU199">
        <v>0.13469999999999999</v>
      </c>
      <c r="AV199">
        <v>1</v>
      </c>
      <c r="AW199">
        <v>407196.45899999997</v>
      </c>
      <c r="AX199">
        <v>452429.32079999999</v>
      </c>
      <c r="AY199">
        <v>0</v>
      </c>
      <c r="AZ199">
        <v>0.112</v>
      </c>
      <c r="BA199">
        <v>0.1</v>
      </c>
      <c r="BB199">
        <v>1</v>
      </c>
      <c r="BC199">
        <v>0</v>
      </c>
      <c r="BD199">
        <v>0</v>
      </c>
      <c r="BE199">
        <v>0</v>
      </c>
      <c r="BF199">
        <v>0</v>
      </c>
      <c r="BG199" s="2">
        <f t="shared" si="4"/>
        <v>0.59317560000000003</v>
      </c>
      <c r="BH199">
        <f>IFERROR(VLOOKUP(D199,'Pesos cenários'!$B$2:$D$4,3,FALSE),"")</f>
        <v>0.24260000000000001</v>
      </c>
    </row>
    <row r="200" spans="1:60" x14ac:dyDescent="0.25">
      <c r="A200">
        <v>274</v>
      </c>
      <c r="B200" t="s">
        <v>719</v>
      </c>
      <c r="C200" t="s">
        <v>167</v>
      </c>
      <c r="D200" t="s">
        <v>59</v>
      </c>
      <c r="E200" t="s">
        <v>57</v>
      </c>
      <c r="F200" t="s">
        <v>727</v>
      </c>
      <c r="G200" t="s">
        <v>716</v>
      </c>
      <c r="H200">
        <v>784.45799999999997</v>
      </c>
      <c r="I200">
        <v>937.13317900000004</v>
      </c>
      <c r="J200">
        <v>2210.4683583999999</v>
      </c>
      <c r="K200">
        <v>0.14153779999999999</v>
      </c>
      <c r="L200">
        <v>0.13350000000000001</v>
      </c>
      <c r="M200">
        <v>0.4239</v>
      </c>
      <c r="N200">
        <v>1044.1863000000001</v>
      </c>
      <c r="O200">
        <v>1225.8015</v>
      </c>
      <c r="P200">
        <v>1.4140999999999999</v>
      </c>
      <c r="Q200">
        <v>0.12039999999999999</v>
      </c>
      <c r="R200">
        <v>0.85170000000000001</v>
      </c>
      <c r="S200">
        <v>1099.079</v>
      </c>
      <c r="T200">
        <v>972.66780000000006</v>
      </c>
      <c r="U200">
        <v>0</v>
      </c>
      <c r="V200">
        <v>0</v>
      </c>
      <c r="W200">
        <v>1</v>
      </c>
      <c r="X200">
        <v>3033796644</v>
      </c>
      <c r="Y200">
        <v>2308118342.25</v>
      </c>
      <c r="Z200">
        <v>0</v>
      </c>
      <c r="AA200">
        <v>0.1263</v>
      </c>
      <c r="AB200">
        <v>1</v>
      </c>
      <c r="AC200">
        <v>191972.52179999999</v>
      </c>
      <c r="AD200">
        <v>836379.58109999995</v>
      </c>
      <c r="AE200">
        <v>0</v>
      </c>
      <c r="AF200">
        <v>0.12039999999999999</v>
      </c>
      <c r="AG200">
        <v>0.22950000000000001</v>
      </c>
      <c r="AH200">
        <v>0.17219999999999999</v>
      </c>
      <c r="AI200">
        <v>0.57669999999999999</v>
      </c>
      <c r="AJ200">
        <v>-9.7799999999999998E-2</v>
      </c>
      <c r="AK200">
        <v>0.124</v>
      </c>
      <c r="AL200">
        <v>0.40029999999999999</v>
      </c>
      <c r="AM200">
        <v>599990076.94889998</v>
      </c>
      <c r="AN200">
        <v>972652688.70200002</v>
      </c>
      <c r="AO200">
        <v>0</v>
      </c>
      <c r="AP200">
        <v>0.12870000000000001</v>
      </c>
      <c r="AQ200">
        <v>0.6169</v>
      </c>
      <c r="AR200">
        <v>-3.1492468000000003E-2</v>
      </c>
      <c r="AS200">
        <v>0</v>
      </c>
      <c r="AT200">
        <v>-11.5883427875</v>
      </c>
      <c r="AU200">
        <v>0.13469999999999999</v>
      </c>
      <c r="AV200">
        <v>2.7175989334704501E-3</v>
      </c>
      <c r="AW200">
        <v>727374.98049999995</v>
      </c>
      <c r="AX200">
        <v>452429.32079999999</v>
      </c>
      <c r="AY200">
        <v>0</v>
      </c>
      <c r="AZ200">
        <v>0.112</v>
      </c>
      <c r="BA200">
        <v>0</v>
      </c>
      <c r="BB200">
        <v>1</v>
      </c>
      <c r="BC200">
        <v>0</v>
      </c>
      <c r="BD200">
        <v>0</v>
      </c>
      <c r="BE200">
        <v>0</v>
      </c>
      <c r="BF200">
        <v>0</v>
      </c>
      <c r="BG200" s="2">
        <f t="shared" si="4"/>
        <v>0.44246542057633842</v>
      </c>
      <c r="BH200">
        <f>IFERROR(VLOOKUP(D200,'Pesos cenários'!$B$2:$D$4,3,FALSE),"")</f>
        <v>0.24260000000000001</v>
      </c>
    </row>
    <row r="201" spans="1:60" x14ac:dyDescent="0.25">
      <c r="A201">
        <v>275</v>
      </c>
      <c r="B201" t="s">
        <v>719</v>
      </c>
      <c r="C201" t="s">
        <v>168</v>
      </c>
      <c r="D201" t="s">
        <v>59</v>
      </c>
      <c r="E201" t="s">
        <v>57</v>
      </c>
      <c r="F201" t="s">
        <v>727</v>
      </c>
      <c r="G201" t="s">
        <v>716</v>
      </c>
      <c r="H201">
        <v>733.74099999999999</v>
      </c>
      <c r="I201">
        <v>1522.20056</v>
      </c>
      <c r="J201">
        <v>2210.4683583999999</v>
      </c>
      <c r="K201">
        <v>0.14153779999999999</v>
      </c>
      <c r="L201">
        <v>0.13350000000000001</v>
      </c>
      <c r="M201">
        <v>0.68859999999999999</v>
      </c>
      <c r="N201">
        <v>857.15170000000001</v>
      </c>
      <c r="O201">
        <v>1225.8015</v>
      </c>
      <c r="P201">
        <v>1.4140999999999999</v>
      </c>
      <c r="Q201">
        <v>0.12039999999999999</v>
      </c>
      <c r="R201">
        <v>0.69889999999999997</v>
      </c>
      <c r="S201">
        <v>1021.4136999999999</v>
      </c>
      <c r="T201">
        <v>972.66780000000006</v>
      </c>
      <c r="U201">
        <v>0</v>
      </c>
      <c r="V201">
        <v>0</v>
      </c>
      <c r="W201">
        <v>1</v>
      </c>
      <c r="X201">
        <v>1373192308</v>
      </c>
      <c r="Y201">
        <v>2308118342.25</v>
      </c>
      <c r="Z201">
        <v>0</v>
      </c>
      <c r="AA201">
        <v>0.1263</v>
      </c>
      <c r="AB201">
        <v>0.59489999999999998</v>
      </c>
      <c r="AC201">
        <v>823629.4976</v>
      </c>
      <c r="AD201">
        <v>836379.58109999995</v>
      </c>
      <c r="AE201">
        <v>0</v>
      </c>
      <c r="AF201">
        <v>0.12039999999999999</v>
      </c>
      <c r="AG201">
        <v>0.98480000000000001</v>
      </c>
      <c r="AH201">
        <v>0.18290000000000001</v>
      </c>
      <c r="AI201">
        <v>0.57669999999999999</v>
      </c>
      <c r="AJ201">
        <v>-9.7799999999999998E-2</v>
      </c>
      <c r="AK201">
        <v>0.124</v>
      </c>
      <c r="AL201">
        <v>0.41620000000000001</v>
      </c>
      <c r="AM201">
        <v>478385737.20340002</v>
      </c>
      <c r="AN201">
        <v>972652688.70200002</v>
      </c>
      <c r="AO201">
        <v>0</v>
      </c>
      <c r="AP201">
        <v>0.12870000000000001</v>
      </c>
      <c r="AQ201">
        <v>0.49180000000000001</v>
      </c>
      <c r="AR201">
        <v>6.5488462399999996</v>
      </c>
      <c r="AS201">
        <v>0</v>
      </c>
      <c r="AT201">
        <v>-11.5883427875</v>
      </c>
      <c r="AU201">
        <v>0.13469999999999999</v>
      </c>
      <c r="AV201">
        <v>0</v>
      </c>
      <c r="AW201">
        <v>868833.04879999999</v>
      </c>
      <c r="AX201">
        <v>452429.32079999999</v>
      </c>
      <c r="AY201">
        <v>0</v>
      </c>
      <c r="AZ201">
        <v>0.112</v>
      </c>
      <c r="BA201">
        <v>0</v>
      </c>
      <c r="BB201">
        <v>1</v>
      </c>
      <c r="BC201">
        <v>0</v>
      </c>
      <c r="BD201">
        <v>0</v>
      </c>
      <c r="BE201">
        <v>0</v>
      </c>
      <c r="BF201">
        <v>0</v>
      </c>
      <c r="BG201" s="2">
        <f t="shared" si="4"/>
        <v>0.48468490999999997</v>
      </c>
      <c r="BH201">
        <f>IFERROR(VLOOKUP(D201,'Pesos cenários'!$B$2:$D$4,3,FALSE),"")</f>
        <v>0.24260000000000001</v>
      </c>
    </row>
    <row r="202" spans="1:60" x14ac:dyDescent="0.25">
      <c r="A202">
        <v>277</v>
      </c>
      <c r="B202" t="s">
        <v>719</v>
      </c>
      <c r="C202" t="s">
        <v>169</v>
      </c>
      <c r="D202" t="s">
        <v>59</v>
      </c>
      <c r="E202" t="s">
        <v>57</v>
      </c>
      <c r="F202" t="s">
        <v>727</v>
      </c>
      <c r="G202" t="s">
        <v>716</v>
      </c>
      <c r="H202">
        <v>816.81600000000003</v>
      </c>
      <c r="I202">
        <v>309.67166099999997</v>
      </c>
      <c r="J202">
        <v>2210.4683583999999</v>
      </c>
      <c r="K202">
        <v>0.14153779999999999</v>
      </c>
      <c r="L202">
        <v>0.13350000000000001</v>
      </c>
      <c r="M202">
        <v>0.14000000000000001</v>
      </c>
      <c r="N202">
        <v>1504.9703</v>
      </c>
      <c r="O202">
        <v>1225.8015</v>
      </c>
      <c r="P202">
        <v>1.4140999999999999</v>
      </c>
      <c r="Q202">
        <v>0.12039999999999999</v>
      </c>
      <c r="R202">
        <v>1</v>
      </c>
      <c r="S202">
        <v>856.84690000000001</v>
      </c>
      <c r="T202">
        <v>972.66780000000006</v>
      </c>
      <c r="U202">
        <v>0</v>
      </c>
      <c r="V202">
        <v>0</v>
      </c>
      <c r="W202">
        <v>0.88090000000000002</v>
      </c>
      <c r="X202">
        <v>3224183146</v>
      </c>
      <c r="Y202">
        <v>2308118342.25</v>
      </c>
      <c r="Z202">
        <v>0</v>
      </c>
      <c r="AA202">
        <v>0.1263</v>
      </c>
      <c r="AB202">
        <v>1</v>
      </c>
      <c r="AC202">
        <v>383413.62699999998</v>
      </c>
      <c r="AD202">
        <v>836379.58109999995</v>
      </c>
      <c r="AE202">
        <v>0</v>
      </c>
      <c r="AF202">
        <v>0.12039999999999999</v>
      </c>
      <c r="AG202">
        <v>0.45839999999999997</v>
      </c>
      <c r="AH202">
        <v>0.32390000000000002</v>
      </c>
      <c r="AI202">
        <v>0.57669999999999999</v>
      </c>
      <c r="AJ202">
        <v>-9.7799999999999998E-2</v>
      </c>
      <c r="AK202">
        <v>0.124</v>
      </c>
      <c r="AL202">
        <v>0.62519999999999998</v>
      </c>
      <c r="AM202">
        <v>0</v>
      </c>
      <c r="AN202">
        <v>972652688.70200002</v>
      </c>
      <c r="AO202">
        <v>0</v>
      </c>
      <c r="AP202">
        <v>0.12870000000000001</v>
      </c>
      <c r="AQ202">
        <v>0</v>
      </c>
      <c r="AR202">
        <v>-5.8389210699999996</v>
      </c>
      <c r="AS202">
        <v>0</v>
      </c>
      <c r="AT202">
        <v>-11.5883427875</v>
      </c>
      <c r="AU202">
        <v>0.13469999999999999</v>
      </c>
      <c r="AV202">
        <v>0.50386161136847496</v>
      </c>
      <c r="AW202">
        <v>7567.6836999999996</v>
      </c>
      <c r="AX202">
        <v>452429.32079999999</v>
      </c>
      <c r="AY202">
        <v>0</v>
      </c>
      <c r="AZ202">
        <v>0.112</v>
      </c>
      <c r="BA202">
        <v>0.98329999999999995</v>
      </c>
      <c r="BB202">
        <v>0</v>
      </c>
      <c r="BC202">
        <v>0</v>
      </c>
      <c r="BD202">
        <v>0</v>
      </c>
      <c r="BE202">
        <v>0</v>
      </c>
      <c r="BF202">
        <v>0</v>
      </c>
      <c r="BG202" s="2">
        <f t="shared" si="4"/>
        <v>0.57610591905133357</v>
      </c>
      <c r="BH202">
        <f>IFERROR(VLOOKUP(D202,'Pesos cenários'!$B$2:$D$4,3,FALSE),"")</f>
        <v>0.24260000000000001</v>
      </c>
    </row>
    <row r="203" spans="1:60" x14ac:dyDescent="0.25">
      <c r="A203">
        <v>280</v>
      </c>
      <c r="B203" t="s">
        <v>719</v>
      </c>
      <c r="C203" t="s">
        <v>170</v>
      </c>
      <c r="D203" t="s">
        <v>59</v>
      </c>
      <c r="E203" t="s">
        <v>57</v>
      </c>
      <c r="F203" t="s">
        <v>727</v>
      </c>
      <c r="G203" t="s">
        <v>716</v>
      </c>
      <c r="H203">
        <v>15.977</v>
      </c>
      <c r="I203">
        <v>6.0073542599999996</v>
      </c>
      <c r="J203">
        <v>2210.4683583999999</v>
      </c>
      <c r="K203">
        <v>0.14153779999999999</v>
      </c>
      <c r="L203">
        <v>0.13350000000000001</v>
      </c>
      <c r="M203">
        <v>2.7000000000000001E-3</v>
      </c>
      <c r="N203">
        <v>75.331599999999995</v>
      </c>
      <c r="O203">
        <v>1225.8015</v>
      </c>
      <c r="P203">
        <v>1.4140999999999999</v>
      </c>
      <c r="Q203">
        <v>0.12039999999999999</v>
      </c>
      <c r="R203">
        <v>6.0400000000000002E-2</v>
      </c>
      <c r="S203">
        <v>28.1554</v>
      </c>
      <c r="T203">
        <v>972.66780000000006</v>
      </c>
      <c r="U203">
        <v>0</v>
      </c>
      <c r="V203">
        <v>0</v>
      </c>
      <c r="W203">
        <v>2.8899999999999999E-2</v>
      </c>
      <c r="X203">
        <v>48513076</v>
      </c>
      <c r="Y203">
        <v>2308118342.25</v>
      </c>
      <c r="Z203">
        <v>0</v>
      </c>
      <c r="AA203">
        <v>0.1263</v>
      </c>
      <c r="AB203">
        <v>2.1000000000000001E-2</v>
      </c>
      <c r="AC203">
        <v>56120.539499999999</v>
      </c>
      <c r="AD203">
        <v>836379.58109999995</v>
      </c>
      <c r="AE203">
        <v>0</v>
      </c>
      <c r="AF203">
        <v>0.12039999999999999</v>
      </c>
      <c r="AG203">
        <v>6.7100000000000007E-2</v>
      </c>
      <c r="AH203">
        <v>0.36680000000000001</v>
      </c>
      <c r="AI203">
        <v>0.57669999999999999</v>
      </c>
      <c r="AJ203">
        <v>-9.7799999999999998E-2</v>
      </c>
      <c r="AK203">
        <v>0.124</v>
      </c>
      <c r="AL203">
        <v>0.68889999999999996</v>
      </c>
      <c r="AM203">
        <v>5230207.9630000005</v>
      </c>
      <c r="AN203">
        <v>972652688.70200002</v>
      </c>
      <c r="AO203">
        <v>0</v>
      </c>
      <c r="AP203">
        <v>0.12870000000000001</v>
      </c>
      <c r="AQ203">
        <v>5.4000000000000003E-3</v>
      </c>
      <c r="AR203">
        <v>18.297561600000002</v>
      </c>
      <c r="AS203">
        <v>0</v>
      </c>
      <c r="AT203">
        <v>-11.5883427875</v>
      </c>
      <c r="AU203">
        <v>0.13469999999999999</v>
      </c>
      <c r="AV203">
        <v>0</v>
      </c>
      <c r="AW203">
        <v>802.2441</v>
      </c>
      <c r="AX203">
        <v>452429.32079999999</v>
      </c>
      <c r="AY203">
        <v>0</v>
      </c>
      <c r="AZ203">
        <v>0.112</v>
      </c>
      <c r="BA203">
        <v>0.99819999999999998</v>
      </c>
      <c r="BB203">
        <v>0</v>
      </c>
      <c r="BC203">
        <v>0</v>
      </c>
      <c r="BD203">
        <v>0</v>
      </c>
      <c r="BE203">
        <v>0</v>
      </c>
      <c r="BF203">
        <v>0</v>
      </c>
      <c r="BG203" s="2">
        <f t="shared" si="4"/>
        <v>0.21628072999999998</v>
      </c>
      <c r="BH203">
        <f>IFERROR(VLOOKUP(D203,'Pesos cenários'!$B$2:$D$4,3,FALSE),"")</f>
        <v>0.24260000000000001</v>
      </c>
    </row>
    <row r="204" spans="1:60" x14ac:dyDescent="0.25">
      <c r="A204">
        <v>282</v>
      </c>
      <c r="B204" t="s">
        <v>719</v>
      </c>
      <c r="C204" t="s">
        <v>171</v>
      </c>
      <c r="D204" t="s">
        <v>59</v>
      </c>
      <c r="E204" t="s">
        <v>57</v>
      </c>
      <c r="F204" t="s">
        <v>727</v>
      </c>
      <c r="G204" t="s">
        <v>716</v>
      </c>
      <c r="H204">
        <v>1892.0039999999999</v>
      </c>
      <c r="I204">
        <v>944.04846199999997</v>
      </c>
      <c r="J204">
        <v>2210.4683583999999</v>
      </c>
      <c r="K204">
        <v>0.14153779999999999</v>
      </c>
      <c r="L204">
        <v>0.13350000000000001</v>
      </c>
      <c r="M204">
        <v>0.42699999999999999</v>
      </c>
      <c r="N204">
        <v>1323.4317000000001</v>
      </c>
      <c r="O204">
        <v>1225.8015</v>
      </c>
      <c r="P204">
        <v>1.4140999999999999</v>
      </c>
      <c r="Q204">
        <v>0.12039999999999999</v>
      </c>
      <c r="R204">
        <v>1</v>
      </c>
      <c r="S204">
        <v>1815.3842</v>
      </c>
      <c r="T204">
        <v>972.66780000000006</v>
      </c>
      <c r="U204">
        <v>0</v>
      </c>
      <c r="V204">
        <v>0</v>
      </c>
      <c r="W204">
        <v>1</v>
      </c>
      <c r="X204">
        <v>5744789772</v>
      </c>
      <c r="Y204">
        <v>2308118342.25</v>
      </c>
      <c r="Z204">
        <v>0</v>
      </c>
      <c r="AA204">
        <v>0.1263</v>
      </c>
      <c r="AB204">
        <v>1</v>
      </c>
      <c r="AC204">
        <v>3741608.2727999999</v>
      </c>
      <c r="AD204">
        <v>836379.58109999995</v>
      </c>
      <c r="AE204">
        <v>0</v>
      </c>
      <c r="AF204">
        <v>0.12039999999999999</v>
      </c>
      <c r="AG204">
        <v>1</v>
      </c>
      <c r="AH204">
        <v>0.33479999999999999</v>
      </c>
      <c r="AI204">
        <v>0.57669999999999999</v>
      </c>
      <c r="AJ204">
        <v>-9.7799999999999998E-2</v>
      </c>
      <c r="AK204">
        <v>0.124</v>
      </c>
      <c r="AL204">
        <v>0.64139999999999997</v>
      </c>
      <c r="AM204">
        <v>107272989.36300001</v>
      </c>
      <c r="AN204">
        <v>972652688.70200002</v>
      </c>
      <c r="AO204">
        <v>0</v>
      </c>
      <c r="AP204">
        <v>0.12870000000000001</v>
      </c>
      <c r="AQ204">
        <v>0.1103</v>
      </c>
      <c r="AR204">
        <v>0</v>
      </c>
      <c r="AS204">
        <v>0</v>
      </c>
      <c r="AT204">
        <v>-11.5883427875</v>
      </c>
      <c r="AU204">
        <v>0.13469999999999999</v>
      </c>
      <c r="AV204">
        <v>0</v>
      </c>
      <c r="AW204">
        <v>81873.574999999997</v>
      </c>
      <c r="AX204">
        <v>452429.32079999999</v>
      </c>
      <c r="AY204">
        <v>0</v>
      </c>
      <c r="AZ204">
        <v>0.112</v>
      </c>
      <c r="BA204">
        <v>0.81899999999999995</v>
      </c>
      <c r="BB204">
        <v>0</v>
      </c>
      <c r="BC204">
        <v>0</v>
      </c>
      <c r="BD204">
        <v>0</v>
      </c>
      <c r="BE204">
        <v>0</v>
      </c>
      <c r="BF204">
        <v>0</v>
      </c>
      <c r="BG204" s="2">
        <f t="shared" si="4"/>
        <v>0.60956171000000003</v>
      </c>
      <c r="BH204">
        <f>IFERROR(VLOOKUP(D204,'Pesos cenários'!$B$2:$D$4,3,FALSE),"")</f>
        <v>0.24260000000000001</v>
      </c>
    </row>
    <row r="205" spans="1:60" x14ac:dyDescent="0.25">
      <c r="A205">
        <v>284</v>
      </c>
      <c r="B205" t="s">
        <v>719</v>
      </c>
      <c r="C205" t="s">
        <v>172</v>
      </c>
      <c r="D205" t="s">
        <v>59</v>
      </c>
      <c r="E205" t="s">
        <v>57</v>
      </c>
      <c r="F205" t="s">
        <v>727</v>
      </c>
      <c r="G205" t="s">
        <v>716</v>
      </c>
      <c r="H205">
        <v>229.06899999999999</v>
      </c>
      <c r="I205">
        <v>794.28301999999996</v>
      </c>
      <c r="J205">
        <v>2210.4683583999999</v>
      </c>
      <c r="K205">
        <v>0.14153779999999999</v>
      </c>
      <c r="L205">
        <v>0.13350000000000001</v>
      </c>
      <c r="M205">
        <v>0.35930000000000001</v>
      </c>
      <c r="N205">
        <v>254.38849999999999</v>
      </c>
      <c r="O205">
        <v>1225.8015</v>
      </c>
      <c r="P205">
        <v>1.4140999999999999</v>
      </c>
      <c r="Q205">
        <v>0.12039999999999999</v>
      </c>
      <c r="R205">
        <v>0.20660000000000001</v>
      </c>
      <c r="S205">
        <v>168.36179999999999</v>
      </c>
      <c r="T205">
        <v>972.66780000000006</v>
      </c>
      <c r="U205">
        <v>0</v>
      </c>
      <c r="V205">
        <v>0</v>
      </c>
      <c r="W205">
        <v>0.1731</v>
      </c>
      <c r="X205">
        <v>695533074</v>
      </c>
      <c r="Y205">
        <v>2308118342.25</v>
      </c>
      <c r="Z205">
        <v>0</v>
      </c>
      <c r="AA205">
        <v>0.1263</v>
      </c>
      <c r="AB205">
        <v>0.30130000000000001</v>
      </c>
      <c r="AC205">
        <v>9127.4397000000008</v>
      </c>
      <c r="AD205">
        <v>836379.58109999995</v>
      </c>
      <c r="AE205">
        <v>0</v>
      </c>
      <c r="AF205">
        <v>0.12039999999999999</v>
      </c>
      <c r="AG205">
        <v>1.09E-2</v>
      </c>
      <c r="AH205">
        <v>0.60129999999999995</v>
      </c>
      <c r="AI205">
        <v>0.57669999999999999</v>
      </c>
      <c r="AJ205">
        <v>-9.7799999999999998E-2</v>
      </c>
      <c r="AK205">
        <v>0.124</v>
      </c>
      <c r="AL205">
        <v>1</v>
      </c>
      <c r="AM205">
        <v>66848734.130599998</v>
      </c>
      <c r="AN205">
        <v>972652688.70200002</v>
      </c>
      <c r="AO205">
        <v>0</v>
      </c>
      <c r="AP205">
        <v>0.12870000000000001</v>
      </c>
      <c r="AQ205">
        <v>6.8699999999999997E-2</v>
      </c>
      <c r="AR205">
        <v>13.815140700000001</v>
      </c>
      <c r="AS205">
        <v>0</v>
      </c>
      <c r="AT205">
        <v>-11.5883427875</v>
      </c>
      <c r="AU205">
        <v>0.13469999999999999</v>
      </c>
      <c r="AV205">
        <v>0</v>
      </c>
      <c r="AW205">
        <v>146817.67679999999</v>
      </c>
      <c r="AX205">
        <v>452429.32079999999</v>
      </c>
      <c r="AY205">
        <v>0</v>
      </c>
      <c r="AZ205">
        <v>0.112</v>
      </c>
      <c r="BA205">
        <v>0.67549999999999999</v>
      </c>
      <c r="BB205">
        <v>0</v>
      </c>
      <c r="BC205">
        <v>0</v>
      </c>
      <c r="BD205">
        <v>0</v>
      </c>
      <c r="BE205">
        <v>0</v>
      </c>
      <c r="BF205">
        <v>0</v>
      </c>
      <c r="BG205" s="2">
        <f t="shared" si="4"/>
        <v>0.32070543000000001</v>
      </c>
      <c r="BH205">
        <f>IFERROR(VLOOKUP(D205,'Pesos cenários'!$B$2:$D$4,3,FALSE),"")</f>
        <v>0.24260000000000001</v>
      </c>
    </row>
    <row r="206" spans="1:60" x14ac:dyDescent="0.25">
      <c r="A206">
        <v>287</v>
      </c>
      <c r="B206" t="s">
        <v>719</v>
      </c>
      <c r="C206" t="s">
        <v>173</v>
      </c>
      <c r="D206" t="s">
        <v>59</v>
      </c>
      <c r="E206" t="s">
        <v>57</v>
      </c>
      <c r="F206" t="s">
        <v>727</v>
      </c>
      <c r="G206" t="s">
        <v>716</v>
      </c>
      <c r="H206">
        <v>819.98099999999999</v>
      </c>
      <c r="I206">
        <v>601.01995799999997</v>
      </c>
      <c r="J206">
        <v>2210.4683583999999</v>
      </c>
      <c r="K206">
        <v>0.14153779999999999</v>
      </c>
      <c r="L206">
        <v>0.13350000000000001</v>
      </c>
      <c r="M206">
        <v>0.27189999999999998</v>
      </c>
      <c r="N206">
        <v>912.09519999999998</v>
      </c>
      <c r="O206">
        <v>1225.8015</v>
      </c>
      <c r="P206">
        <v>1.4140999999999999</v>
      </c>
      <c r="Q206">
        <v>0.12039999999999999</v>
      </c>
      <c r="R206">
        <v>0.74380000000000002</v>
      </c>
      <c r="S206">
        <v>1009.0093000000001</v>
      </c>
      <c r="T206">
        <v>972.66780000000006</v>
      </c>
      <c r="U206">
        <v>0</v>
      </c>
      <c r="V206">
        <v>0</v>
      </c>
      <c r="W206">
        <v>1</v>
      </c>
      <c r="X206">
        <v>3236674592</v>
      </c>
      <c r="Y206">
        <v>2308118342.25</v>
      </c>
      <c r="Z206">
        <v>0</v>
      </c>
      <c r="AA206">
        <v>0.1263</v>
      </c>
      <c r="AB206">
        <v>1</v>
      </c>
      <c r="AC206">
        <v>68712.9421</v>
      </c>
      <c r="AD206">
        <v>836379.58109999995</v>
      </c>
      <c r="AE206">
        <v>0</v>
      </c>
      <c r="AF206">
        <v>0.12039999999999999</v>
      </c>
      <c r="AG206">
        <v>8.2199999999999995E-2</v>
      </c>
      <c r="AH206">
        <v>0.20399999999999999</v>
      </c>
      <c r="AI206">
        <v>0.57669999999999999</v>
      </c>
      <c r="AJ206">
        <v>-9.7799999999999998E-2</v>
      </c>
      <c r="AK206">
        <v>0.124</v>
      </c>
      <c r="AL206">
        <v>0.44750000000000001</v>
      </c>
      <c r="AM206">
        <v>1075797973.9038</v>
      </c>
      <c r="AN206">
        <v>972652688.70200002</v>
      </c>
      <c r="AO206">
        <v>0</v>
      </c>
      <c r="AP206">
        <v>0.12870000000000001</v>
      </c>
      <c r="AQ206">
        <v>1</v>
      </c>
      <c r="AR206">
        <v>0.54805153600000001</v>
      </c>
      <c r="AS206">
        <v>0</v>
      </c>
      <c r="AT206">
        <v>-11.5883427875</v>
      </c>
      <c r="AU206">
        <v>0.13469999999999999</v>
      </c>
      <c r="AV206">
        <v>0</v>
      </c>
      <c r="AW206">
        <v>676746.41310000001</v>
      </c>
      <c r="AX206">
        <v>452429.32079999999</v>
      </c>
      <c r="AY206">
        <v>0</v>
      </c>
      <c r="AZ206">
        <v>0.112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 s="2">
        <f t="shared" si="4"/>
        <v>0.44623904999999997</v>
      </c>
      <c r="BH206">
        <f>IFERROR(VLOOKUP(D206,'Pesos cenários'!$B$2:$D$4,3,FALSE),"")</f>
        <v>0.24260000000000001</v>
      </c>
    </row>
    <row r="207" spans="1:60" x14ac:dyDescent="0.25">
      <c r="A207">
        <v>288</v>
      </c>
      <c r="B207" t="s">
        <v>719</v>
      </c>
      <c r="C207" t="s">
        <v>174</v>
      </c>
      <c r="D207" t="s">
        <v>59</v>
      </c>
      <c r="E207" t="s">
        <v>57</v>
      </c>
      <c r="F207" t="s">
        <v>727</v>
      </c>
      <c r="G207" t="s">
        <v>716</v>
      </c>
      <c r="H207">
        <v>646.37300000000005</v>
      </c>
      <c r="I207">
        <v>9290.40625</v>
      </c>
      <c r="J207">
        <v>2210.4683583999999</v>
      </c>
      <c r="K207">
        <v>0.14153779999999999</v>
      </c>
      <c r="L207">
        <v>0.13350000000000001</v>
      </c>
      <c r="M207">
        <v>1</v>
      </c>
      <c r="N207">
        <v>195.12049999999999</v>
      </c>
      <c r="O207">
        <v>1225.8015</v>
      </c>
      <c r="P207">
        <v>1.4140999999999999</v>
      </c>
      <c r="Q207">
        <v>0.12039999999999999</v>
      </c>
      <c r="R207">
        <v>0.15820000000000001</v>
      </c>
      <c r="S207">
        <v>700.57939999999996</v>
      </c>
      <c r="T207">
        <v>972.66780000000006</v>
      </c>
      <c r="U207">
        <v>0</v>
      </c>
      <c r="V207">
        <v>0</v>
      </c>
      <c r="W207">
        <v>0.72030000000000005</v>
      </c>
      <c r="X207">
        <v>1962615380</v>
      </c>
      <c r="Y207">
        <v>2308118342.25</v>
      </c>
      <c r="Z207">
        <v>0</v>
      </c>
      <c r="AA207">
        <v>0.1263</v>
      </c>
      <c r="AB207">
        <v>0.85029999999999994</v>
      </c>
      <c r="AC207">
        <v>1167260.9521999999</v>
      </c>
      <c r="AD207">
        <v>836379.58109999995</v>
      </c>
      <c r="AE207">
        <v>0</v>
      </c>
      <c r="AF207">
        <v>0.12039999999999999</v>
      </c>
      <c r="AG207">
        <v>1</v>
      </c>
      <c r="AH207">
        <v>0.23499999999999999</v>
      </c>
      <c r="AI207">
        <v>0.57669999999999999</v>
      </c>
      <c r="AJ207">
        <v>-9.7799999999999998E-2</v>
      </c>
      <c r="AK207">
        <v>0.124</v>
      </c>
      <c r="AL207">
        <v>0.49340000000000001</v>
      </c>
      <c r="AM207">
        <v>0</v>
      </c>
      <c r="AN207">
        <v>972652688.70200002</v>
      </c>
      <c r="AO207">
        <v>0</v>
      </c>
      <c r="AP207">
        <v>0.12870000000000001</v>
      </c>
      <c r="AQ207">
        <v>0</v>
      </c>
      <c r="AR207">
        <v>-240.67901599999999</v>
      </c>
      <c r="AS207">
        <v>0</v>
      </c>
      <c r="AT207">
        <v>-11.5883427875</v>
      </c>
      <c r="AU207">
        <v>0.13469999999999999</v>
      </c>
      <c r="AV207">
        <v>1</v>
      </c>
      <c r="AW207">
        <v>55947.993199999997</v>
      </c>
      <c r="AX207">
        <v>452429.32079999999</v>
      </c>
      <c r="AY207">
        <v>0</v>
      </c>
      <c r="AZ207">
        <v>0.112</v>
      </c>
      <c r="BA207">
        <v>0.87629999999999997</v>
      </c>
      <c r="BB207">
        <v>0</v>
      </c>
      <c r="BC207">
        <v>0</v>
      </c>
      <c r="BD207">
        <v>0</v>
      </c>
      <c r="BE207">
        <v>0</v>
      </c>
      <c r="BF207">
        <v>0</v>
      </c>
      <c r="BG207" s="2">
        <f t="shared" si="4"/>
        <v>0.67436737000000013</v>
      </c>
      <c r="BH207">
        <f>IFERROR(VLOOKUP(D207,'Pesos cenários'!$B$2:$D$4,3,FALSE),"")</f>
        <v>0.24260000000000001</v>
      </c>
    </row>
    <row r="208" spans="1:60" x14ac:dyDescent="0.25">
      <c r="A208">
        <v>289</v>
      </c>
      <c r="B208" t="s">
        <v>719</v>
      </c>
      <c r="C208" t="s">
        <v>175</v>
      </c>
      <c r="D208" t="s">
        <v>59</v>
      </c>
      <c r="E208" t="s">
        <v>57</v>
      </c>
      <c r="F208" t="s">
        <v>727</v>
      </c>
      <c r="G208" t="s">
        <v>716</v>
      </c>
      <c r="H208">
        <v>127.377</v>
      </c>
      <c r="I208">
        <v>820.196777</v>
      </c>
      <c r="J208">
        <v>2210.4683583999999</v>
      </c>
      <c r="K208">
        <v>0.14153779999999999</v>
      </c>
      <c r="L208">
        <v>0.13350000000000001</v>
      </c>
      <c r="M208">
        <v>0.371</v>
      </c>
      <c r="N208">
        <v>107.47969999999999</v>
      </c>
      <c r="O208">
        <v>1225.8015</v>
      </c>
      <c r="P208">
        <v>1.4140999999999999</v>
      </c>
      <c r="Q208">
        <v>0.12039999999999999</v>
      </c>
      <c r="R208">
        <v>8.6599999999999996E-2</v>
      </c>
      <c r="S208">
        <v>139.45939999999999</v>
      </c>
      <c r="T208">
        <v>972.66780000000006</v>
      </c>
      <c r="U208">
        <v>0</v>
      </c>
      <c r="V208">
        <v>0</v>
      </c>
      <c r="W208">
        <v>0.1434</v>
      </c>
      <c r="X208">
        <v>386760708</v>
      </c>
      <c r="Y208">
        <v>2308118342.25</v>
      </c>
      <c r="Z208">
        <v>0</v>
      </c>
      <c r="AA208">
        <v>0.1263</v>
      </c>
      <c r="AB208">
        <v>0.1676</v>
      </c>
      <c r="AC208">
        <v>214454.0528</v>
      </c>
      <c r="AD208">
        <v>836379.58109999995</v>
      </c>
      <c r="AE208">
        <v>0</v>
      </c>
      <c r="AF208">
        <v>0.12039999999999999</v>
      </c>
      <c r="AG208">
        <v>0.25640000000000002</v>
      </c>
      <c r="AH208">
        <v>0.23719999999999999</v>
      </c>
      <c r="AI208">
        <v>0.57669999999999999</v>
      </c>
      <c r="AJ208">
        <v>-9.7799999999999998E-2</v>
      </c>
      <c r="AK208">
        <v>0.124</v>
      </c>
      <c r="AL208">
        <v>0.49659999999999999</v>
      </c>
      <c r="AM208">
        <v>335147897.58960003</v>
      </c>
      <c r="AN208">
        <v>972652688.70200002</v>
      </c>
      <c r="AO208">
        <v>0</v>
      </c>
      <c r="AP208">
        <v>0.12870000000000001</v>
      </c>
      <c r="AQ208">
        <v>0.34460000000000002</v>
      </c>
      <c r="AR208">
        <v>-0.97645241000000005</v>
      </c>
      <c r="AS208">
        <v>0</v>
      </c>
      <c r="AT208">
        <v>-11.5883427875</v>
      </c>
      <c r="AU208">
        <v>0.13469999999999999</v>
      </c>
      <c r="AV208">
        <v>8.4261609093344195E-2</v>
      </c>
      <c r="AW208">
        <v>35992.8459</v>
      </c>
      <c r="AX208">
        <v>452429.32079999999</v>
      </c>
      <c r="AY208">
        <v>0</v>
      </c>
      <c r="AZ208">
        <v>0.112</v>
      </c>
      <c r="BA208">
        <v>0.9204</v>
      </c>
      <c r="BB208">
        <v>0</v>
      </c>
      <c r="BC208">
        <v>0</v>
      </c>
      <c r="BD208">
        <v>0</v>
      </c>
      <c r="BE208">
        <v>0</v>
      </c>
      <c r="BF208">
        <v>0</v>
      </c>
      <c r="BG208" s="2">
        <f t="shared" si="4"/>
        <v>0.33235683874487343</v>
      </c>
      <c r="BH208">
        <f>IFERROR(VLOOKUP(D208,'Pesos cenários'!$B$2:$D$4,3,FALSE),"")</f>
        <v>0.24260000000000001</v>
      </c>
    </row>
    <row r="209" spans="1:64" x14ac:dyDescent="0.25">
      <c r="A209">
        <v>290</v>
      </c>
      <c r="B209" t="s">
        <v>719</v>
      </c>
      <c r="C209" t="s">
        <v>176</v>
      </c>
      <c r="D209" t="s">
        <v>59</v>
      </c>
      <c r="E209" t="s">
        <v>57</v>
      </c>
      <c r="F209" t="s">
        <v>727</v>
      </c>
      <c r="G209" t="s">
        <v>716</v>
      </c>
      <c r="H209">
        <v>453.36399999999998</v>
      </c>
      <c r="I209">
        <v>4630.7519499999999</v>
      </c>
      <c r="J209">
        <v>2210.4683583999999</v>
      </c>
      <c r="K209">
        <v>0.14153779999999999</v>
      </c>
      <c r="L209">
        <v>0.13350000000000001</v>
      </c>
      <c r="M209">
        <v>1</v>
      </c>
      <c r="N209">
        <v>140.17490000000001</v>
      </c>
      <c r="O209">
        <v>1225.8015</v>
      </c>
      <c r="P209">
        <v>1.4140999999999999</v>
      </c>
      <c r="Q209">
        <v>0.12039999999999999</v>
      </c>
      <c r="R209">
        <v>0.1133</v>
      </c>
      <c r="S209">
        <v>567.93140000000005</v>
      </c>
      <c r="T209">
        <v>972.66780000000006</v>
      </c>
      <c r="U209">
        <v>0</v>
      </c>
      <c r="V209">
        <v>0</v>
      </c>
      <c r="W209">
        <v>0.58389999999999997</v>
      </c>
      <c r="X209">
        <v>1376573186</v>
      </c>
      <c r="Y209">
        <v>2308118342.25</v>
      </c>
      <c r="Z209">
        <v>0</v>
      </c>
      <c r="AA209">
        <v>0.1263</v>
      </c>
      <c r="AB209">
        <v>0.59640000000000004</v>
      </c>
      <c r="AC209">
        <v>1124517.2296</v>
      </c>
      <c r="AD209">
        <v>836379.58109999995</v>
      </c>
      <c r="AE209">
        <v>0</v>
      </c>
      <c r="AF209">
        <v>0.12039999999999999</v>
      </c>
      <c r="AG209">
        <v>1</v>
      </c>
      <c r="AH209">
        <v>0.24640000000000001</v>
      </c>
      <c r="AI209">
        <v>0.57669999999999999</v>
      </c>
      <c r="AJ209">
        <v>-9.7799999999999998E-2</v>
      </c>
      <c r="AK209">
        <v>0.124</v>
      </c>
      <c r="AL209">
        <v>0.51039999999999996</v>
      </c>
      <c r="AM209">
        <v>0</v>
      </c>
      <c r="AN209">
        <v>972652688.70200002</v>
      </c>
      <c r="AO209">
        <v>0</v>
      </c>
      <c r="AP209">
        <v>0.12870000000000001</v>
      </c>
      <c r="AQ209">
        <v>0</v>
      </c>
      <c r="AR209">
        <v>-1.87206531</v>
      </c>
      <c r="AS209">
        <v>0</v>
      </c>
      <c r="AT209">
        <v>-11.5883427875</v>
      </c>
      <c r="AU209">
        <v>0.13469999999999999</v>
      </c>
      <c r="AV209">
        <v>0.16154728457112399</v>
      </c>
      <c r="AW209">
        <v>71926.862200000003</v>
      </c>
      <c r="AX209">
        <v>452429.32079999999</v>
      </c>
      <c r="AY209">
        <v>0</v>
      </c>
      <c r="AZ209">
        <v>0.112</v>
      </c>
      <c r="BA209">
        <v>0.84099999999999997</v>
      </c>
      <c r="BB209">
        <v>0</v>
      </c>
      <c r="BC209">
        <v>0</v>
      </c>
      <c r="BD209">
        <v>0</v>
      </c>
      <c r="BE209">
        <v>0</v>
      </c>
      <c r="BF209">
        <v>0</v>
      </c>
      <c r="BG209" s="2">
        <f t="shared" si="4"/>
        <v>0.52210865923173033</v>
      </c>
      <c r="BH209">
        <f>IFERROR(VLOOKUP(D209,'Pesos cenários'!$B$2:$D$4,3,FALSE),"")</f>
        <v>0.24260000000000001</v>
      </c>
    </row>
    <row r="210" spans="1:64" x14ac:dyDescent="0.25">
      <c r="A210">
        <v>292</v>
      </c>
      <c r="B210" t="s">
        <v>719</v>
      </c>
      <c r="C210" t="s">
        <v>177</v>
      </c>
      <c r="D210" t="s">
        <v>59</v>
      </c>
      <c r="E210" t="s">
        <v>57</v>
      </c>
      <c r="F210" t="s">
        <v>727</v>
      </c>
      <c r="G210" t="s">
        <v>716</v>
      </c>
      <c r="H210">
        <v>195.63300000000001</v>
      </c>
      <c r="I210">
        <v>236.346191</v>
      </c>
      <c r="J210">
        <v>2210.4683583999999</v>
      </c>
      <c r="K210">
        <v>0.14153779999999999</v>
      </c>
      <c r="L210">
        <v>0.13350000000000001</v>
      </c>
      <c r="M210">
        <v>0.1069</v>
      </c>
      <c r="N210">
        <v>486.65800000000002</v>
      </c>
      <c r="O210">
        <v>1225.8015</v>
      </c>
      <c r="P210">
        <v>1.4140999999999999</v>
      </c>
      <c r="Q210">
        <v>0.12039999999999999</v>
      </c>
      <c r="R210">
        <v>0.39629999999999999</v>
      </c>
      <c r="S210">
        <v>262.93329999999997</v>
      </c>
      <c r="T210">
        <v>972.66780000000006</v>
      </c>
      <c r="U210">
        <v>0</v>
      </c>
      <c r="V210">
        <v>0</v>
      </c>
      <c r="W210">
        <v>0.27029999999999998</v>
      </c>
      <c r="X210">
        <v>792015418</v>
      </c>
      <c r="Y210">
        <v>2308118342.25</v>
      </c>
      <c r="Z210">
        <v>0</v>
      </c>
      <c r="AA210">
        <v>0.1263</v>
      </c>
      <c r="AB210">
        <v>0.34310000000000002</v>
      </c>
      <c r="AC210">
        <v>446531.15389999998</v>
      </c>
      <c r="AD210">
        <v>836379.58109999995</v>
      </c>
      <c r="AE210">
        <v>0</v>
      </c>
      <c r="AF210">
        <v>0.12039999999999999</v>
      </c>
      <c r="AG210">
        <v>0.53390000000000004</v>
      </c>
      <c r="AH210">
        <v>0.23519999999999999</v>
      </c>
      <c r="AI210">
        <v>0.57669999999999999</v>
      </c>
      <c r="AJ210">
        <v>-9.7799999999999998E-2</v>
      </c>
      <c r="AK210">
        <v>0.124</v>
      </c>
      <c r="AL210">
        <v>0.49370000000000003</v>
      </c>
      <c r="AM210">
        <v>512039997.3574</v>
      </c>
      <c r="AN210">
        <v>972652688.70200002</v>
      </c>
      <c r="AO210">
        <v>0</v>
      </c>
      <c r="AP210">
        <v>0.12870000000000001</v>
      </c>
      <c r="AQ210">
        <v>0.52639999999999998</v>
      </c>
      <c r="AR210">
        <v>-24.9322433</v>
      </c>
      <c r="AS210">
        <v>0</v>
      </c>
      <c r="AT210">
        <v>-11.5883427875</v>
      </c>
      <c r="AU210">
        <v>0.13469999999999999</v>
      </c>
      <c r="AV210">
        <v>1</v>
      </c>
      <c r="AW210">
        <v>544891.83499999996</v>
      </c>
      <c r="AX210">
        <v>452429.32079999999</v>
      </c>
      <c r="AY210">
        <v>0</v>
      </c>
      <c r="AZ210">
        <v>0.112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 s="2">
        <f t="shared" si="4"/>
        <v>0.43326724</v>
      </c>
      <c r="BH210">
        <f>IFERROR(VLOOKUP(D210,'Pesos cenários'!$B$2:$D$4,3,FALSE),"")</f>
        <v>0.24260000000000001</v>
      </c>
    </row>
    <row r="211" spans="1:64" x14ac:dyDescent="0.25">
      <c r="A211">
        <v>293</v>
      </c>
      <c r="B211" t="s">
        <v>719</v>
      </c>
      <c r="C211" t="s">
        <v>178</v>
      </c>
      <c r="D211" t="s">
        <v>59</v>
      </c>
      <c r="E211" t="s">
        <v>57</v>
      </c>
      <c r="F211" t="s">
        <v>727</v>
      </c>
      <c r="G211" t="s">
        <v>716</v>
      </c>
      <c r="H211">
        <v>101.08199999999999</v>
      </c>
      <c r="I211">
        <v>0.35624185200000003</v>
      </c>
      <c r="J211">
        <v>2210.4683583999999</v>
      </c>
      <c r="K211">
        <v>0.14153779999999999</v>
      </c>
      <c r="L211">
        <v>0.13350000000000001</v>
      </c>
      <c r="M211">
        <v>1E-4</v>
      </c>
      <c r="N211">
        <v>105.8442</v>
      </c>
      <c r="O211">
        <v>1225.8015</v>
      </c>
      <c r="P211">
        <v>1.4140999999999999</v>
      </c>
      <c r="Q211">
        <v>0.12039999999999999</v>
      </c>
      <c r="R211">
        <v>8.5300000000000001E-2</v>
      </c>
      <c r="S211">
        <v>124.6575</v>
      </c>
      <c r="T211">
        <v>972.66780000000006</v>
      </c>
      <c r="U211">
        <v>0</v>
      </c>
      <c r="V211">
        <v>0</v>
      </c>
      <c r="W211">
        <v>0.12820000000000001</v>
      </c>
      <c r="X211">
        <v>259682</v>
      </c>
      <c r="Y211">
        <v>2308118342.25</v>
      </c>
      <c r="Z211">
        <v>0</v>
      </c>
      <c r="AA211">
        <v>0.1263</v>
      </c>
      <c r="AB211">
        <v>1E-4</v>
      </c>
      <c r="AC211">
        <v>185381.82269999999</v>
      </c>
      <c r="AD211">
        <v>836379.58109999995</v>
      </c>
      <c r="AE211">
        <v>0</v>
      </c>
      <c r="AF211">
        <v>0.12039999999999999</v>
      </c>
      <c r="AG211">
        <v>0.22159999999999999</v>
      </c>
      <c r="AH211">
        <v>0.23269999999999999</v>
      </c>
      <c r="AI211">
        <v>0.57669999999999999</v>
      </c>
      <c r="AJ211">
        <v>-9.7799999999999998E-2</v>
      </c>
      <c r="AK211">
        <v>0.124</v>
      </c>
      <c r="AL211">
        <v>0.49</v>
      </c>
      <c r="AM211">
        <v>147352068.2042</v>
      </c>
      <c r="AN211">
        <v>972652688.70200002</v>
      </c>
      <c r="AO211">
        <v>0</v>
      </c>
      <c r="AP211">
        <v>0.12870000000000001</v>
      </c>
      <c r="AQ211">
        <v>0.1515</v>
      </c>
      <c r="AR211">
        <v>-0.29259008199999997</v>
      </c>
      <c r="AS211">
        <v>0</v>
      </c>
      <c r="AT211">
        <v>-11.5883427875</v>
      </c>
      <c r="AU211">
        <v>0.13469999999999999</v>
      </c>
      <c r="AV211">
        <v>2.5248656116352301E-2</v>
      </c>
      <c r="AW211">
        <v>15420.0206</v>
      </c>
      <c r="AX211">
        <v>452429.32079999999</v>
      </c>
      <c r="AY211">
        <v>0</v>
      </c>
      <c r="AZ211">
        <v>0.112</v>
      </c>
      <c r="BA211">
        <v>0.96589999999999998</v>
      </c>
      <c r="BB211">
        <v>0</v>
      </c>
      <c r="BC211">
        <v>0</v>
      </c>
      <c r="BD211">
        <v>0</v>
      </c>
      <c r="BE211">
        <v>0</v>
      </c>
      <c r="BF211">
        <v>0</v>
      </c>
      <c r="BG211" s="2">
        <f t="shared" si="4"/>
        <v>0.22881658397887264</v>
      </c>
      <c r="BH211">
        <f>IFERROR(VLOOKUP(D211,'Pesos cenários'!$B$2:$D$4,3,FALSE),"")</f>
        <v>0.24260000000000001</v>
      </c>
    </row>
    <row r="212" spans="1:64" x14ac:dyDescent="0.25">
      <c r="A212">
        <v>294</v>
      </c>
      <c r="B212" t="s">
        <v>719</v>
      </c>
      <c r="C212" t="s">
        <v>179</v>
      </c>
      <c r="D212" t="s">
        <v>59</v>
      </c>
      <c r="E212" t="s">
        <v>57</v>
      </c>
      <c r="F212" t="s">
        <v>727</v>
      </c>
      <c r="G212" t="s">
        <v>716</v>
      </c>
      <c r="H212">
        <v>698.55899999999997</v>
      </c>
      <c r="I212">
        <v>2998.4562999999998</v>
      </c>
      <c r="J212">
        <v>2210.4683583999999</v>
      </c>
      <c r="K212">
        <v>0.14153779999999999</v>
      </c>
      <c r="L212">
        <v>0.13350000000000001</v>
      </c>
      <c r="M212">
        <v>1</v>
      </c>
      <c r="N212">
        <v>874.71489999999994</v>
      </c>
      <c r="O212">
        <v>1225.8015</v>
      </c>
      <c r="P212">
        <v>1.4140999999999999</v>
      </c>
      <c r="Q212">
        <v>0.12039999999999999</v>
      </c>
      <c r="R212">
        <v>0.71330000000000005</v>
      </c>
      <c r="S212">
        <v>793.41570000000002</v>
      </c>
      <c r="T212">
        <v>972.66780000000006</v>
      </c>
      <c r="U212">
        <v>0</v>
      </c>
      <c r="V212">
        <v>0</v>
      </c>
      <c r="W212">
        <v>0.81569999999999998</v>
      </c>
      <c r="X212">
        <v>4878461904</v>
      </c>
      <c r="Y212">
        <v>2308118342.25</v>
      </c>
      <c r="Z212">
        <v>0</v>
      </c>
      <c r="AA212">
        <v>0.1263</v>
      </c>
      <c r="AB212">
        <v>1</v>
      </c>
      <c r="AC212">
        <v>1429876.6880000001</v>
      </c>
      <c r="AD212">
        <v>836379.58109999995</v>
      </c>
      <c r="AE212">
        <v>0</v>
      </c>
      <c r="AF212">
        <v>0.12039999999999999</v>
      </c>
      <c r="AG212">
        <v>1</v>
      </c>
      <c r="AH212">
        <v>0.2046</v>
      </c>
      <c r="AI212">
        <v>0.57669999999999999</v>
      </c>
      <c r="AJ212">
        <v>-9.7799999999999998E-2</v>
      </c>
      <c r="AK212">
        <v>0.124</v>
      </c>
      <c r="AL212">
        <v>0.44840000000000002</v>
      </c>
      <c r="AM212">
        <v>394757271.45420003</v>
      </c>
      <c r="AN212">
        <v>972652688.70200002</v>
      </c>
      <c r="AO212">
        <v>0</v>
      </c>
      <c r="AP212">
        <v>0.12870000000000001</v>
      </c>
      <c r="AQ212">
        <v>0.40589999999999998</v>
      </c>
      <c r="AR212">
        <v>3.72761583</v>
      </c>
      <c r="AS212">
        <v>0</v>
      </c>
      <c r="AT212">
        <v>-11.5883427875</v>
      </c>
      <c r="AU212">
        <v>0.13469999999999999</v>
      </c>
      <c r="AV212">
        <v>0</v>
      </c>
      <c r="AW212">
        <v>651365.14260000002</v>
      </c>
      <c r="AX212">
        <v>452429.32079999999</v>
      </c>
      <c r="AY212">
        <v>0</v>
      </c>
      <c r="AZ212">
        <v>0.112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 s="2">
        <f t="shared" si="4"/>
        <v>0.57392224999999997</v>
      </c>
      <c r="BH212">
        <f>IFERROR(VLOOKUP(D212,'Pesos cenários'!$B$2:$D$4,3,FALSE),"")</f>
        <v>0.24260000000000001</v>
      </c>
    </row>
    <row r="213" spans="1:64" x14ac:dyDescent="0.25">
      <c r="A213">
        <v>295</v>
      </c>
      <c r="B213" t="s">
        <v>719</v>
      </c>
      <c r="C213" t="s">
        <v>180</v>
      </c>
      <c r="D213" t="s">
        <v>59</v>
      </c>
      <c r="E213" t="s">
        <v>57</v>
      </c>
      <c r="F213" t="s">
        <v>727</v>
      </c>
      <c r="G213" t="s">
        <v>716</v>
      </c>
      <c r="H213">
        <v>122.145</v>
      </c>
      <c r="I213">
        <v>43.799552900000002</v>
      </c>
      <c r="J213">
        <v>2210.4683583999999</v>
      </c>
      <c r="K213">
        <v>0.14153779999999999</v>
      </c>
      <c r="L213">
        <v>0.13350000000000001</v>
      </c>
      <c r="M213">
        <v>1.9800000000000002E-2</v>
      </c>
      <c r="N213">
        <v>577.74509999999998</v>
      </c>
      <c r="O213">
        <v>1225.8015</v>
      </c>
      <c r="P213">
        <v>1.4140999999999999</v>
      </c>
      <c r="Q213">
        <v>0.12039999999999999</v>
      </c>
      <c r="R213">
        <v>0.47070000000000001</v>
      </c>
      <c r="S213">
        <v>159.6961</v>
      </c>
      <c r="T213">
        <v>972.66780000000006</v>
      </c>
      <c r="U213">
        <v>0</v>
      </c>
      <c r="V213">
        <v>0</v>
      </c>
      <c r="W213">
        <v>0.16420000000000001</v>
      </c>
      <c r="X213">
        <v>494498264</v>
      </c>
      <c r="Y213">
        <v>2308118342.25</v>
      </c>
      <c r="Z213">
        <v>0</v>
      </c>
      <c r="AA213">
        <v>0.1263</v>
      </c>
      <c r="AB213">
        <v>0.2142</v>
      </c>
      <c r="AC213">
        <v>39520.0478</v>
      </c>
      <c r="AD213">
        <v>836379.58109999995</v>
      </c>
      <c r="AE213">
        <v>0</v>
      </c>
      <c r="AF213">
        <v>0.12039999999999999</v>
      </c>
      <c r="AG213">
        <v>4.7300000000000002E-2</v>
      </c>
      <c r="AH213">
        <v>3.4700000000000002E-2</v>
      </c>
      <c r="AI213">
        <v>0.57669999999999999</v>
      </c>
      <c r="AJ213">
        <v>-9.7799999999999998E-2</v>
      </c>
      <c r="AK213">
        <v>0.124</v>
      </c>
      <c r="AL213">
        <v>0.19650000000000001</v>
      </c>
      <c r="AM213">
        <v>0</v>
      </c>
      <c r="AN213">
        <v>972652688.70200002</v>
      </c>
      <c r="AO213">
        <v>0</v>
      </c>
      <c r="AP213">
        <v>0.12870000000000001</v>
      </c>
      <c r="AQ213">
        <v>0</v>
      </c>
      <c r="AR213">
        <v>269.73843399999998</v>
      </c>
      <c r="AS213">
        <v>0</v>
      </c>
      <c r="AT213">
        <v>-11.5883427875</v>
      </c>
      <c r="AU213">
        <v>0.13469999999999999</v>
      </c>
      <c r="AV213">
        <v>0</v>
      </c>
      <c r="AW213">
        <v>50758.330800000003</v>
      </c>
      <c r="AX213">
        <v>452429.32079999999</v>
      </c>
      <c r="AY213">
        <v>0</v>
      </c>
      <c r="AZ213">
        <v>0.112</v>
      </c>
      <c r="BA213">
        <v>0.88780000000000003</v>
      </c>
      <c r="BB213">
        <v>0</v>
      </c>
      <c r="BC213">
        <v>0</v>
      </c>
      <c r="BD213">
        <v>0</v>
      </c>
      <c r="BE213">
        <v>0</v>
      </c>
      <c r="BF213">
        <v>0</v>
      </c>
      <c r="BG213" s="2">
        <f t="shared" si="4"/>
        <v>0.21586356000000001</v>
      </c>
      <c r="BH213">
        <f>IFERROR(VLOOKUP(D213,'Pesos cenários'!$B$2:$D$4,3,FALSE),"")</f>
        <v>0.24260000000000001</v>
      </c>
    </row>
    <row r="214" spans="1:64" x14ac:dyDescent="0.25">
      <c r="A214">
        <v>297</v>
      </c>
      <c r="B214" t="s">
        <v>719</v>
      </c>
      <c r="C214" t="s">
        <v>181</v>
      </c>
      <c r="D214" t="s">
        <v>59</v>
      </c>
      <c r="E214" t="s">
        <v>57</v>
      </c>
      <c r="F214" t="s">
        <v>727</v>
      </c>
      <c r="G214" t="s">
        <v>716</v>
      </c>
      <c r="H214">
        <v>11.244999999999999</v>
      </c>
      <c r="I214">
        <v>39.219245899999997</v>
      </c>
      <c r="J214">
        <v>2210.4683583999999</v>
      </c>
      <c r="K214">
        <v>0.14153779999999999</v>
      </c>
      <c r="L214">
        <v>0.13350000000000001</v>
      </c>
      <c r="M214">
        <v>1.77E-2</v>
      </c>
      <c r="N214">
        <v>24.475300000000001</v>
      </c>
      <c r="O214">
        <v>1225.8015</v>
      </c>
      <c r="P214">
        <v>1.4140999999999999</v>
      </c>
      <c r="Q214">
        <v>0.12039999999999999</v>
      </c>
      <c r="R214">
        <v>1.8800000000000001E-2</v>
      </c>
      <c r="S214">
        <v>20.611499999999999</v>
      </c>
      <c r="T214">
        <v>972.66780000000006</v>
      </c>
      <c r="U214">
        <v>0</v>
      </c>
      <c r="V214">
        <v>0</v>
      </c>
      <c r="W214">
        <v>2.12E-2</v>
      </c>
      <c r="X214">
        <v>44385646</v>
      </c>
      <c r="Y214">
        <v>2308118342.25</v>
      </c>
      <c r="Z214">
        <v>0</v>
      </c>
      <c r="AA214">
        <v>0.1263</v>
      </c>
      <c r="AB214">
        <v>1.9199999999999998E-2</v>
      </c>
      <c r="AC214">
        <v>9881.1628999999994</v>
      </c>
      <c r="AD214">
        <v>836379.58109999995</v>
      </c>
      <c r="AE214">
        <v>0</v>
      </c>
      <c r="AF214">
        <v>0.12039999999999999</v>
      </c>
      <c r="AG214">
        <v>1.18E-2</v>
      </c>
      <c r="AH214">
        <v>0.28939999999999999</v>
      </c>
      <c r="AI214">
        <v>0.57669999999999999</v>
      </c>
      <c r="AJ214">
        <v>-9.7799999999999998E-2</v>
      </c>
      <c r="AK214">
        <v>0.124</v>
      </c>
      <c r="AL214">
        <v>0.57410000000000005</v>
      </c>
      <c r="AM214">
        <v>10730772.1807</v>
      </c>
      <c r="AN214">
        <v>972652688.70200002</v>
      </c>
      <c r="AO214">
        <v>0</v>
      </c>
      <c r="AP214">
        <v>0.12870000000000001</v>
      </c>
      <c r="AQ214">
        <v>1.0999999999999999E-2</v>
      </c>
      <c r="AR214">
        <v>-50.643951399999999</v>
      </c>
      <c r="AS214">
        <v>0</v>
      </c>
      <c r="AT214">
        <v>-11.5883427875</v>
      </c>
      <c r="AU214">
        <v>0.13469999999999999</v>
      </c>
      <c r="AV214">
        <v>1</v>
      </c>
      <c r="AW214">
        <v>185.9324</v>
      </c>
      <c r="AX214">
        <v>452429.32079999999</v>
      </c>
      <c r="AY214">
        <v>0</v>
      </c>
      <c r="AZ214">
        <v>0.112</v>
      </c>
      <c r="BA214">
        <v>0.99960000000000004</v>
      </c>
      <c r="BB214">
        <v>0</v>
      </c>
      <c r="BC214">
        <v>0</v>
      </c>
      <c r="BD214">
        <v>0</v>
      </c>
      <c r="BE214">
        <v>0</v>
      </c>
      <c r="BF214">
        <v>0</v>
      </c>
      <c r="BG214" s="2">
        <f t="shared" ref="BG214:BG221" si="5">(M214*L214)+(R214*Q214)+(W214*V214)+(AB214*AA214)+(AG214*AF214)+(AL214*AK214)+(AQ214*AP214)+(AV214*AU214)+(BA214*AZ214)+(BF214*BE214)</f>
        <v>0.32773145000000004</v>
      </c>
      <c r="BH214">
        <f>IFERROR(VLOOKUP(D214,'Pesos cenários'!$B$2:$D$4,3,FALSE),"")</f>
        <v>0.24260000000000001</v>
      </c>
    </row>
    <row r="215" spans="1:64" x14ac:dyDescent="0.25">
      <c r="A215">
        <v>300</v>
      </c>
      <c r="B215" t="s">
        <v>719</v>
      </c>
      <c r="C215" t="s">
        <v>182</v>
      </c>
      <c r="D215" t="s">
        <v>59</v>
      </c>
      <c r="E215" t="s">
        <v>57</v>
      </c>
      <c r="F215" t="s">
        <v>727</v>
      </c>
      <c r="G215" t="s">
        <v>716</v>
      </c>
      <c r="H215">
        <v>0.16600000000000001</v>
      </c>
      <c r="I215">
        <v>10.940621399999999</v>
      </c>
      <c r="J215">
        <v>2210.4683583999999</v>
      </c>
      <c r="K215">
        <v>0.14153779999999999</v>
      </c>
      <c r="L215">
        <v>0.13350000000000001</v>
      </c>
      <c r="M215">
        <v>4.8999999999999998E-3</v>
      </c>
      <c r="N215">
        <v>3.4662000000000002</v>
      </c>
      <c r="O215">
        <v>1225.8015</v>
      </c>
      <c r="P215">
        <v>1.4140999999999999</v>
      </c>
      <c r="Q215">
        <v>0.12039999999999999</v>
      </c>
      <c r="R215">
        <v>1.6999999999999999E-3</v>
      </c>
      <c r="S215">
        <v>0.42720000000000002</v>
      </c>
      <c r="T215">
        <v>972.66780000000006</v>
      </c>
      <c r="U215">
        <v>0</v>
      </c>
      <c r="V215">
        <v>0</v>
      </c>
      <c r="W215">
        <v>4.0000000000000002E-4</v>
      </c>
      <c r="X215">
        <v>2531120</v>
      </c>
      <c r="Y215">
        <v>2308118342.25</v>
      </c>
      <c r="Z215">
        <v>0</v>
      </c>
      <c r="AA215">
        <v>0.1263</v>
      </c>
      <c r="AB215">
        <v>1.1000000000000001E-3</v>
      </c>
      <c r="AC215">
        <v>0</v>
      </c>
      <c r="AD215">
        <v>836379.58109999995</v>
      </c>
      <c r="AE215">
        <v>0</v>
      </c>
      <c r="AF215">
        <v>0.12039999999999999</v>
      </c>
      <c r="AG215">
        <v>0</v>
      </c>
      <c r="AH215">
        <v>0.23449999999999999</v>
      </c>
      <c r="AI215">
        <v>0.57669999999999999</v>
      </c>
      <c r="AJ215">
        <v>-9.7799999999999998E-2</v>
      </c>
      <c r="AK215">
        <v>0.124</v>
      </c>
      <c r="AL215">
        <v>0.49259999999999998</v>
      </c>
      <c r="AM215">
        <v>172280.18</v>
      </c>
      <c r="AN215">
        <v>972652688.70200002</v>
      </c>
      <c r="AO215">
        <v>0</v>
      </c>
      <c r="AP215">
        <v>0.12870000000000001</v>
      </c>
      <c r="AQ215">
        <v>2.0000000000000001E-4</v>
      </c>
      <c r="AR215">
        <v>-5.5113344199999998</v>
      </c>
      <c r="AS215">
        <v>0</v>
      </c>
      <c r="AT215">
        <v>-11.5883427875</v>
      </c>
      <c r="AU215">
        <v>0.13469999999999999</v>
      </c>
      <c r="AV215">
        <v>0.475592974859607</v>
      </c>
      <c r="AW215">
        <v>9.3600000000000003E-2</v>
      </c>
      <c r="AX215">
        <v>452429.32079999999</v>
      </c>
      <c r="AY215">
        <v>0</v>
      </c>
      <c r="AZ215">
        <v>0.112</v>
      </c>
      <c r="BA215">
        <v>1</v>
      </c>
      <c r="BB215">
        <v>0</v>
      </c>
      <c r="BC215">
        <v>0</v>
      </c>
      <c r="BD215">
        <v>0</v>
      </c>
      <c r="BE215">
        <v>0</v>
      </c>
      <c r="BF215">
        <v>0</v>
      </c>
      <c r="BG215" s="2">
        <f t="shared" si="5"/>
        <v>0.23816827371358906</v>
      </c>
      <c r="BH215">
        <f>IFERROR(VLOOKUP(D215,'Pesos cenários'!$B$2:$D$4,3,FALSE),"")</f>
        <v>0.24260000000000001</v>
      </c>
    </row>
    <row r="216" spans="1:64" x14ac:dyDescent="0.25">
      <c r="A216">
        <v>305</v>
      </c>
      <c r="B216" t="s">
        <v>719</v>
      </c>
      <c r="C216" t="s">
        <v>183</v>
      </c>
      <c r="D216" t="s">
        <v>59</v>
      </c>
      <c r="E216" t="s">
        <v>57</v>
      </c>
      <c r="F216" t="s">
        <v>727</v>
      </c>
      <c r="G216" t="s">
        <v>716</v>
      </c>
      <c r="H216">
        <v>2374.1950000000002</v>
      </c>
      <c r="I216">
        <v>2999.64624</v>
      </c>
      <c r="J216">
        <v>2210.4683583999999</v>
      </c>
      <c r="K216">
        <v>0.14153779999999999</v>
      </c>
      <c r="L216">
        <v>0.13350000000000001</v>
      </c>
      <c r="M216">
        <v>1</v>
      </c>
      <c r="N216">
        <v>384.81330000000003</v>
      </c>
      <c r="O216">
        <v>1225.8015</v>
      </c>
      <c r="P216">
        <v>1.4140999999999999</v>
      </c>
      <c r="Q216">
        <v>0.12039999999999999</v>
      </c>
      <c r="R216">
        <v>0.31309999999999999</v>
      </c>
      <c r="S216">
        <v>201.70240000000001</v>
      </c>
      <c r="T216">
        <v>972.66780000000006</v>
      </c>
      <c r="U216">
        <v>0</v>
      </c>
      <c r="V216">
        <v>0</v>
      </c>
      <c r="W216">
        <v>0.2074</v>
      </c>
      <c r="X216">
        <v>7151458064</v>
      </c>
      <c r="Y216">
        <v>2308118342.25</v>
      </c>
      <c r="Z216">
        <v>0</v>
      </c>
      <c r="AA216">
        <v>0.1263</v>
      </c>
      <c r="AB216">
        <v>1</v>
      </c>
      <c r="AC216">
        <v>0</v>
      </c>
      <c r="AD216">
        <v>836379.58109999995</v>
      </c>
      <c r="AE216">
        <v>0</v>
      </c>
      <c r="AF216">
        <v>0.12039999999999999</v>
      </c>
      <c r="AG216">
        <v>0</v>
      </c>
      <c r="AH216">
        <v>0</v>
      </c>
      <c r="AI216">
        <v>0.57669999999999999</v>
      </c>
      <c r="AJ216">
        <v>-9.7799999999999998E-2</v>
      </c>
      <c r="AK216">
        <v>0.124</v>
      </c>
      <c r="AL216">
        <v>0.14499999999999999</v>
      </c>
      <c r="AM216">
        <v>27004182.818999998</v>
      </c>
      <c r="AN216">
        <v>972652688.70200002</v>
      </c>
      <c r="AO216">
        <v>0</v>
      </c>
      <c r="AP216">
        <v>0.12870000000000001</v>
      </c>
      <c r="AQ216">
        <v>2.7799999999999998E-2</v>
      </c>
      <c r="AR216">
        <v>2.2467055800000002E-3</v>
      </c>
      <c r="AS216">
        <v>0</v>
      </c>
      <c r="AT216">
        <v>-11.5883427875</v>
      </c>
      <c r="AU216">
        <v>0.13469999999999999</v>
      </c>
      <c r="AV216">
        <v>0</v>
      </c>
      <c r="AW216">
        <v>22340.560799999999</v>
      </c>
      <c r="AX216">
        <v>452429.32079999999</v>
      </c>
      <c r="AY216">
        <v>0</v>
      </c>
      <c r="AZ216">
        <v>0.112</v>
      </c>
      <c r="BA216">
        <v>0.9506</v>
      </c>
      <c r="BB216">
        <v>0</v>
      </c>
      <c r="BC216">
        <v>0</v>
      </c>
      <c r="BD216">
        <v>0</v>
      </c>
      <c r="BE216">
        <v>0</v>
      </c>
      <c r="BF216">
        <v>0</v>
      </c>
      <c r="BG216" s="2">
        <f t="shared" si="5"/>
        <v>0.42552229999999996</v>
      </c>
      <c r="BH216">
        <f>IFERROR(VLOOKUP(D216,'Pesos cenários'!$B$2:$D$4,3,FALSE),"")</f>
        <v>0.24260000000000001</v>
      </c>
    </row>
    <row r="217" spans="1:64" x14ac:dyDescent="0.25">
      <c r="A217">
        <v>307</v>
      </c>
      <c r="B217" t="s">
        <v>719</v>
      </c>
      <c r="C217" t="s">
        <v>184</v>
      </c>
      <c r="D217" t="s">
        <v>59</v>
      </c>
      <c r="E217" t="s">
        <v>57</v>
      </c>
      <c r="F217" t="s">
        <v>727</v>
      </c>
      <c r="G217" t="s">
        <v>716</v>
      </c>
      <c r="H217">
        <v>616.94200000000001</v>
      </c>
      <c r="J217">
        <v>2210.4683583999999</v>
      </c>
      <c r="K217">
        <v>0.14153779999999999</v>
      </c>
      <c r="L217">
        <v>0.13350000000000001</v>
      </c>
      <c r="N217">
        <v>602.35580000000004</v>
      </c>
      <c r="O217">
        <v>1225.8015</v>
      </c>
      <c r="P217">
        <v>1.4140999999999999</v>
      </c>
      <c r="Q217">
        <v>0.12039999999999999</v>
      </c>
      <c r="R217">
        <v>0.49080000000000001</v>
      </c>
      <c r="S217">
        <v>641.49109999999996</v>
      </c>
      <c r="T217">
        <v>972.66780000000006</v>
      </c>
      <c r="U217">
        <v>0</v>
      </c>
      <c r="V217">
        <v>0</v>
      </c>
      <c r="W217">
        <v>0.65949999999999998</v>
      </c>
      <c r="X217">
        <v>0</v>
      </c>
      <c r="Y217">
        <v>2308118342.25</v>
      </c>
      <c r="Z217">
        <v>0</v>
      </c>
      <c r="AA217">
        <v>0.1263</v>
      </c>
      <c r="AB217">
        <v>0</v>
      </c>
      <c r="AC217">
        <v>0</v>
      </c>
      <c r="AD217">
        <v>836379.58109999995</v>
      </c>
      <c r="AE217">
        <v>0</v>
      </c>
      <c r="AF217">
        <v>0.12039999999999999</v>
      </c>
      <c r="AG217">
        <v>0</v>
      </c>
      <c r="AH217">
        <v>0.14199999999999999</v>
      </c>
      <c r="AI217">
        <v>0.57669999999999999</v>
      </c>
      <c r="AJ217">
        <v>-9.7799999999999998E-2</v>
      </c>
      <c r="AK217">
        <v>0.124</v>
      </c>
      <c r="AL217">
        <v>0.35549999999999998</v>
      </c>
      <c r="AM217">
        <v>155484737.11219999</v>
      </c>
      <c r="AN217">
        <v>972652688.70200002</v>
      </c>
      <c r="AO217">
        <v>0</v>
      </c>
      <c r="AP217">
        <v>0.12870000000000001</v>
      </c>
      <c r="AQ217">
        <v>0.15989999999999999</v>
      </c>
      <c r="AR217">
        <v>0.354664594</v>
      </c>
      <c r="AS217">
        <v>0</v>
      </c>
      <c r="AT217">
        <v>-11.5883427875</v>
      </c>
      <c r="AU217">
        <v>0.13469999999999999</v>
      </c>
      <c r="AV217">
        <v>0</v>
      </c>
      <c r="AW217">
        <v>300261.53129999997</v>
      </c>
      <c r="AX217">
        <v>452429.32079999999</v>
      </c>
      <c r="AY217">
        <v>0</v>
      </c>
      <c r="AZ217">
        <v>0.112</v>
      </c>
      <c r="BA217">
        <v>0.33629999999999999</v>
      </c>
      <c r="BB217">
        <v>1</v>
      </c>
      <c r="BC217">
        <v>0</v>
      </c>
      <c r="BD217">
        <v>0</v>
      </c>
      <c r="BE217">
        <v>0</v>
      </c>
      <c r="BF217">
        <v>0</v>
      </c>
      <c r="BG217" s="2">
        <f t="shared" si="5"/>
        <v>0.16141904999999998</v>
      </c>
      <c r="BH217">
        <f>IFERROR(VLOOKUP(D217,'Pesos cenários'!$B$2:$D$4,3,FALSE),"")</f>
        <v>0.24260000000000001</v>
      </c>
    </row>
    <row r="218" spans="1:64" x14ac:dyDescent="0.25">
      <c r="A218">
        <v>310</v>
      </c>
      <c r="B218" t="s">
        <v>719</v>
      </c>
      <c r="C218" t="s">
        <v>185</v>
      </c>
      <c r="D218" t="s">
        <v>59</v>
      </c>
      <c r="E218" t="s">
        <v>57</v>
      </c>
      <c r="F218" t="s">
        <v>727</v>
      </c>
      <c r="G218" t="s">
        <v>716</v>
      </c>
      <c r="H218">
        <v>488.209</v>
      </c>
      <c r="I218">
        <v>985.78716999999995</v>
      </c>
      <c r="J218">
        <v>2210.4683583999999</v>
      </c>
      <c r="K218">
        <v>0.14153779999999999</v>
      </c>
      <c r="L218">
        <v>0.13350000000000001</v>
      </c>
      <c r="M218">
        <v>0.44590000000000002</v>
      </c>
      <c r="N218">
        <v>316.64359999999999</v>
      </c>
      <c r="O218">
        <v>1225.8015</v>
      </c>
      <c r="P218">
        <v>1.4140999999999999</v>
      </c>
      <c r="Q218">
        <v>0.12039999999999999</v>
      </c>
      <c r="R218">
        <v>0.25750000000000001</v>
      </c>
      <c r="S218">
        <v>384.4196</v>
      </c>
      <c r="T218">
        <v>972.66780000000006</v>
      </c>
      <c r="U218">
        <v>0</v>
      </c>
      <c r="V218">
        <v>0</v>
      </c>
      <c r="W218">
        <v>0.3952</v>
      </c>
      <c r="X218">
        <v>1482372822</v>
      </c>
      <c r="Y218">
        <v>2308118342.25</v>
      </c>
      <c r="Z218">
        <v>0</v>
      </c>
      <c r="AA218">
        <v>0.1263</v>
      </c>
      <c r="AB218">
        <v>0.64219999999999999</v>
      </c>
      <c r="AC218">
        <v>47426.5245</v>
      </c>
      <c r="AD218">
        <v>836379.58109999995</v>
      </c>
      <c r="AE218">
        <v>0</v>
      </c>
      <c r="AF218">
        <v>0.12039999999999999</v>
      </c>
      <c r="AG218">
        <v>5.67E-2</v>
      </c>
      <c r="AH218">
        <v>3.4599999999999999E-2</v>
      </c>
      <c r="AI218">
        <v>0.57669999999999999</v>
      </c>
      <c r="AJ218">
        <v>-9.7799999999999998E-2</v>
      </c>
      <c r="AK218">
        <v>0.124</v>
      </c>
      <c r="AL218">
        <v>0.1963</v>
      </c>
      <c r="AM218">
        <v>213352770.65099999</v>
      </c>
      <c r="AN218">
        <v>972652688.70200002</v>
      </c>
      <c r="AO218">
        <v>0</v>
      </c>
      <c r="AP218">
        <v>0.12870000000000001</v>
      </c>
      <c r="AQ218">
        <v>0.21940000000000001</v>
      </c>
      <c r="AR218">
        <v>6.6654887199999999</v>
      </c>
      <c r="AS218">
        <v>0</v>
      </c>
      <c r="AT218">
        <v>-11.5883427875</v>
      </c>
      <c r="AU218">
        <v>0.13469999999999999</v>
      </c>
      <c r="AV218">
        <v>0</v>
      </c>
      <c r="AW218">
        <v>57804.0311</v>
      </c>
      <c r="AX218">
        <v>452429.32079999999</v>
      </c>
      <c r="AY218">
        <v>0</v>
      </c>
      <c r="AZ218">
        <v>0.112</v>
      </c>
      <c r="BA218">
        <v>0.87219999999999998</v>
      </c>
      <c r="BB218">
        <v>0</v>
      </c>
      <c r="BC218">
        <v>0</v>
      </c>
      <c r="BD218">
        <v>0</v>
      </c>
      <c r="BE218">
        <v>0</v>
      </c>
      <c r="BF218">
        <v>0</v>
      </c>
      <c r="BG218" s="2">
        <f t="shared" si="5"/>
        <v>0.32873157000000003</v>
      </c>
      <c r="BH218">
        <f>IFERROR(VLOOKUP(D218,'Pesos cenários'!$B$2:$D$4,3,FALSE),"")</f>
        <v>0.24260000000000001</v>
      </c>
    </row>
    <row r="219" spans="1:64" x14ac:dyDescent="0.25">
      <c r="A219">
        <v>311</v>
      </c>
      <c r="B219" t="s">
        <v>719</v>
      </c>
      <c r="C219" t="s">
        <v>186</v>
      </c>
      <c r="D219" t="s">
        <v>59</v>
      </c>
      <c r="E219" t="s">
        <v>57</v>
      </c>
      <c r="F219" t="s">
        <v>727</v>
      </c>
      <c r="G219" t="s">
        <v>716</v>
      </c>
      <c r="H219">
        <v>13.965999999999999</v>
      </c>
      <c r="I219">
        <v>0.242258534</v>
      </c>
      <c r="J219">
        <v>2210.4683583999999</v>
      </c>
      <c r="K219">
        <v>0.14153779999999999</v>
      </c>
      <c r="L219">
        <v>0.13350000000000001</v>
      </c>
      <c r="M219">
        <v>0</v>
      </c>
      <c r="N219">
        <v>310.86349999999999</v>
      </c>
      <c r="O219">
        <v>1225.8015</v>
      </c>
      <c r="P219">
        <v>1.4140999999999999</v>
      </c>
      <c r="Q219">
        <v>0.12039999999999999</v>
      </c>
      <c r="R219">
        <v>0.25269999999999998</v>
      </c>
      <c r="S219">
        <v>33.519399999999997</v>
      </c>
      <c r="T219">
        <v>972.66780000000006</v>
      </c>
      <c r="U219">
        <v>0</v>
      </c>
      <c r="V219">
        <v>0</v>
      </c>
      <c r="W219">
        <v>3.4500000000000003E-2</v>
      </c>
      <c r="X219">
        <v>4601998</v>
      </c>
      <c r="Y219">
        <v>2308118342.25</v>
      </c>
      <c r="Z219">
        <v>0</v>
      </c>
      <c r="AA219">
        <v>0.1263</v>
      </c>
      <c r="AB219">
        <v>2E-3</v>
      </c>
      <c r="AC219">
        <v>8142.5133999999998</v>
      </c>
      <c r="AD219">
        <v>836379.58109999995</v>
      </c>
      <c r="AE219">
        <v>0</v>
      </c>
      <c r="AF219">
        <v>0.12039999999999999</v>
      </c>
      <c r="AG219">
        <v>9.7000000000000003E-3</v>
      </c>
      <c r="AH219">
        <v>0.1174</v>
      </c>
      <c r="AI219">
        <v>0.57669999999999999</v>
      </c>
      <c r="AJ219">
        <v>-9.7799999999999998E-2</v>
      </c>
      <c r="AK219">
        <v>0.124</v>
      </c>
      <c r="AL219">
        <v>0.31900000000000001</v>
      </c>
      <c r="AM219">
        <v>626259618.34370005</v>
      </c>
      <c r="AN219">
        <v>972652688.70200002</v>
      </c>
      <c r="AO219">
        <v>0</v>
      </c>
      <c r="AP219">
        <v>0.12870000000000001</v>
      </c>
      <c r="AQ219">
        <v>0.64390000000000003</v>
      </c>
      <c r="AR219">
        <v>84.3496399</v>
      </c>
      <c r="AS219">
        <v>0</v>
      </c>
      <c r="AT219">
        <v>-11.5883427875</v>
      </c>
      <c r="AU219">
        <v>0.13469999999999999</v>
      </c>
      <c r="AV219">
        <v>0</v>
      </c>
      <c r="AW219">
        <v>101995.38619999999</v>
      </c>
      <c r="AX219">
        <v>452429.32079999999</v>
      </c>
      <c r="AY219">
        <v>0</v>
      </c>
      <c r="AZ219">
        <v>0.112</v>
      </c>
      <c r="BA219">
        <v>0.77459999999999996</v>
      </c>
      <c r="BB219">
        <v>0</v>
      </c>
      <c r="BC219">
        <v>0</v>
      </c>
      <c r="BD219">
        <v>0</v>
      </c>
      <c r="BE219">
        <v>0</v>
      </c>
      <c r="BF219">
        <v>0</v>
      </c>
      <c r="BG219" s="2">
        <f t="shared" si="5"/>
        <v>0.24102668999999999</v>
      </c>
      <c r="BH219">
        <f>IFERROR(VLOOKUP(D219,'Pesos cenários'!$B$2:$D$4,3,FALSE),"")</f>
        <v>0.24260000000000001</v>
      </c>
    </row>
    <row r="220" spans="1:64" x14ac:dyDescent="0.25">
      <c r="A220">
        <v>312</v>
      </c>
      <c r="B220" t="s">
        <v>719</v>
      </c>
      <c r="C220" t="s">
        <v>187</v>
      </c>
      <c r="D220" t="s">
        <v>59</v>
      </c>
      <c r="E220" t="s">
        <v>57</v>
      </c>
      <c r="F220" t="s">
        <v>727</v>
      </c>
      <c r="G220" t="s">
        <v>716</v>
      </c>
      <c r="H220">
        <v>407.02199999999999</v>
      </c>
      <c r="I220">
        <v>1823.1649199999999</v>
      </c>
      <c r="J220">
        <v>2210.4683583999999</v>
      </c>
      <c r="K220">
        <v>0.14153779999999999</v>
      </c>
      <c r="L220">
        <v>0.13350000000000001</v>
      </c>
      <c r="M220">
        <v>0.82479999999999998</v>
      </c>
      <c r="N220">
        <v>488.82299999999998</v>
      </c>
      <c r="O220">
        <v>1225.8015</v>
      </c>
      <c r="P220">
        <v>1.4140999999999999</v>
      </c>
      <c r="Q220">
        <v>0.12039999999999999</v>
      </c>
      <c r="R220">
        <v>0.39810000000000001</v>
      </c>
      <c r="S220">
        <v>371.78919999999999</v>
      </c>
      <c r="T220">
        <v>972.66780000000006</v>
      </c>
      <c r="U220">
        <v>0</v>
      </c>
      <c r="V220">
        <v>0</v>
      </c>
      <c r="W220">
        <v>0.38219999999999998</v>
      </c>
      <c r="X220">
        <v>1235861758</v>
      </c>
      <c r="Y220">
        <v>2308118342.25</v>
      </c>
      <c r="Z220">
        <v>0</v>
      </c>
      <c r="AA220">
        <v>0.1263</v>
      </c>
      <c r="AB220">
        <v>0.53539999999999999</v>
      </c>
      <c r="AC220">
        <v>561864.31610000005</v>
      </c>
      <c r="AD220">
        <v>836379.58109999995</v>
      </c>
      <c r="AE220">
        <v>0</v>
      </c>
      <c r="AF220">
        <v>0.12039999999999999</v>
      </c>
      <c r="AG220">
        <v>0.67179999999999995</v>
      </c>
      <c r="AH220">
        <v>0.23649999999999999</v>
      </c>
      <c r="AI220">
        <v>0.57669999999999999</v>
      </c>
      <c r="AJ220">
        <v>-9.7799999999999998E-2</v>
      </c>
      <c r="AK220">
        <v>0.124</v>
      </c>
      <c r="AL220">
        <v>0.49569999999999997</v>
      </c>
      <c r="AM220">
        <v>132949906.84729999</v>
      </c>
      <c r="AN220">
        <v>972652688.70200002</v>
      </c>
      <c r="AO220">
        <v>0</v>
      </c>
      <c r="AP220">
        <v>0.12870000000000001</v>
      </c>
      <c r="AQ220">
        <v>0.13669999999999999</v>
      </c>
      <c r="AR220">
        <v>1.3076298200000001</v>
      </c>
      <c r="AS220">
        <v>0</v>
      </c>
      <c r="AT220">
        <v>-11.5883427875</v>
      </c>
      <c r="AU220">
        <v>0.13469999999999999</v>
      </c>
      <c r="AV220">
        <v>0</v>
      </c>
      <c r="AW220">
        <v>215314.65839999999</v>
      </c>
      <c r="AX220">
        <v>452429.32079999999</v>
      </c>
      <c r="AY220">
        <v>0</v>
      </c>
      <c r="AZ220">
        <v>0.112</v>
      </c>
      <c r="BA220">
        <v>0.52410000000000001</v>
      </c>
      <c r="BB220">
        <v>0</v>
      </c>
      <c r="BC220">
        <v>0</v>
      </c>
      <c r="BD220">
        <v>0</v>
      </c>
      <c r="BE220">
        <v>0</v>
      </c>
      <c r="BF220">
        <v>0</v>
      </c>
      <c r="BG220" s="2">
        <f t="shared" si="5"/>
        <v>0.44430706999999992</v>
      </c>
      <c r="BH220">
        <f>IFERROR(VLOOKUP(D220,'Pesos cenários'!$B$2:$D$4,3,FALSE),"")</f>
        <v>0.24260000000000001</v>
      </c>
    </row>
    <row r="221" spans="1:64" x14ac:dyDescent="0.25">
      <c r="A221">
        <v>313</v>
      </c>
      <c r="B221" t="s">
        <v>719</v>
      </c>
      <c r="C221" t="s">
        <v>188</v>
      </c>
      <c r="D221" t="s">
        <v>59</v>
      </c>
      <c r="E221" t="s">
        <v>57</v>
      </c>
      <c r="F221" t="s">
        <v>727</v>
      </c>
      <c r="G221" t="s">
        <v>716</v>
      </c>
      <c r="H221">
        <v>347.83199999999999</v>
      </c>
      <c r="I221">
        <v>989.03582800000004</v>
      </c>
      <c r="J221">
        <v>2210.4683583999999</v>
      </c>
      <c r="K221">
        <v>0.14153779999999999</v>
      </c>
      <c r="L221">
        <v>0.13350000000000001</v>
      </c>
      <c r="M221">
        <v>0.44740000000000002</v>
      </c>
      <c r="N221">
        <v>412.53469999999999</v>
      </c>
      <c r="O221">
        <v>1225.8015</v>
      </c>
      <c r="P221">
        <v>1.4140999999999999</v>
      </c>
      <c r="Q221">
        <v>0.12039999999999999</v>
      </c>
      <c r="R221">
        <v>0.33579999999999999</v>
      </c>
      <c r="S221">
        <v>305.29419999999999</v>
      </c>
      <c r="T221">
        <v>972.66780000000006</v>
      </c>
      <c r="U221">
        <v>0</v>
      </c>
      <c r="V221">
        <v>0</v>
      </c>
      <c r="W221">
        <v>0.31390000000000001</v>
      </c>
      <c r="X221">
        <v>1056140114</v>
      </c>
      <c r="Y221">
        <v>2308118342.25</v>
      </c>
      <c r="Z221">
        <v>0</v>
      </c>
      <c r="AA221">
        <v>0.1263</v>
      </c>
      <c r="AB221">
        <v>0.45760000000000001</v>
      </c>
      <c r="AC221">
        <v>458731.75099999999</v>
      </c>
      <c r="AD221">
        <v>836379.58109999995</v>
      </c>
      <c r="AE221">
        <v>0</v>
      </c>
      <c r="AF221">
        <v>0.12039999999999999</v>
      </c>
      <c r="AG221">
        <v>0.54849999999999999</v>
      </c>
      <c r="AH221">
        <v>0.23449999999999999</v>
      </c>
      <c r="AI221">
        <v>0.57669999999999999</v>
      </c>
      <c r="AJ221">
        <v>-9.7799999999999998E-2</v>
      </c>
      <c r="AK221">
        <v>0.124</v>
      </c>
      <c r="AL221">
        <v>0.49270000000000003</v>
      </c>
      <c r="AM221">
        <v>1392250311.665</v>
      </c>
      <c r="AN221">
        <v>972652688.70200002</v>
      </c>
      <c r="AO221">
        <v>0</v>
      </c>
      <c r="AP221">
        <v>0.12870000000000001</v>
      </c>
      <c r="AQ221">
        <v>1</v>
      </c>
      <c r="AR221">
        <v>0.71946585200000002</v>
      </c>
      <c r="AS221">
        <v>0</v>
      </c>
      <c r="AT221">
        <v>-11.5883427875</v>
      </c>
      <c r="AU221">
        <v>0.13469999999999999</v>
      </c>
      <c r="AV221">
        <v>0</v>
      </c>
      <c r="AW221">
        <v>506056.0344</v>
      </c>
      <c r="AX221">
        <v>452429.32079999999</v>
      </c>
      <c r="AY221">
        <v>0</v>
      </c>
      <c r="AZ221">
        <v>0.112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 s="2">
        <f t="shared" si="5"/>
        <v>0.41378730000000008</v>
      </c>
      <c r="BH221">
        <f>IFERROR(VLOOKUP(D221,'Pesos cenários'!$B$2:$D$4,3,FALSE),"")</f>
        <v>0.24260000000000001</v>
      </c>
    </row>
    <row r="222" spans="1:64" x14ac:dyDescent="0.25">
      <c r="A222">
        <v>422</v>
      </c>
      <c r="B222" t="s">
        <v>715</v>
      </c>
      <c r="C222" t="s">
        <v>236</v>
      </c>
      <c r="D222" t="s">
        <v>56</v>
      </c>
      <c r="E222" t="s">
        <v>57</v>
      </c>
      <c r="F222" t="s">
        <v>724</v>
      </c>
      <c r="G222" t="s">
        <v>718</v>
      </c>
      <c r="H222">
        <v>0</v>
      </c>
      <c r="I222">
        <v>17.322563200000001</v>
      </c>
      <c r="J222">
        <v>61.638038600000002</v>
      </c>
      <c r="K222">
        <v>17.322563200000001</v>
      </c>
      <c r="L222">
        <v>0.13350000000000001</v>
      </c>
      <c r="M222">
        <v>0</v>
      </c>
      <c r="N222">
        <v>101.3694</v>
      </c>
      <c r="O222">
        <v>204.35640000000001</v>
      </c>
      <c r="P222">
        <v>101.3694</v>
      </c>
      <c r="Q222">
        <v>0.12039999999999999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0.1263</v>
      </c>
      <c r="AB222">
        <v>0</v>
      </c>
      <c r="AC222">
        <v>0</v>
      </c>
      <c r="AD222">
        <v>0</v>
      </c>
      <c r="AE222">
        <v>0</v>
      </c>
      <c r="AF222">
        <v>0.12039999999999999</v>
      </c>
      <c r="AG222">
        <v>0</v>
      </c>
      <c r="AH222">
        <v>0</v>
      </c>
      <c r="AI222">
        <v>0</v>
      </c>
      <c r="AJ222">
        <v>0</v>
      </c>
      <c r="AK222">
        <v>0.124</v>
      </c>
      <c r="AL222">
        <v>0</v>
      </c>
      <c r="AP222">
        <v>0.12870000000000001</v>
      </c>
      <c r="AQ222">
        <v>0</v>
      </c>
      <c r="AR222">
        <v>1362093.13</v>
      </c>
      <c r="AS222">
        <v>1362093.13</v>
      </c>
      <c r="AT222">
        <v>0</v>
      </c>
      <c r="AU222">
        <v>0.13469999999999999</v>
      </c>
      <c r="AV222">
        <v>1</v>
      </c>
      <c r="AW222">
        <v>52590.191299999999</v>
      </c>
      <c r="AX222">
        <v>52590.191299999999</v>
      </c>
      <c r="AY222">
        <v>24816.182400000002</v>
      </c>
      <c r="AZ222">
        <v>0.112</v>
      </c>
      <c r="BA222">
        <v>1</v>
      </c>
      <c r="BB222">
        <v>0</v>
      </c>
      <c r="BC222">
        <v>0</v>
      </c>
      <c r="BD222">
        <v>0</v>
      </c>
      <c r="BE222">
        <v>0</v>
      </c>
      <c r="BF222">
        <v>0</v>
      </c>
      <c r="BG222" s="2">
        <f t="shared" ref="BG222:BG285" si="6">(M222*L222)+(R222*Q222)+(W222*V222)+(AB222*AA222)+(AG222*AF222)+(AL222*AK222)+(AQ222*AP222)+(AV222*AU222)+(BA222*AZ222)+(BF222*BE222)</f>
        <v>0.24669999999999997</v>
      </c>
      <c r="BH222">
        <f>IFERROR(VLOOKUP(D222,'Pesos cenários'!$B$2:$D$4,3,FALSE),"")</f>
        <v>0.3972</v>
      </c>
      <c r="BK222" s="3"/>
      <c r="BL222" s="2"/>
    </row>
    <row r="223" spans="1:64" x14ac:dyDescent="0.25">
      <c r="A223">
        <v>422</v>
      </c>
      <c r="B223" t="s">
        <v>715</v>
      </c>
      <c r="C223" t="s">
        <v>236</v>
      </c>
      <c r="D223" t="s">
        <v>58</v>
      </c>
      <c r="E223" t="s">
        <v>57</v>
      </c>
      <c r="F223" t="s">
        <v>724</v>
      </c>
      <c r="G223" t="s">
        <v>718</v>
      </c>
      <c r="H223">
        <v>0</v>
      </c>
      <c r="I223">
        <v>17.322563200000001</v>
      </c>
      <c r="J223">
        <v>61.721347799999997</v>
      </c>
      <c r="K223">
        <v>17.322563200000001</v>
      </c>
      <c r="L223">
        <v>0.13350000000000001</v>
      </c>
      <c r="M223">
        <v>0</v>
      </c>
      <c r="N223">
        <v>101.3694</v>
      </c>
      <c r="O223">
        <v>204.35640000000001</v>
      </c>
      <c r="P223">
        <v>101.3694</v>
      </c>
      <c r="Q223">
        <v>0.12039999999999999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0.1263</v>
      </c>
      <c r="AB223">
        <v>0</v>
      </c>
      <c r="AC223">
        <v>0</v>
      </c>
      <c r="AD223">
        <v>0</v>
      </c>
      <c r="AE223">
        <v>0</v>
      </c>
      <c r="AF223">
        <v>0.12039999999999999</v>
      </c>
      <c r="AG223">
        <v>0</v>
      </c>
      <c r="AH223">
        <v>0</v>
      </c>
      <c r="AI223">
        <v>0</v>
      </c>
      <c r="AJ223">
        <v>0</v>
      </c>
      <c r="AK223">
        <v>0.124</v>
      </c>
      <c r="AL223">
        <v>0</v>
      </c>
      <c r="AP223">
        <v>0.12870000000000001</v>
      </c>
      <c r="AQ223">
        <v>0</v>
      </c>
      <c r="AR223">
        <v>416726.68800000002</v>
      </c>
      <c r="AS223">
        <v>416726.68800000002</v>
      </c>
      <c r="AT223">
        <v>0</v>
      </c>
      <c r="AU223">
        <v>0.13469999999999999</v>
      </c>
      <c r="AV223">
        <v>1</v>
      </c>
      <c r="AW223">
        <v>40648.133000000002</v>
      </c>
      <c r="AX223">
        <v>90451.561199999996</v>
      </c>
      <c r="AY223">
        <v>40648.133000000002</v>
      </c>
      <c r="AZ223">
        <v>0.112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 s="2">
        <f t="shared" si="6"/>
        <v>0.13469999999999999</v>
      </c>
      <c r="BH223">
        <f>IFERROR(VLOOKUP(D223,'Pesos cenários'!$B$2:$D$4,3,FALSE),"")</f>
        <v>0.36020000000000002</v>
      </c>
      <c r="BK223" s="3"/>
    </row>
    <row r="224" spans="1:64" x14ac:dyDescent="0.25">
      <c r="A224">
        <v>422</v>
      </c>
      <c r="B224" t="s">
        <v>715</v>
      </c>
      <c r="C224" t="s">
        <v>236</v>
      </c>
      <c r="D224" t="s">
        <v>59</v>
      </c>
      <c r="E224" t="s">
        <v>57</v>
      </c>
      <c r="F224" t="s">
        <v>724</v>
      </c>
      <c r="G224" t="s">
        <v>718</v>
      </c>
      <c r="H224">
        <v>0</v>
      </c>
      <c r="I224">
        <v>17.322563200000001</v>
      </c>
      <c r="J224">
        <v>637.27465800000004</v>
      </c>
      <c r="K224">
        <v>17.322563200000001</v>
      </c>
      <c r="L224">
        <v>0.13350000000000001</v>
      </c>
      <c r="M224">
        <v>0</v>
      </c>
      <c r="N224">
        <v>111.5063</v>
      </c>
      <c r="O224">
        <v>3316.6738999999998</v>
      </c>
      <c r="P224">
        <v>111.5063</v>
      </c>
      <c r="Q224">
        <v>0.12039999999999999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0.1263</v>
      </c>
      <c r="AB224">
        <v>0</v>
      </c>
      <c r="AC224">
        <v>0</v>
      </c>
      <c r="AD224">
        <v>0</v>
      </c>
      <c r="AE224">
        <v>0</v>
      </c>
      <c r="AF224">
        <v>0.12039999999999999</v>
      </c>
      <c r="AG224">
        <v>0</v>
      </c>
      <c r="AH224">
        <v>0</v>
      </c>
      <c r="AI224">
        <v>0</v>
      </c>
      <c r="AJ224">
        <v>0</v>
      </c>
      <c r="AK224">
        <v>0.124</v>
      </c>
      <c r="AL224">
        <v>0</v>
      </c>
      <c r="AP224">
        <v>0.12870000000000001</v>
      </c>
      <c r="AQ224">
        <v>0</v>
      </c>
      <c r="AR224">
        <v>1022537.69</v>
      </c>
      <c r="AS224">
        <v>1854066.75</v>
      </c>
      <c r="AT224">
        <v>1022537.69</v>
      </c>
      <c r="AU224">
        <v>0.13469999999999999</v>
      </c>
      <c r="AV224">
        <v>0</v>
      </c>
      <c r="AW224">
        <v>55077.8943</v>
      </c>
      <c r="AX224">
        <v>5204646.3125</v>
      </c>
      <c r="AY224">
        <v>55077.8943</v>
      </c>
      <c r="AZ224">
        <v>0.112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 s="2">
        <f t="shared" si="6"/>
        <v>0</v>
      </c>
      <c r="BH224">
        <f>IFERROR(VLOOKUP(D224,'Pesos cenários'!$B$2:$D$4,3,FALSE),"")</f>
        <v>0.24260000000000001</v>
      </c>
      <c r="BK224" s="3"/>
    </row>
    <row r="225" spans="1:60" x14ac:dyDescent="0.25">
      <c r="A225">
        <v>21784</v>
      </c>
      <c r="B225" t="s">
        <v>715</v>
      </c>
      <c r="C225" t="s">
        <v>414</v>
      </c>
      <c r="D225" t="s">
        <v>59</v>
      </c>
      <c r="E225" t="s">
        <v>57</v>
      </c>
      <c r="F225" t="s">
        <v>727</v>
      </c>
      <c r="G225" t="s">
        <v>716</v>
      </c>
      <c r="H225">
        <v>26.63</v>
      </c>
      <c r="I225">
        <v>7.4999542200000002</v>
      </c>
      <c r="J225">
        <v>8258.2572904999997</v>
      </c>
      <c r="K225">
        <v>7.4999542200000002</v>
      </c>
      <c r="L225">
        <v>0.13350000000000001</v>
      </c>
      <c r="M225">
        <v>0</v>
      </c>
      <c r="N225">
        <v>136.31639999999999</v>
      </c>
      <c r="O225">
        <v>2623.4688000000001</v>
      </c>
      <c r="P225">
        <v>104.77509999999999</v>
      </c>
      <c r="Q225">
        <v>0.12039999999999999</v>
      </c>
      <c r="R225">
        <v>1.2500000000000001E-2</v>
      </c>
      <c r="S225">
        <v>37.035299999999999</v>
      </c>
      <c r="T225">
        <v>3783.7064</v>
      </c>
      <c r="U225">
        <v>37.035299999999999</v>
      </c>
      <c r="V225">
        <v>0</v>
      </c>
      <c r="W225">
        <v>0</v>
      </c>
      <c r="X225">
        <v>136508366</v>
      </c>
      <c r="Y225">
        <v>15519397329</v>
      </c>
      <c r="Z225">
        <v>0</v>
      </c>
      <c r="AA225">
        <v>0.1263</v>
      </c>
      <c r="AB225">
        <v>8.8000000000000005E-3</v>
      </c>
      <c r="AC225">
        <v>727124540</v>
      </c>
      <c r="AD225">
        <v>87237157750</v>
      </c>
      <c r="AE225">
        <v>392611.06</v>
      </c>
      <c r="AF225">
        <v>0.12039999999999999</v>
      </c>
      <c r="AG225">
        <v>8.3000000000000001E-3</v>
      </c>
      <c r="AH225">
        <v>0.2238</v>
      </c>
      <c r="AI225">
        <v>1</v>
      </c>
      <c r="AJ225">
        <v>-0.93179999999999996</v>
      </c>
      <c r="AK225">
        <v>0.124</v>
      </c>
      <c r="AL225">
        <v>0.59819999999999995</v>
      </c>
      <c r="AM225">
        <v>176210556.17860001</v>
      </c>
      <c r="AN225">
        <v>19475866435.933201</v>
      </c>
      <c r="AO225">
        <v>110977.0398</v>
      </c>
      <c r="AP225">
        <v>0.12870000000000001</v>
      </c>
      <c r="AQ225">
        <v>8.9999999999999993E-3</v>
      </c>
      <c r="AR225">
        <v>930187.56299999997</v>
      </c>
      <c r="AS225">
        <v>3086185.6374999899</v>
      </c>
      <c r="AT225">
        <v>1710.1997100000001</v>
      </c>
      <c r="AU225">
        <v>0.13469999999999999</v>
      </c>
      <c r="AV225">
        <v>0.30101629337507202</v>
      </c>
      <c r="AW225">
        <v>21197.9283</v>
      </c>
      <c r="AX225">
        <v>2820259.12</v>
      </c>
      <c r="AY225">
        <v>11.128399999999999</v>
      </c>
      <c r="AZ225">
        <v>0.112</v>
      </c>
      <c r="BA225">
        <v>7.4999999999999997E-3</v>
      </c>
      <c r="BB225">
        <v>1</v>
      </c>
      <c r="BC225">
        <v>1</v>
      </c>
      <c r="BD225">
        <v>0</v>
      </c>
      <c r="BE225">
        <v>0</v>
      </c>
      <c r="BF225">
        <v>1</v>
      </c>
      <c r="BG225" s="2">
        <f t="shared" si="6"/>
        <v>0.12033775471762218</v>
      </c>
      <c r="BH225">
        <f>IFERROR(VLOOKUP(D225,'Pesos cenários'!$B$2:$D$4,3,FALSE),"")</f>
        <v>0.24260000000000001</v>
      </c>
    </row>
    <row r="226" spans="1:60" x14ac:dyDescent="0.25">
      <c r="A226">
        <v>427</v>
      </c>
      <c r="B226" t="s">
        <v>715</v>
      </c>
      <c r="C226" t="s">
        <v>237</v>
      </c>
      <c r="D226" t="s">
        <v>56</v>
      </c>
      <c r="E226" t="s">
        <v>57</v>
      </c>
      <c r="F226" t="s">
        <v>724</v>
      </c>
      <c r="G226" t="s">
        <v>718</v>
      </c>
      <c r="H226">
        <v>45.938000000000002</v>
      </c>
      <c r="I226">
        <v>61.638038600000002</v>
      </c>
      <c r="J226">
        <v>61.638038600000002</v>
      </c>
      <c r="K226">
        <v>17.322563200000001</v>
      </c>
      <c r="L226">
        <v>0.13350000000000001</v>
      </c>
      <c r="M226">
        <v>1</v>
      </c>
      <c r="N226">
        <v>204.35640000000001</v>
      </c>
      <c r="O226">
        <v>204.35640000000001</v>
      </c>
      <c r="P226">
        <v>101.3694</v>
      </c>
      <c r="Q226">
        <v>0.12039999999999999</v>
      </c>
      <c r="R226">
        <v>1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0.1263</v>
      </c>
      <c r="AB226">
        <v>0</v>
      </c>
      <c r="AC226">
        <v>0</v>
      </c>
      <c r="AD226">
        <v>0</v>
      </c>
      <c r="AE226">
        <v>0</v>
      </c>
      <c r="AF226">
        <v>0.12039999999999999</v>
      </c>
      <c r="AG226">
        <v>0</v>
      </c>
      <c r="AH226">
        <v>0</v>
      </c>
      <c r="AI226">
        <v>0</v>
      </c>
      <c r="AJ226">
        <v>0</v>
      </c>
      <c r="AK226">
        <v>0.124</v>
      </c>
      <c r="AL226">
        <v>0</v>
      </c>
      <c r="AP226">
        <v>0.12870000000000001</v>
      </c>
      <c r="AQ226">
        <v>0</v>
      </c>
      <c r="AR226">
        <v>-891451.81299999997</v>
      </c>
      <c r="AS226">
        <v>1362093.13</v>
      </c>
      <c r="AT226">
        <v>0</v>
      </c>
      <c r="AU226">
        <v>0.13469999999999999</v>
      </c>
      <c r="AV226">
        <v>0</v>
      </c>
      <c r="AW226">
        <v>24816.182400000002</v>
      </c>
      <c r="AX226">
        <v>52590.191299999999</v>
      </c>
      <c r="AY226">
        <v>24816.182400000002</v>
      </c>
      <c r="AZ226">
        <v>0.112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 s="2">
        <f t="shared" si="6"/>
        <v>0.25390000000000001</v>
      </c>
      <c r="BH226">
        <f>IFERROR(VLOOKUP(D226,'Pesos cenários'!$B$2:$D$4,3,FALSE),"")</f>
        <v>0.3972</v>
      </c>
    </row>
    <row r="227" spans="1:60" x14ac:dyDescent="0.25">
      <c r="A227">
        <v>427</v>
      </c>
      <c r="B227" t="s">
        <v>715</v>
      </c>
      <c r="C227" t="s">
        <v>237</v>
      </c>
      <c r="D227" t="s">
        <v>58</v>
      </c>
      <c r="E227" t="s">
        <v>57</v>
      </c>
      <c r="F227" t="s">
        <v>724</v>
      </c>
      <c r="G227" t="s">
        <v>718</v>
      </c>
      <c r="H227">
        <v>45.938000000000002</v>
      </c>
      <c r="I227">
        <v>61.721347799999997</v>
      </c>
      <c r="J227">
        <v>61.721347799999997</v>
      </c>
      <c r="K227">
        <v>17.322563200000001</v>
      </c>
      <c r="L227">
        <v>0.13350000000000001</v>
      </c>
      <c r="M227">
        <v>1</v>
      </c>
      <c r="N227">
        <v>204.35640000000001</v>
      </c>
      <c r="O227">
        <v>204.35640000000001</v>
      </c>
      <c r="P227">
        <v>101.3694</v>
      </c>
      <c r="Q227">
        <v>0.12039999999999999</v>
      </c>
      <c r="R227">
        <v>1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0.1263</v>
      </c>
      <c r="AB227">
        <v>0</v>
      </c>
      <c r="AC227">
        <v>0</v>
      </c>
      <c r="AD227">
        <v>0</v>
      </c>
      <c r="AE227">
        <v>0</v>
      </c>
      <c r="AF227">
        <v>0.12039999999999999</v>
      </c>
      <c r="AG227">
        <v>0</v>
      </c>
      <c r="AH227">
        <v>0</v>
      </c>
      <c r="AI227">
        <v>0</v>
      </c>
      <c r="AJ227">
        <v>0</v>
      </c>
      <c r="AK227">
        <v>0.124</v>
      </c>
      <c r="AL227">
        <v>0</v>
      </c>
      <c r="AP227">
        <v>0.12870000000000001</v>
      </c>
      <c r="AQ227">
        <v>0</v>
      </c>
      <c r="AR227">
        <v>-222718.32800000001</v>
      </c>
      <c r="AS227">
        <v>416726.68800000002</v>
      </c>
      <c r="AT227">
        <v>0</v>
      </c>
      <c r="AU227">
        <v>0.13469999999999999</v>
      </c>
      <c r="AV227">
        <v>0</v>
      </c>
      <c r="AW227">
        <v>90451.561199999996</v>
      </c>
      <c r="AX227">
        <v>90451.561199999996</v>
      </c>
      <c r="AY227">
        <v>40648.133000000002</v>
      </c>
      <c r="AZ227">
        <v>0.112</v>
      </c>
      <c r="BA227">
        <v>1</v>
      </c>
      <c r="BB227">
        <v>0</v>
      </c>
      <c r="BC227">
        <v>0</v>
      </c>
      <c r="BD227">
        <v>0</v>
      </c>
      <c r="BE227">
        <v>0</v>
      </c>
      <c r="BF227">
        <v>0</v>
      </c>
      <c r="BG227" s="2">
        <f t="shared" si="6"/>
        <v>0.3659</v>
      </c>
      <c r="BH227">
        <f>IFERROR(VLOOKUP(D227,'Pesos cenários'!$B$2:$D$4,3,FALSE),"")</f>
        <v>0.36020000000000002</v>
      </c>
    </row>
    <row r="228" spans="1:60" x14ac:dyDescent="0.25">
      <c r="A228">
        <v>427</v>
      </c>
      <c r="B228" t="s">
        <v>715</v>
      </c>
      <c r="C228" t="s">
        <v>237</v>
      </c>
      <c r="D228" t="s">
        <v>59</v>
      </c>
      <c r="E228" t="s">
        <v>57</v>
      </c>
      <c r="F228" t="s">
        <v>724</v>
      </c>
      <c r="G228" t="s">
        <v>718</v>
      </c>
      <c r="H228">
        <v>45.938000000000002</v>
      </c>
      <c r="I228">
        <v>67.914215100000007</v>
      </c>
      <c r="J228">
        <v>637.27465800000004</v>
      </c>
      <c r="K228">
        <v>17.322563200000001</v>
      </c>
      <c r="L228">
        <v>0.13350000000000001</v>
      </c>
      <c r="M228">
        <v>8.1600000000000006E-2</v>
      </c>
      <c r="N228">
        <v>226.1121</v>
      </c>
      <c r="O228">
        <v>3316.6738999999998</v>
      </c>
      <c r="P228">
        <v>111.5063</v>
      </c>
      <c r="Q228">
        <v>0.12039999999999999</v>
      </c>
      <c r="R228">
        <v>3.5799999999999998E-2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0.1263</v>
      </c>
      <c r="AB228">
        <v>0</v>
      </c>
      <c r="AC228">
        <v>0</v>
      </c>
      <c r="AD228">
        <v>0</v>
      </c>
      <c r="AE228">
        <v>0</v>
      </c>
      <c r="AF228">
        <v>0.12039999999999999</v>
      </c>
      <c r="AG228">
        <v>0</v>
      </c>
      <c r="AH228">
        <v>0</v>
      </c>
      <c r="AI228">
        <v>0</v>
      </c>
      <c r="AJ228">
        <v>0</v>
      </c>
      <c r="AK228">
        <v>0.124</v>
      </c>
      <c r="AL228">
        <v>0</v>
      </c>
      <c r="AP228">
        <v>0.12870000000000001</v>
      </c>
      <c r="AQ228">
        <v>0</v>
      </c>
      <c r="AR228">
        <v>1854066.75</v>
      </c>
      <c r="AS228">
        <v>1854066.75</v>
      </c>
      <c r="AT228">
        <v>1022537.69</v>
      </c>
      <c r="AU228">
        <v>0.13469999999999999</v>
      </c>
      <c r="AV228">
        <v>1</v>
      </c>
      <c r="AW228">
        <v>256559.24969999999</v>
      </c>
      <c r="AX228">
        <v>5204646.3125</v>
      </c>
      <c r="AY228">
        <v>55077.8943</v>
      </c>
      <c r="AZ228">
        <v>0.112</v>
      </c>
      <c r="BA228">
        <v>3.9100000000000003E-2</v>
      </c>
      <c r="BB228">
        <v>0</v>
      </c>
      <c r="BC228">
        <v>0</v>
      </c>
      <c r="BD228">
        <v>0</v>
      </c>
      <c r="BE228">
        <v>0</v>
      </c>
      <c r="BF228">
        <v>0</v>
      </c>
      <c r="BG228" s="2">
        <f t="shared" si="6"/>
        <v>0.15428312</v>
      </c>
      <c r="BH228">
        <f>IFERROR(VLOOKUP(D228,'Pesos cenários'!$B$2:$D$4,3,FALSE),"")</f>
        <v>0.24260000000000001</v>
      </c>
    </row>
    <row r="229" spans="1:60" x14ac:dyDescent="0.25">
      <c r="A229">
        <v>21792</v>
      </c>
      <c r="B229" t="s">
        <v>715</v>
      </c>
      <c r="C229" t="s">
        <v>421</v>
      </c>
      <c r="D229" t="s">
        <v>59</v>
      </c>
      <c r="E229" t="s">
        <v>57</v>
      </c>
      <c r="F229" t="s">
        <v>727</v>
      </c>
      <c r="G229" t="s">
        <v>716</v>
      </c>
      <c r="H229">
        <v>88.924999999999997</v>
      </c>
      <c r="I229">
        <v>100.205223</v>
      </c>
      <c r="J229">
        <v>8258.2572904999997</v>
      </c>
      <c r="K229">
        <v>7.4999542200000002</v>
      </c>
      <c r="L229">
        <v>0.13350000000000001</v>
      </c>
      <c r="M229">
        <v>1.12E-2</v>
      </c>
      <c r="N229">
        <v>303.0566</v>
      </c>
      <c r="O229">
        <v>2623.4688000000001</v>
      </c>
      <c r="P229">
        <v>104.77509999999999</v>
      </c>
      <c r="Q229">
        <v>0.12039999999999999</v>
      </c>
      <c r="R229">
        <v>7.8700000000000006E-2</v>
      </c>
      <c r="S229">
        <v>89.075000000000003</v>
      </c>
      <c r="T229">
        <v>3783.7064</v>
      </c>
      <c r="U229">
        <v>37.035299999999999</v>
      </c>
      <c r="V229">
        <v>0</v>
      </c>
      <c r="W229">
        <v>1.3899999999999999E-2</v>
      </c>
      <c r="X229">
        <v>414179092</v>
      </c>
      <c r="Y229">
        <v>15519397329</v>
      </c>
      <c r="Z229">
        <v>0</v>
      </c>
      <c r="AA229">
        <v>0.1263</v>
      </c>
      <c r="AB229">
        <v>2.6700000000000002E-2</v>
      </c>
      <c r="AC229">
        <v>1300207500</v>
      </c>
      <c r="AD229">
        <v>87237157750</v>
      </c>
      <c r="AE229">
        <v>392611.06</v>
      </c>
      <c r="AF229">
        <v>0.12039999999999999</v>
      </c>
      <c r="AG229">
        <v>1.49E-2</v>
      </c>
      <c r="AH229">
        <v>0.79330000000000001</v>
      </c>
      <c r="AI229">
        <v>1</v>
      </c>
      <c r="AJ229">
        <v>-0.93179999999999996</v>
      </c>
      <c r="AK229">
        <v>0.124</v>
      </c>
      <c r="AL229">
        <v>0.89300000000000002</v>
      </c>
      <c r="AM229">
        <v>218852893.7658</v>
      </c>
      <c r="AN229">
        <v>19475866435.933201</v>
      </c>
      <c r="AO229">
        <v>110977.0398</v>
      </c>
      <c r="AP229">
        <v>0.12870000000000001</v>
      </c>
      <c r="AQ229">
        <v>1.12E-2</v>
      </c>
      <c r="AR229">
        <v>276571.375</v>
      </c>
      <c r="AS229">
        <v>3086185.6374999899</v>
      </c>
      <c r="AT229">
        <v>1710.1997100000001</v>
      </c>
      <c r="AU229">
        <v>0.13469999999999999</v>
      </c>
      <c r="AV229">
        <v>8.9111157094165602E-2</v>
      </c>
      <c r="AW229">
        <v>34825.889499999997</v>
      </c>
      <c r="AX229">
        <v>2820259.12</v>
      </c>
      <c r="AY229">
        <v>11.128399999999999</v>
      </c>
      <c r="AZ229">
        <v>0.112</v>
      </c>
      <c r="BA229">
        <v>1.23E-2</v>
      </c>
      <c r="BB229">
        <v>1</v>
      </c>
      <c r="BC229">
        <v>1</v>
      </c>
      <c r="BD229">
        <v>0</v>
      </c>
      <c r="BE229">
        <v>0</v>
      </c>
      <c r="BF229">
        <v>1</v>
      </c>
      <c r="BG229" s="2">
        <f t="shared" si="6"/>
        <v>0.14169116286058411</v>
      </c>
      <c r="BH229">
        <f>IFERROR(VLOOKUP(D229,'Pesos cenários'!$B$2:$D$4,3,FALSE),"")</f>
        <v>0.24260000000000001</v>
      </c>
    </row>
    <row r="230" spans="1:60" x14ac:dyDescent="0.25">
      <c r="A230">
        <v>21782</v>
      </c>
      <c r="B230" t="s">
        <v>715</v>
      </c>
      <c r="C230" t="s">
        <v>412</v>
      </c>
      <c r="D230" t="s">
        <v>59</v>
      </c>
      <c r="E230" t="s">
        <v>57</v>
      </c>
      <c r="F230" t="s">
        <v>727</v>
      </c>
      <c r="G230" t="s">
        <v>716</v>
      </c>
      <c r="H230">
        <v>106.116</v>
      </c>
      <c r="I230">
        <v>82.054229699999993</v>
      </c>
      <c r="J230">
        <v>8258.2572904999997</v>
      </c>
      <c r="K230">
        <v>7.4999542200000002</v>
      </c>
      <c r="L230">
        <v>0.13350000000000001</v>
      </c>
      <c r="M230">
        <v>8.9999999999999993E-3</v>
      </c>
      <c r="N230">
        <v>303.74</v>
      </c>
      <c r="O230">
        <v>2623.4688000000001</v>
      </c>
      <c r="P230">
        <v>104.77509999999999</v>
      </c>
      <c r="Q230">
        <v>0.12039999999999999</v>
      </c>
      <c r="R230">
        <v>7.9000000000000001E-2</v>
      </c>
      <c r="S230">
        <v>106.9462</v>
      </c>
      <c r="T230">
        <v>3783.7064</v>
      </c>
      <c r="U230">
        <v>37.035299999999999</v>
      </c>
      <c r="V230">
        <v>0</v>
      </c>
      <c r="W230">
        <v>1.8700000000000001E-2</v>
      </c>
      <c r="X230">
        <v>467767588</v>
      </c>
      <c r="Y230">
        <v>15519397329</v>
      </c>
      <c r="Z230">
        <v>0</v>
      </c>
      <c r="AA230">
        <v>0.1263</v>
      </c>
      <c r="AB230">
        <v>3.0099999999999998E-2</v>
      </c>
      <c r="AC230">
        <v>147994610</v>
      </c>
      <c r="AD230">
        <v>87237157750</v>
      </c>
      <c r="AE230">
        <v>392611.06</v>
      </c>
      <c r="AF230">
        <v>0.12039999999999999</v>
      </c>
      <c r="AG230">
        <v>1.6999999999999999E-3</v>
      </c>
      <c r="AH230">
        <v>0.22750000000000001</v>
      </c>
      <c r="AI230">
        <v>1</v>
      </c>
      <c r="AJ230">
        <v>-0.93179999999999996</v>
      </c>
      <c r="AK230">
        <v>0.124</v>
      </c>
      <c r="AL230">
        <v>0.60009999999999997</v>
      </c>
      <c r="AM230">
        <v>12847213.727700001</v>
      </c>
      <c r="AN230">
        <v>19475866435.933201</v>
      </c>
      <c r="AO230">
        <v>110977.0398</v>
      </c>
      <c r="AP230">
        <v>0.12870000000000001</v>
      </c>
      <c r="AQ230">
        <v>6.9999999999999999E-4</v>
      </c>
      <c r="AR230">
        <v>10737.456099999999</v>
      </c>
      <c r="AS230">
        <v>3086185.6374999899</v>
      </c>
      <c r="AT230">
        <v>1710.1997100000001</v>
      </c>
      <c r="AU230">
        <v>0.13469999999999999</v>
      </c>
      <c r="AV230">
        <v>2.9266747529907199E-3</v>
      </c>
      <c r="AW230">
        <v>4965.5681000000004</v>
      </c>
      <c r="AX230">
        <v>2820259.12</v>
      </c>
      <c r="AY230">
        <v>11.128399999999999</v>
      </c>
      <c r="AZ230">
        <v>0.112</v>
      </c>
      <c r="BA230">
        <v>1.8E-3</v>
      </c>
      <c r="BB230">
        <v>1</v>
      </c>
      <c r="BC230">
        <v>1</v>
      </c>
      <c r="BD230">
        <v>0</v>
      </c>
      <c r="BE230">
        <v>0</v>
      </c>
      <c r="BF230">
        <v>1</v>
      </c>
      <c r="BG230" s="2">
        <f t="shared" si="6"/>
        <v>8.9817723089227836E-2</v>
      </c>
      <c r="BH230">
        <f>IFERROR(VLOOKUP(D230,'Pesos cenários'!$B$2:$D$4,3,FALSE),"")</f>
        <v>0.24260000000000001</v>
      </c>
    </row>
    <row r="231" spans="1:60" x14ac:dyDescent="0.25">
      <c r="A231">
        <v>21781</v>
      </c>
      <c r="B231" t="s">
        <v>715</v>
      </c>
      <c r="C231" t="s">
        <v>411</v>
      </c>
      <c r="D231" t="s">
        <v>59</v>
      </c>
      <c r="E231" t="s">
        <v>57</v>
      </c>
      <c r="F231" t="s">
        <v>727</v>
      </c>
      <c r="G231" t="s">
        <v>716</v>
      </c>
      <c r="H231">
        <v>128.87799999999999</v>
      </c>
      <c r="I231">
        <v>233.87593100000001</v>
      </c>
      <c r="J231">
        <v>8258.2572904999997</v>
      </c>
      <c r="K231">
        <v>7.4999542200000002</v>
      </c>
      <c r="L231">
        <v>0.13350000000000001</v>
      </c>
      <c r="M231">
        <v>2.7400000000000001E-2</v>
      </c>
      <c r="N231">
        <v>188.42529999999999</v>
      </c>
      <c r="O231">
        <v>2623.4688000000001</v>
      </c>
      <c r="P231">
        <v>104.77509999999999</v>
      </c>
      <c r="Q231">
        <v>0.12039999999999999</v>
      </c>
      <c r="R231">
        <v>3.32E-2</v>
      </c>
      <c r="S231">
        <v>153.04509999999999</v>
      </c>
      <c r="T231">
        <v>3783.7064</v>
      </c>
      <c r="U231">
        <v>37.035299999999999</v>
      </c>
      <c r="V231">
        <v>0</v>
      </c>
      <c r="W231">
        <v>3.1E-2</v>
      </c>
      <c r="X231">
        <v>576788336</v>
      </c>
      <c r="Y231">
        <v>15519397329</v>
      </c>
      <c r="Z231">
        <v>0</v>
      </c>
      <c r="AA231">
        <v>0.1263</v>
      </c>
      <c r="AB231">
        <v>3.7199999999999997E-2</v>
      </c>
      <c r="AC231">
        <v>417377280</v>
      </c>
      <c r="AD231">
        <v>87237157750</v>
      </c>
      <c r="AE231">
        <v>392611.06</v>
      </c>
      <c r="AF231">
        <v>0.12039999999999999</v>
      </c>
      <c r="AG231">
        <v>4.7999999999999996E-3</v>
      </c>
      <c r="AH231">
        <v>0.2273</v>
      </c>
      <c r="AI231">
        <v>1</v>
      </c>
      <c r="AJ231">
        <v>-0.93179999999999996</v>
      </c>
      <c r="AK231">
        <v>0.124</v>
      </c>
      <c r="AL231">
        <v>0.6</v>
      </c>
      <c r="AM231">
        <v>118129717.8457</v>
      </c>
      <c r="AN231">
        <v>19475866435.933201</v>
      </c>
      <c r="AO231">
        <v>110977.0398</v>
      </c>
      <c r="AP231">
        <v>0.12870000000000001</v>
      </c>
      <c r="AQ231">
        <v>6.1000000000000004E-3</v>
      </c>
      <c r="AR231">
        <v>827150.81299999997</v>
      </c>
      <c r="AS231">
        <v>3086185.6374999899</v>
      </c>
      <c r="AT231">
        <v>1710.1997100000001</v>
      </c>
      <c r="AU231">
        <v>0.13469999999999999</v>
      </c>
      <c r="AV231">
        <v>0.26761134265391301</v>
      </c>
      <c r="AW231">
        <v>13306.4791</v>
      </c>
      <c r="AX231">
        <v>2820259.12</v>
      </c>
      <c r="AY231">
        <v>11.128399999999999</v>
      </c>
      <c r="AZ231">
        <v>0.112</v>
      </c>
      <c r="BA231">
        <v>4.7000000000000002E-3</v>
      </c>
      <c r="BB231">
        <v>1</v>
      </c>
      <c r="BC231">
        <v>1</v>
      </c>
      <c r="BD231">
        <v>0</v>
      </c>
      <c r="BE231">
        <v>0</v>
      </c>
      <c r="BF231">
        <v>1</v>
      </c>
      <c r="BG231" s="2">
        <f t="shared" si="6"/>
        <v>0.12469017785548207</v>
      </c>
      <c r="BH231">
        <f>IFERROR(VLOOKUP(D231,'Pesos cenários'!$B$2:$D$4,3,FALSE),"")</f>
        <v>0.24260000000000001</v>
      </c>
    </row>
    <row r="232" spans="1:60" x14ac:dyDescent="0.25">
      <c r="A232">
        <v>21885</v>
      </c>
      <c r="B232" t="s">
        <v>715</v>
      </c>
      <c r="C232" t="s">
        <v>489</v>
      </c>
      <c r="D232" t="s">
        <v>56</v>
      </c>
      <c r="E232" t="s">
        <v>57</v>
      </c>
      <c r="F232" t="s">
        <v>725</v>
      </c>
      <c r="G232" t="s">
        <v>716</v>
      </c>
      <c r="H232">
        <v>162.446</v>
      </c>
      <c r="I232">
        <v>522.77789299999995</v>
      </c>
      <c r="J232">
        <v>12684.179700000001</v>
      </c>
      <c r="K232">
        <v>522.77789299999995</v>
      </c>
      <c r="L232">
        <v>0.13350000000000001</v>
      </c>
      <c r="M232">
        <v>0</v>
      </c>
      <c r="N232">
        <v>366.29399999999998</v>
      </c>
      <c r="O232">
        <v>6443.5294999999996</v>
      </c>
      <c r="P232">
        <v>106.2473</v>
      </c>
      <c r="Q232">
        <v>0.12039999999999999</v>
      </c>
      <c r="R232">
        <v>4.1000000000000002E-2</v>
      </c>
      <c r="S232">
        <v>174.96340000000001</v>
      </c>
      <c r="T232">
        <v>3960.7082999999998</v>
      </c>
      <c r="U232">
        <v>174.96340000000001</v>
      </c>
      <c r="V232">
        <v>0</v>
      </c>
      <c r="W232">
        <v>0</v>
      </c>
      <c r="X232">
        <v>941521228</v>
      </c>
      <c r="Y232">
        <v>24636847965.75</v>
      </c>
      <c r="Z232">
        <v>0</v>
      </c>
      <c r="AA232">
        <v>0.1263</v>
      </c>
      <c r="AB232">
        <v>3.8199999999999998E-2</v>
      </c>
      <c r="AC232">
        <v>186294980</v>
      </c>
      <c r="AD232">
        <v>65964732975</v>
      </c>
      <c r="AE232">
        <v>132504050</v>
      </c>
      <c r="AF232">
        <v>0.12039999999999999</v>
      </c>
      <c r="AG232">
        <v>8.0000000000000004E-4</v>
      </c>
      <c r="AH232">
        <v>0.22770000000000001</v>
      </c>
      <c r="AI232">
        <v>1</v>
      </c>
      <c r="AJ232">
        <v>-0.43059999999999998</v>
      </c>
      <c r="AK232">
        <v>0.124</v>
      </c>
      <c r="AL232">
        <v>0.46010000000000001</v>
      </c>
      <c r="AM232">
        <v>2244340.1132999999</v>
      </c>
      <c r="AN232">
        <v>13094553382.0501</v>
      </c>
      <c r="AO232">
        <v>0</v>
      </c>
      <c r="AP232">
        <v>0.12870000000000001</v>
      </c>
      <c r="AQ232">
        <v>2.0000000000000001E-4</v>
      </c>
      <c r="AR232">
        <v>4642.2661099999996</v>
      </c>
      <c r="AS232">
        <v>3167402.3402499901</v>
      </c>
      <c r="AT232">
        <v>4642.2661099999996</v>
      </c>
      <c r="AU232">
        <v>0.13469999999999999</v>
      </c>
      <c r="AV232">
        <v>0</v>
      </c>
      <c r="AW232">
        <v>6250.1355000000003</v>
      </c>
      <c r="AX232">
        <v>1935811.929</v>
      </c>
      <c r="AY232">
        <v>4957.2457999999997</v>
      </c>
      <c r="AZ232">
        <v>0.112</v>
      </c>
      <c r="BA232">
        <v>6.9999999999999999E-4</v>
      </c>
      <c r="BB232">
        <v>0</v>
      </c>
      <c r="BC232">
        <v>0</v>
      </c>
      <c r="BD232">
        <v>0</v>
      </c>
      <c r="BE232">
        <v>0</v>
      </c>
      <c r="BF232">
        <v>0</v>
      </c>
      <c r="BG232" s="2">
        <f t="shared" si="6"/>
        <v>6.7013920000000005E-2</v>
      </c>
      <c r="BH232">
        <f>IFERROR(VLOOKUP(D232,'Pesos cenários'!$B$2:$D$4,3,FALSE),"")</f>
        <v>0.3972</v>
      </c>
    </row>
    <row r="233" spans="1:60" x14ac:dyDescent="0.25">
      <c r="A233">
        <v>21885</v>
      </c>
      <c r="B233" t="s">
        <v>715</v>
      </c>
      <c r="C233" t="s">
        <v>489</v>
      </c>
      <c r="D233" t="s">
        <v>58</v>
      </c>
      <c r="E233" t="s">
        <v>57</v>
      </c>
      <c r="F233" t="s">
        <v>725</v>
      </c>
      <c r="G233" t="s">
        <v>716</v>
      </c>
      <c r="H233">
        <v>162.446</v>
      </c>
      <c r="I233">
        <v>522.73236099999997</v>
      </c>
      <c r="J233">
        <v>12662.3604</v>
      </c>
      <c r="K233">
        <v>522.73236099999997</v>
      </c>
      <c r="L233">
        <v>0.13350000000000001</v>
      </c>
      <c r="M233">
        <v>0</v>
      </c>
      <c r="N233">
        <v>369.14479999999998</v>
      </c>
      <c r="O233">
        <v>4821.5529999999999</v>
      </c>
      <c r="P233">
        <v>111.74639999999999</v>
      </c>
      <c r="Q233">
        <v>0.12039999999999999</v>
      </c>
      <c r="R233">
        <v>5.4699999999999999E-2</v>
      </c>
      <c r="S233">
        <v>174.96340000000001</v>
      </c>
      <c r="T233">
        <v>5063.7492000000002</v>
      </c>
      <c r="U233">
        <v>0.1</v>
      </c>
      <c r="V233">
        <v>0</v>
      </c>
      <c r="W233">
        <v>3.4500000000000003E-2</v>
      </c>
      <c r="X233">
        <v>941439244</v>
      </c>
      <c r="Y233">
        <v>22292555929</v>
      </c>
      <c r="Z233">
        <v>0</v>
      </c>
      <c r="AA233">
        <v>0.1263</v>
      </c>
      <c r="AB233">
        <v>4.2200000000000001E-2</v>
      </c>
      <c r="AC233">
        <v>184532860</v>
      </c>
      <c r="AD233">
        <v>57290482287.5</v>
      </c>
      <c r="AE233">
        <v>5369580.5</v>
      </c>
      <c r="AF233">
        <v>0.12039999999999999</v>
      </c>
      <c r="AG233">
        <v>3.0999999999999999E-3</v>
      </c>
      <c r="AH233">
        <v>0.22770000000000001</v>
      </c>
      <c r="AI233">
        <v>1</v>
      </c>
      <c r="AJ233">
        <v>-0.74109999999999998</v>
      </c>
      <c r="AK233">
        <v>0.124</v>
      </c>
      <c r="AL233">
        <v>0.55640000000000001</v>
      </c>
      <c r="AM233">
        <v>1995458.5933999999</v>
      </c>
      <c r="AN233">
        <v>16952894626.720699</v>
      </c>
      <c r="AO233">
        <v>0</v>
      </c>
      <c r="AP233">
        <v>0.12870000000000001</v>
      </c>
      <c r="AQ233">
        <v>1E-4</v>
      </c>
      <c r="AR233">
        <v>4485.6342800000002</v>
      </c>
      <c r="AS233">
        <v>2094141.769625</v>
      </c>
      <c r="AT233">
        <v>0</v>
      </c>
      <c r="AU233">
        <v>0.13469999999999999</v>
      </c>
      <c r="AV233">
        <v>2.1419916956258601E-3</v>
      </c>
      <c r="AW233">
        <v>6084.8733000000002</v>
      </c>
      <c r="AX233">
        <v>2083515.7335000001</v>
      </c>
      <c r="AY233">
        <v>90.844700000000003</v>
      </c>
      <c r="AZ233">
        <v>0.112</v>
      </c>
      <c r="BA233">
        <v>2.8999999999999998E-3</v>
      </c>
      <c r="BB233">
        <v>0</v>
      </c>
      <c r="BC233">
        <v>1</v>
      </c>
      <c r="BD233">
        <v>0</v>
      </c>
      <c r="BE233">
        <v>0</v>
      </c>
      <c r="BF233">
        <v>0</v>
      </c>
      <c r="BG233" s="2">
        <f t="shared" si="6"/>
        <v>8.1908776281400808E-2</v>
      </c>
      <c r="BH233">
        <f>IFERROR(VLOOKUP(D233,'Pesos cenários'!$B$2:$D$4,3,FALSE),"")</f>
        <v>0.36020000000000002</v>
      </c>
    </row>
    <row r="234" spans="1:60" x14ac:dyDescent="0.25">
      <c r="A234">
        <v>21885</v>
      </c>
      <c r="B234" t="s">
        <v>715</v>
      </c>
      <c r="C234" t="s">
        <v>489</v>
      </c>
      <c r="D234" t="s">
        <v>59</v>
      </c>
      <c r="E234" t="s">
        <v>57</v>
      </c>
      <c r="F234" t="s">
        <v>725</v>
      </c>
      <c r="G234" t="s">
        <v>716</v>
      </c>
      <c r="H234">
        <v>162.446</v>
      </c>
      <c r="I234">
        <v>523.30908199999999</v>
      </c>
      <c r="J234">
        <v>8258.2572904999997</v>
      </c>
      <c r="K234">
        <v>7.4999542200000002</v>
      </c>
      <c r="L234">
        <v>0.13350000000000001</v>
      </c>
      <c r="M234">
        <v>6.25E-2</v>
      </c>
      <c r="N234">
        <v>428.07249999999999</v>
      </c>
      <c r="O234">
        <v>2623.4688000000001</v>
      </c>
      <c r="P234">
        <v>104.77509999999999</v>
      </c>
      <c r="Q234">
        <v>0.12039999999999999</v>
      </c>
      <c r="R234">
        <v>0.12839999999999999</v>
      </c>
      <c r="S234">
        <v>174.96340000000001</v>
      </c>
      <c r="T234">
        <v>3783.7064</v>
      </c>
      <c r="U234">
        <v>37.035299999999999</v>
      </c>
      <c r="V234">
        <v>0</v>
      </c>
      <c r="W234">
        <v>3.6799999999999999E-2</v>
      </c>
      <c r="X234">
        <v>942477832</v>
      </c>
      <c r="Y234">
        <v>15519397329</v>
      </c>
      <c r="Z234">
        <v>0</v>
      </c>
      <c r="AA234">
        <v>0.1263</v>
      </c>
      <c r="AB234">
        <v>6.0699999999999997E-2</v>
      </c>
      <c r="AC234">
        <v>206855600</v>
      </c>
      <c r="AD234">
        <v>87237157750</v>
      </c>
      <c r="AE234">
        <v>392611.06</v>
      </c>
      <c r="AF234">
        <v>0.12039999999999999</v>
      </c>
      <c r="AG234">
        <v>2.3999999999999998E-3</v>
      </c>
      <c r="AH234">
        <v>0.22770000000000001</v>
      </c>
      <c r="AI234">
        <v>1</v>
      </c>
      <c r="AJ234">
        <v>-0.93179999999999996</v>
      </c>
      <c r="AK234">
        <v>0.124</v>
      </c>
      <c r="AL234">
        <v>0.60019999999999996</v>
      </c>
      <c r="AM234">
        <v>8264981.3794</v>
      </c>
      <c r="AN234">
        <v>19475866435.933201</v>
      </c>
      <c r="AO234">
        <v>110977.0398</v>
      </c>
      <c r="AP234">
        <v>0.12870000000000001</v>
      </c>
      <c r="AQ234">
        <v>4.0000000000000002E-4</v>
      </c>
      <c r="AR234">
        <v>10949.4951</v>
      </c>
      <c r="AS234">
        <v>3086185.6374999899</v>
      </c>
      <c r="AT234">
        <v>1710.1997100000001</v>
      </c>
      <c r="AU234">
        <v>0.13469999999999999</v>
      </c>
      <c r="AV234">
        <v>2.9954186947975399E-3</v>
      </c>
      <c r="AW234">
        <v>6844.8172999999997</v>
      </c>
      <c r="AX234">
        <v>2820259.12</v>
      </c>
      <c r="AY234">
        <v>11.128399999999999</v>
      </c>
      <c r="AZ234">
        <v>0.112</v>
      </c>
      <c r="BA234">
        <v>2.3999999999999998E-3</v>
      </c>
      <c r="BB234">
        <v>0</v>
      </c>
      <c r="BC234">
        <v>1</v>
      </c>
      <c r="BD234">
        <v>0</v>
      </c>
      <c r="BE234">
        <v>0</v>
      </c>
      <c r="BF234">
        <v>0</v>
      </c>
      <c r="BG234" s="2">
        <f t="shared" si="6"/>
        <v>0.10690704289818923</v>
      </c>
      <c r="BH234">
        <f>IFERROR(VLOOKUP(D234,'Pesos cenários'!$B$2:$D$4,3,FALSE),"")</f>
        <v>0.24260000000000001</v>
      </c>
    </row>
    <row r="235" spans="1:60" x14ac:dyDescent="0.25">
      <c r="A235">
        <v>21796</v>
      </c>
      <c r="B235" t="s">
        <v>715</v>
      </c>
      <c r="C235" t="s">
        <v>425</v>
      </c>
      <c r="D235" t="s">
        <v>59</v>
      </c>
      <c r="E235" t="s">
        <v>57</v>
      </c>
      <c r="F235" t="s">
        <v>727</v>
      </c>
      <c r="G235" t="s">
        <v>716</v>
      </c>
      <c r="H235">
        <v>162.77000000000001</v>
      </c>
      <c r="I235">
        <v>576.96142599999996</v>
      </c>
      <c r="J235">
        <v>8258.2572904999997</v>
      </c>
      <c r="K235">
        <v>7.4999542200000002</v>
      </c>
      <c r="L235">
        <v>0.13350000000000001</v>
      </c>
      <c r="M235">
        <v>6.9000000000000006E-2</v>
      </c>
      <c r="N235">
        <v>104.77509999999999</v>
      </c>
      <c r="O235">
        <v>2623.4688000000001</v>
      </c>
      <c r="P235">
        <v>104.77509999999999</v>
      </c>
      <c r="Q235">
        <v>0.12039999999999999</v>
      </c>
      <c r="R235">
        <v>0</v>
      </c>
      <c r="S235">
        <v>156.64340000000001</v>
      </c>
      <c r="T235">
        <v>3783.7064</v>
      </c>
      <c r="U235">
        <v>37.035299999999999</v>
      </c>
      <c r="V235">
        <v>0</v>
      </c>
      <c r="W235">
        <v>3.1899999999999998E-2</v>
      </c>
      <c r="X235">
        <v>701347736</v>
      </c>
      <c r="Y235">
        <v>15519397329</v>
      </c>
      <c r="Z235">
        <v>0</v>
      </c>
      <c r="AA235">
        <v>0.1263</v>
      </c>
      <c r="AB235">
        <v>4.5199999999999997E-2</v>
      </c>
      <c r="AC235">
        <v>392611.06</v>
      </c>
      <c r="AD235">
        <v>87237157750</v>
      </c>
      <c r="AE235">
        <v>392611.06</v>
      </c>
      <c r="AF235">
        <v>0.12039999999999999</v>
      </c>
      <c r="AG235">
        <v>0</v>
      </c>
      <c r="AH235">
        <v>1</v>
      </c>
      <c r="AI235">
        <v>1</v>
      </c>
      <c r="AJ235">
        <v>-0.93179999999999996</v>
      </c>
      <c r="AK235">
        <v>0.124</v>
      </c>
      <c r="AL235">
        <v>1</v>
      </c>
      <c r="AM235">
        <v>110977.0398</v>
      </c>
      <c r="AN235">
        <v>19475866435.933201</v>
      </c>
      <c r="AO235">
        <v>110977.0398</v>
      </c>
      <c r="AP235">
        <v>0.12870000000000001</v>
      </c>
      <c r="AQ235">
        <v>0</v>
      </c>
      <c r="AR235">
        <v>0</v>
      </c>
      <c r="AS235">
        <v>3086185.6374999899</v>
      </c>
      <c r="AT235">
        <v>1710.1997100000001</v>
      </c>
      <c r="AU235">
        <v>0.13469999999999999</v>
      </c>
      <c r="AV235">
        <v>0</v>
      </c>
      <c r="AW235">
        <v>11.128399999999999</v>
      </c>
      <c r="AX235">
        <v>2820259.12</v>
      </c>
      <c r="AY235">
        <v>11.128399999999999</v>
      </c>
      <c r="AZ235">
        <v>0.112</v>
      </c>
      <c r="BA235">
        <v>0</v>
      </c>
      <c r="BB235">
        <v>1</v>
      </c>
      <c r="BC235">
        <v>1</v>
      </c>
      <c r="BD235">
        <v>0</v>
      </c>
      <c r="BE235">
        <v>0</v>
      </c>
      <c r="BF235">
        <v>1</v>
      </c>
      <c r="BG235" s="2">
        <f t="shared" si="6"/>
        <v>0.13892025999999999</v>
      </c>
      <c r="BH235">
        <f>IFERROR(VLOOKUP(D235,'Pesos cenários'!$B$2:$D$4,3,FALSE),"")</f>
        <v>0.24260000000000001</v>
      </c>
    </row>
    <row r="236" spans="1:60" x14ac:dyDescent="0.25">
      <c r="A236">
        <v>21783</v>
      </c>
      <c r="B236" t="s">
        <v>715</v>
      </c>
      <c r="C236" t="s">
        <v>413</v>
      </c>
      <c r="D236" t="s">
        <v>59</v>
      </c>
      <c r="E236" t="s">
        <v>57</v>
      </c>
      <c r="F236" t="s">
        <v>727</v>
      </c>
      <c r="G236" t="s">
        <v>716</v>
      </c>
      <c r="H236">
        <v>195.86799999999999</v>
      </c>
      <c r="I236">
        <v>697.39227300000005</v>
      </c>
      <c r="J236">
        <v>8258.2572904999997</v>
      </c>
      <c r="K236">
        <v>7.4999542200000002</v>
      </c>
      <c r="L236">
        <v>0.13350000000000001</v>
      </c>
      <c r="M236">
        <v>8.3599999999999994E-2</v>
      </c>
      <c r="N236">
        <v>344.47269999999997</v>
      </c>
      <c r="O236">
        <v>2623.4688000000001</v>
      </c>
      <c r="P236">
        <v>104.77509999999999</v>
      </c>
      <c r="Q236">
        <v>0.12039999999999999</v>
      </c>
      <c r="R236">
        <v>9.5200000000000007E-2</v>
      </c>
      <c r="S236">
        <v>230.50720000000001</v>
      </c>
      <c r="T236">
        <v>3783.7064</v>
      </c>
      <c r="U236">
        <v>37.035299999999999</v>
      </c>
      <c r="V236">
        <v>0</v>
      </c>
      <c r="W236">
        <v>5.16E-2</v>
      </c>
      <c r="X236">
        <v>869474384</v>
      </c>
      <c r="Y236">
        <v>15519397329</v>
      </c>
      <c r="Z236">
        <v>0</v>
      </c>
      <c r="AA236">
        <v>0.1263</v>
      </c>
      <c r="AB236">
        <v>5.6000000000000001E-2</v>
      </c>
      <c r="AC236">
        <v>2176914700</v>
      </c>
      <c r="AD236">
        <v>87237157750</v>
      </c>
      <c r="AE236">
        <v>392611.06</v>
      </c>
      <c r="AF236">
        <v>0.12039999999999999</v>
      </c>
      <c r="AG236">
        <v>2.4899999999999999E-2</v>
      </c>
      <c r="AH236">
        <v>8.8300000000000003E-2</v>
      </c>
      <c r="AI236">
        <v>1</v>
      </c>
      <c r="AJ236">
        <v>-0.93179999999999996</v>
      </c>
      <c r="AK236">
        <v>0.124</v>
      </c>
      <c r="AL236">
        <v>0.52810000000000001</v>
      </c>
      <c r="AM236">
        <v>530561044.41640002</v>
      </c>
      <c r="AN236">
        <v>19475866435.933201</v>
      </c>
      <c r="AO236">
        <v>110977.0398</v>
      </c>
      <c r="AP236">
        <v>0.12870000000000001</v>
      </c>
      <c r="AQ236">
        <v>2.7199999999999998E-2</v>
      </c>
      <c r="AR236">
        <v>2699002.5</v>
      </c>
      <c r="AS236">
        <v>3086185.6374999899</v>
      </c>
      <c r="AT236">
        <v>1710.1997100000001</v>
      </c>
      <c r="AU236">
        <v>0.13469999999999999</v>
      </c>
      <c r="AV236">
        <v>0.87447358706237099</v>
      </c>
      <c r="AW236">
        <v>96477.741899999994</v>
      </c>
      <c r="AX236">
        <v>2820259.12</v>
      </c>
      <c r="AY236">
        <v>11.128399999999999</v>
      </c>
      <c r="AZ236">
        <v>0.112</v>
      </c>
      <c r="BA236">
        <v>3.4200000000000001E-2</v>
      </c>
      <c r="BB236">
        <v>1</v>
      </c>
      <c r="BC236">
        <v>1</v>
      </c>
      <c r="BD236">
        <v>0</v>
      </c>
      <c r="BE236">
        <v>0</v>
      </c>
      <c r="BF236">
        <v>1</v>
      </c>
      <c r="BG236" s="2">
        <f t="shared" si="6"/>
        <v>0.22330047217730137</v>
      </c>
      <c r="BH236">
        <f>IFERROR(VLOOKUP(D236,'Pesos cenários'!$B$2:$D$4,3,FALSE),"")</f>
        <v>0.24260000000000001</v>
      </c>
    </row>
    <row r="237" spans="1:60" x14ac:dyDescent="0.25">
      <c r="A237">
        <v>21793</v>
      </c>
      <c r="B237" t="s">
        <v>715</v>
      </c>
      <c r="C237" t="s">
        <v>422</v>
      </c>
      <c r="D237" t="s">
        <v>59</v>
      </c>
      <c r="E237" t="s">
        <v>57</v>
      </c>
      <c r="F237" t="s">
        <v>727</v>
      </c>
      <c r="G237" t="s">
        <v>716</v>
      </c>
      <c r="H237">
        <v>237.636</v>
      </c>
      <c r="I237">
        <v>1201.2222899999999</v>
      </c>
      <c r="J237">
        <v>8258.2572904999997</v>
      </c>
      <c r="K237">
        <v>7.4999542200000002</v>
      </c>
      <c r="L237">
        <v>0.13350000000000001</v>
      </c>
      <c r="M237">
        <v>0.1447</v>
      </c>
      <c r="N237">
        <v>190.6867</v>
      </c>
      <c r="O237">
        <v>2623.4688000000001</v>
      </c>
      <c r="P237">
        <v>104.77509999999999</v>
      </c>
      <c r="Q237">
        <v>0.12039999999999999</v>
      </c>
      <c r="R237">
        <v>3.4099999999999998E-2</v>
      </c>
      <c r="S237">
        <v>237.70189999999999</v>
      </c>
      <c r="T237">
        <v>3783.7064</v>
      </c>
      <c r="U237">
        <v>37.035299999999999</v>
      </c>
      <c r="V237">
        <v>0</v>
      </c>
      <c r="W237">
        <v>5.3600000000000002E-2</v>
      </c>
      <c r="X237">
        <v>1065650586</v>
      </c>
      <c r="Y237">
        <v>15519397329</v>
      </c>
      <c r="Z237">
        <v>0</v>
      </c>
      <c r="AA237">
        <v>0.1263</v>
      </c>
      <c r="AB237">
        <v>6.8699999999999997E-2</v>
      </c>
      <c r="AC237">
        <v>3450438400</v>
      </c>
      <c r="AD237">
        <v>87237157750</v>
      </c>
      <c r="AE237">
        <v>392611.06</v>
      </c>
      <c r="AF237">
        <v>0.12039999999999999</v>
      </c>
      <c r="AG237">
        <v>3.95E-2</v>
      </c>
      <c r="AH237">
        <v>1</v>
      </c>
      <c r="AI237">
        <v>1</v>
      </c>
      <c r="AJ237">
        <v>-0.93179999999999996</v>
      </c>
      <c r="AK237">
        <v>0.124</v>
      </c>
      <c r="AL237">
        <v>1</v>
      </c>
      <c r="AM237">
        <v>986421779.16910005</v>
      </c>
      <c r="AN237">
        <v>19475866435.933201</v>
      </c>
      <c r="AO237">
        <v>110977.0398</v>
      </c>
      <c r="AP237">
        <v>0.12870000000000001</v>
      </c>
      <c r="AQ237">
        <v>5.0599999999999999E-2</v>
      </c>
      <c r="AR237">
        <v>568469.43799999997</v>
      </c>
      <c r="AS237">
        <v>3086185.6374999899</v>
      </c>
      <c r="AT237">
        <v>1710.1997100000001</v>
      </c>
      <c r="AU237">
        <v>0.13469999999999999</v>
      </c>
      <c r="AV237">
        <v>0.18374574533687199</v>
      </c>
      <c r="AW237">
        <v>225166.033</v>
      </c>
      <c r="AX237">
        <v>2820259.12</v>
      </c>
      <c r="AY237">
        <v>11.128399999999999</v>
      </c>
      <c r="AZ237">
        <v>0.112</v>
      </c>
      <c r="BA237">
        <v>7.9799999999999996E-2</v>
      </c>
      <c r="BB237">
        <v>1</v>
      </c>
      <c r="BC237">
        <v>1</v>
      </c>
      <c r="BD237">
        <v>0</v>
      </c>
      <c r="BE237">
        <v>0</v>
      </c>
      <c r="BF237">
        <v>1</v>
      </c>
      <c r="BG237" s="2">
        <f t="shared" si="6"/>
        <v>0.20105607189687666</v>
      </c>
      <c r="BH237">
        <f>IFERROR(VLOOKUP(D237,'Pesos cenários'!$B$2:$D$4,3,FALSE),"")</f>
        <v>0.24260000000000001</v>
      </c>
    </row>
    <row r="238" spans="1:60" x14ac:dyDescent="0.25">
      <c r="A238">
        <v>21795</v>
      </c>
      <c r="B238" t="s">
        <v>715</v>
      </c>
      <c r="C238" t="s">
        <v>424</v>
      </c>
      <c r="D238" t="s">
        <v>59</v>
      </c>
      <c r="E238" t="s">
        <v>57</v>
      </c>
      <c r="F238" t="s">
        <v>727</v>
      </c>
      <c r="G238" t="s">
        <v>716</v>
      </c>
      <c r="H238">
        <v>290.79899999999998</v>
      </c>
      <c r="I238">
        <v>2252.6467299999999</v>
      </c>
      <c r="J238">
        <v>8258.2572904999997</v>
      </c>
      <c r="K238">
        <v>7.4999542200000002</v>
      </c>
      <c r="L238">
        <v>0.13350000000000001</v>
      </c>
      <c r="M238">
        <v>0.27210000000000001</v>
      </c>
      <c r="N238">
        <v>216.0085</v>
      </c>
      <c r="O238">
        <v>2623.4688000000001</v>
      </c>
      <c r="P238">
        <v>104.77509999999999</v>
      </c>
      <c r="Q238">
        <v>0.12039999999999999</v>
      </c>
      <c r="R238">
        <v>4.4200000000000003E-2</v>
      </c>
      <c r="S238">
        <v>1070.5667000000001</v>
      </c>
      <c r="T238">
        <v>3783.7064</v>
      </c>
      <c r="U238">
        <v>37.035299999999999</v>
      </c>
      <c r="V238">
        <v>0</v>
      </c>
      <c r="W238">
        <v>0.27589999999999998</v>
      </c>
      <c r="X238">
        <v>1253490842</v>
      </c>
      <c r="Y238">
        <v>15519397329</v>
      </c>
      <c r="Z238">
        <v>0</v>
      </c>
      <c r="AA238">
        <v>0.1263</v>
      </c>
      <c r="AB238">
        <v>8.0799999999999997E-2</v>
      </c>
      <c r="AC238">
        <v>657287800</v>
      </c>
      <c r="AD238">
        <v>87237157750</v>
      </c>
      <c r="AE238">
        <v>392611.06</v>
      </c>
      <c r="AF238">
        <v>0.12039999999999999</v>
      </c>
      <c r="AG238">
        <v>7.4999999999999997E-3</v>
      </c>
      <c r="AH238">
        <v>1</v>
      </c>
      <c r="AI238">
        <v>1</v>
      </c>
      <c r="AJ238">
        <v>-0.93179999999999996</v>
      </c>
      <c r="AK238">
        <v>0.124</v>
      </c>
      <c r="AL238">
        <v>1</v>
      </c>
      <c r="AM238">
        <v>187905116.2042</v>
      </c>
      <c r="AN238">
        <v>19475866435.933201</v>
      </c>
      <c r="AO238">
        <v>110977.0398</v>
      </c>
      <c r="AP238">
        <v>0.12870000000000001</v>
      </c>
      <c r="AQ238">
        <v>9.5999999999999992E-3</v>
      </c>
      <c r="AR238">
        <v>82819.484400000001</v>
      </c>
      <c r="AS238">
        <v>3086185.6374999899</v>
      </c>
      <c r="AT238">
        <v>1710.1997100000001</v>
      </c>
      <c r="AU238">
        <v>0.13469999999999999</v>
      </c>
      <c r="AV238">
        <v>2.6295973602601899E-2</v>
      </c>
      <c r="AW238">
        <v>20458.0664</v>
      </c>
      <c r="AX238">
        <v>2820259.12</v>
      </c>
      <c r="AY238">
        <v>11.128399999999999</v>
      </c>
      <c r="AZ238">
        <v>0.112</v>
      </c>
      <c r="BA238">
        <v>7.3000000000000001E-3</v>
      </c>
      <c r="BB238">
        <v>1</v>
      </c>
      <c r="BC238">
        <v>1</v>
      </c>
      <c r="BD238">
        <v>0</v>
      </c>
      <c r="BE238">
        <v>0</v>
      </c>
      <c r="BF238">
        <v>1</v>
      </c>
      <c r="BG238" s="2">
        <f t="shared" si="6"/>
        <v>0.18235025764427049</v>
      </c>
      <c r="BH238">
        <f>IFERROR(VLOOKUP(D238,'Pesos cenários'!$B$2:$D$4,3,FALSE),"")</f>
        <v>0.24260000000000001</v>
      </c>
    </row>
    <row r="239" spans="1:60" x14ac:dyDescent="0.25">
      <c r="A239">
        <v>449</v>
      </c>
      <c r="B239" t="s">
        <v>715</v>
      </c>
      <c r="C239" t="s">
        <v>238</v>
      </c>
      <c r="D239" t="s">
        <v>59</v>
      </c>
      <c r="E239" t="s">
        <v>57</v>
      </c>
      <c r="F239" t="s">
        <v>727</v>
      </c>
      <c r="G239" t="s">
        <v>716</v>
      </c>
      <c r="H239">
        <v>294.92099999999999</v>
      </c>
      <c r="I239">
        <v>330.88067599999999</v>
      </c>
      <c r="J239">
        <v>8258.2572904999997</v>
      </c>
      <c r="K239">
        <v>7.4999542200000002</v>
      </c>
      <c r="L239">
        <v>0.13350000000000001</v>
      </c>
      <c r="M239">
        <v>3.9199999999999999E-2</v>
      </c>
      <c r="N239">
        <v>856.18600000000004</v>
      </c>
      <c r="O239">
        <v>2623.4688000000001</v>
      </c>
      <c r="P239">
        <v>104.77509999999999</v>
      </c>
      <c r="Q239">
        <v>0.12039999999999999</v>
      </c>
      <c r="R239">
        <v>0.29830000000000001</v>
      </c>
      <c r="S239">
        <v>865.37130000000002</v>
      </c>
      <c r="T239">
        <v>3783.7064</v>
      </c>
      <c r="U239">
        <v>37.035299999999999</v>
      </c>
      <c r="V239">
        <v>0</v>
      </c>
      <c r="W239">
        <v>0.22109999999999999</v>
      </c>
      <c r="X239">
        <v>1761032480</v>
      </c>
      <c r="Y239">
        <v>15519397329</v>
      </c>
      <c r="Z239">
        <v>0</v>
      </c>
      <c r="AA239">
        <v>0.1263</v>
      </c>
      <c r="AB239">
        <v>0.1135</v>
      </c>
      <c r="AC239">
        <v>12908217</v>
      </c>
      <c r="AD239">
        <v>87237157750</v>
      </c>
      <c r="AE239">
        <v>392611.06</v>
      </c>
      <c r="AF239">
        <v>0.12039999999999999</v>
      </c>
      <c r="AG239">
        <v>1E-4</v>
      </c>
      <c r="AH239">
        <v>1</v>
      </c>
      <c r="AI239">
        <v>1</v>
      </c>
      <c r="AJ239">
        <v>-0.93179999999999996</v>
      </c>
      <c r="AK239">
        <v>0.124</v>
      </c>
      <c r="AL239">
        <v>1</v>
      </c>
      <c r="AM239">
        <v>2618100.9585000002</v>
      </c>
      <c r="AN239">
        <v>19475866435.933201</v>
      </c>
      <c r="AO239">
        <v>110977.0398</v>
      </c>
      <c r="AP239">
        <v>0.12870000000000001</v>
      </c>
      <c r="AQ239">
        <v>1E-4</v>
      </c>
      <c r="AR239">
        <v>1710.1997100000001</v>
      </c>
      <c r="AS239">
        <v>3086185.6374999899</v>
      </c>
      <c r="AT239">
        <v>1710.1997100000001</v>
      </c>
      <c r="AU239">
        <v>0.13469999999999999</v>
      </c>
      <c r="AV239">
        <v>0</v>
      </c>
      <c r="AW239">
        <v>573.39300000000003</v>
      </c>
      <c r="AX239">
        <v>2820259.12</v>
      </c>
      <c r="AY239">
        <v>11.128399999999999</v>
      </c>
      <c r="AZ239">
        <v>0.112</v>
      </c>
      <c r="BA239">
        <v>2.0000000000000001E-4</v>
      </c>
      <c r="BB239">
        <v>1</v>
      </c>
      <c r="BC239">
        <v>1</v>
      </c>
      <c r="BD239">
        <v>0</v>
      </c>
      <c r="BE239">
        <v>0</v>
      </c>
      <c r="BF239">
        <v>1</v>
      </c>
      <c r="BG239" s="2">
        <f t="shared" si="6"/>
        <v>0.17953088</v>
      </c>
      <c r="BH239">
        <f>IFERROR(VLOOKUP(D239,'Pesos cenários'!$B$2:$D$4,3,FALSE),"")</f>
        <v>0.24260000000000001</v>
      </c>
    </row>
    <row r="240" spans="1:60" x14ac:dyDescent="0.25">
      <c r="A240">
        <v>21780</v>
      </c>
      <c r="B240" t="s">
        <v>715</v>
      </c>
      <c r="C240" t="s">
        <v>410</v>
      </c>
      <c r="D240" t="s">
        <v>59</v>
      </c>
      <c r="E240" t="s">
        <v>57</v>
      </c>
      <c r="F240" t="s">
        <v>727</v>
      </c>
      <c r="G240" t="s">
        <v>716</v>
      </c>
      <c r="H240">
        <v>308.37799999999999</v>
      </c>
      <c r="I240">
        <v>564.18536400000005</v>
      </c>
      <c r="J240">
        <v>8258.2572904999997</v>
      </c>
      <c r="K240">
        <v>7.4999542200000002</v>
      </c>
      <c r="L240">
        <v>0.13350000000000001</v>
      </c>
      <c r="M240">
        <v>6.7500000000000004E-2</v>
      </c>
      <c r="N240">
        <v>814.19399999999996</v>
      </c>
      <c r="O240">
        <v>2623.4688000000001</v>
      </c>
      <c r="P240">
        <v>104.77509999999999</v>
      </c>
      <c r="Q240">
        <v>0.12039999999999999</v>
      </c>
      <c r="R240">
        <v>0.28170000000000001</v>
      </c>
      <c r="S240">
        <v>340.74509999999998</v>
      </c>
      <c r="T240">
        <v>3783.7064</v>
      </c>
      <c r="U240">
        <v>37.035299999999999</v>
      </c>
      <c r="V240">
        <v>0</v>
      </c>
      <c r="W240">
        <v>8.1100000000000005E-2</v>
      </c>
      <c r="X240">
        <v>1365324426</v>
      </c>
      <c r="Y240">
        <v>15519397329</v>
      </c>
      <c r="Z240">
        <v>0</v>
      </c>
      <c r="AA240">
        <v>0.1263</v>
      </c>
      <c r="AB240">
        <v>8.7999999999999995E-2</v>
      </c>
      <c r="AC240">
        <v>3609069600</v>
      </c>
      <c r="AD240">
        <v>87237157750</v>
      </c>
      <c r="AE240">
        <v>392611.06</v>
      </c>
      <c r="AF240">
        <v>0.12039999999999999</v>
      </c>
      <c r="AG240">
        <v>4.1399999999999999E-2</v>
      </c>
      <c r="AH240">
        <v>-4.6899999999999997E-2</v>
      </c>
      <c r="AI240">
        <v>1</v>
      </c>
      <c r="AJ240">
        <v>-0.93179999999999996</v>
      </c>
      <c r="AK240">
        <v>0.124</v>
      </c>
      <c r="AL240">
        <v>0.45810000000000001</v>
      </c>
      <c r="AM240">
        <v>939989848.49010003</v>
      </c>
      <c r="AN240">
        <v>19475866435.933201</v>
      </c>
      <c r="AO240">
        <v>110977.0398</v>
      </c>
      <c r="AP240">
        <v>0.12870000000000001</v>
      </c>
      <c r="AQ240">
        <v>4.8300000000000003E-2</v>
      </c>
      <c r="AR240">
        <v>2699002.5</v>
      </c>
      <c r="AS240">
        <v>3086185.6374999899</v>
      </c>
      <c r="AT240">
        <v>1710.1997100000001</v>
      </c>
      <c r="AU240">
        <v>0.13469999999999999</v>
      </c>
      <c r="AV240">
        <v>0.87447358706237099</v>
      </c>
      <c r="AW240">
        <v>142051.1686</v>
      </c>
      <c r="AX240">
        <v>2820259.12</v>
      </c>
      <c r="AY240">
        <v>11.128399999999999</v>
      </c>
      <c r="AZ240">
        <v>0.112</v>
      </c>
      <c r="BA240">
        <v>5.04E-2</v>
      </c>
      <c r="BB240">
        <v>1</v>
      </c>
      <c r="BC240">
        <v>1</v>
      </c>
      <c r="BD240">
        <v>0</v>
      </c>
      <c r="BE240">
        <v>0</v>
      </c>
      <c r="BF240">
        <v>1</v>
      </c>
      <c r="BG240" s="2">
        <f t="shared" si="6"/>
        <v>0.24548389217730138</v>
      </c>
      <c r="BH240">
        <f>IFERROR(VLOOKUP(D240,'Pesos cenários'!$B$2:$D$4,3,FALSE),"")</f>
        <v>0.24260000000000001</v>
      </c>
    </row>
    <row r="241" spans="1:60" x14ac:dyDescent="0.25">
      <c r="A241">
        <v>21791</v>
      </c>
      <c r="B241" t="s">
        <v>715</v>
      </c>
      <c r="C241" t="s">
        <v>420</v>
      </c>
      <c r="D241" t="s">
        <v>59</v>
      </c>
      <c r="E241" t="s">
        <v>57</v>
      </c>
      <c r="F241" t="s">
        <v>727</v>
      </c>
      <c r="G241" t="s">
        <v>716</v>
      </c>
      <c r="H241">
        <v>389.40600000000001</v>
      </c>
      <c r="I241">
        <v>1336.19604</v>
      </c>
      <c r="J241">
        <v>8258.2572904999997</v>
      </c>
      <c r="K241">
        <v>7.4999542200000002</v>
      </c>
      <c r="L241">
        <v>0.13350000000000001</v>
      </c>
      <c r="M241">
        <v>0.161</v>
      </c>
      <c r="N241">
        <v>505.11619999999999</v>
      </c>
      <c r="O241">
        <v>2623.4688000000001</v>
      </c>
      <c r="P241">
        <v>104.77509999999999</v>
      </c>
      <c r="Q241">
        <v>0.12039999999999999</v>
      </c>
      <c r="R241">
        <v>0.15890000000000001</v>
      </c>
      <c r="S241">
        <v>389.46050000000002</v>
      </c>
      <c r="T241">
        <v>3783.7064</v>
      </c>
      <c r="U241">
        <v>37.035299999999999</v>
      </c>
      <c r="V241">
        <v>0</v>
      </c>
      <c r="W241">
        <v>9.4100000000000003E-2</v>
      </c>
      <c r="X241">
        <v>1735100070</v>
      </c>
      <c r="Y241">
        <v>15519397329</v>
      </c>
      <c r="Z241">
        <v>0</v>
      </c>
      <c r="AA241">
        <v>0.1263</v>
      </c>
      <c r="AB241">
        <v>0.1118</v>
      </c>
      <c r="AC241">
        <v>5495727600</v>
      </c>
      <c r="AD241">
        <v>87237157750</v>
      </c>
      <c r="AE241">
        <v>392611.06</v>
      </c>
      <c r="AF241">
        <v>0.12039999999999999</v>
      </c>
      <c r="AG241">
        <v>6.3E-2</v>
      </c>
      <c r="AH241">
        <v>1</v>
      </c>
      <c r="AI241">
        <v>1</v>
      </c>
      <c r="AJ241">
        <v>-0.93179999999999996</v>
      </c>
      <c r="AK241">
        <v>0.124</v>
      </c>
      <c r="AL241">
        <v>1</v>
      </c>
      <c r="AM241">
        <v>1571135326.5955999</v>
      </c>
      <c r="AN241">
        <v>19475866435.933201</v>
      </c>
      <c r="AO241">
        <v>110977.0398</v>
      </c>
      <c r="AP241">
        <v>0.12870000000000001</v>
      </c>
      <c r="AQ241">
        <v>8.0699999999999994E-2</v>
      </c>
      <c r="AR241">
        <v>560029.375</v>
      </c>
      <c r="AS241">
        <v>3086185.6374999899</v>
      </c>
      <c r="AT241">
        <v>1710.1997100000001</v>
      </c>
      <c r="AU241">
        <v>0.13469999999999999</v>
      </c>
      <c r="AV241">
        <v>0.18100944116774301</v>
      </c>
      <c r="AW241">
        <v>365401.03960000002</v>
      </c>
      <c r="AX241">
        <v>2820259.12</v>
      </c>
      <c r="AY241">
        <v>11.128399999999999</v>
      </c>
      <c r="AZ241">
        <v>0.112</v>
      </c>
      <c r="BA241">
        <v>0.12959999999999999</v>
      </c>
      <c r="BB241">
        <v>1</v>
      </c>
      <c r="BC241">
        <v>1</v>
      </c>
      <c r="BD241">
        <v>0</v>
      </c>
      <c r="BE241">
        <v>0</v>
      </c>
      <c r="BF241">
        <v>1</v>
      </c>
      <c r="BG241" s="2">
        <f t="shared" si="6"/>
        <v>0.23561386172529503</v>
      </c>
      <c r="BH241">
        <f>IFERROR(VLOOKUP(D241,'Pesos cenários'!$B$2:$D$4,3,FALSE),"")</f>
        <v>0.24260000000000001</v>
      </c>
    </row>
    <row r="242" spans="1:60" x14ac:dyDescent="0.25">
      <c r="A242">
        <v>21806</v>
      </c>
      <c r="B242" t="s">
        <v>715</v>
      </c>
      <c r="C242" t="s">
        <v>426</v>
      </c>
      <c r="D242" t="s">
        <v>59</v>
      </c>
      <c r="E242" t="s">
        <v>57</v>
      </c>
      <c r="F242" t="s">
        <v>727</v>
      </c>
      <c r="G242" t="s">
        <v>716</v>
      </c>
      <c r="H242">
        <v>397.06299999999999</v>
      </c>
      <c r="I242">
        <v>703.4375</v>
      </c>
      <c r="J242">
        <v>8258.2572904999997</v>
      </c>
      <c r="K242">
        <v>7.4999542200000002</v>
      </c>
      <c r="L242">
        <v>0.13350000000000001</v>
      </c>
      <c r="M242">
        <v>8.43E-2</v>
      </c>
      <c r="N242">
        <v>854.84400000000005</v>
      </c>
      <c r="O242">
        <v>2623.4688000000001</v>
      </c>
      <c r="P242">
        <v>104.77509999999999</v>
      </c>
      <c r="Q242">
        <v>0.12039999999999999</v>
      </c>
      <c r="R242">
        <v>0.29780000000000001</v>
      </c>
      <c r="S242">
        <v>488.62079999999997</v>
      </c>
      <c r="T242">
        <v>3783.7064</v>
      </c>
      <c r="U242">
        <v>37.035299999999999</v>
      </c>
      <c r="V242">
        <v>0</v>
      </c>
      <c r="W242">
        <v>0.1205</v>
      </c>
      <c r="X242">
        <v>1818225344</v>
      </c>
      <c r="Y242">
        <v>15519397329</v>
      </c>
      <c r="Z242">
        <v>0</v>
      </c>
      <c r="AA242">
        <v>0.1263</v>
      </c>
      <c r="AB242">
        <v>0.1172</v>
      </c>
      <c r="AC242">
        <v>5059923000</v>
      </c>
      <c r="AD242">
        <v>87237157750</v>
      </c>
      <c r="AE242">
        <v>392611.06</v>
      </c>
      <c r="AF242">
        <v>0.12039999999999999</v>
      </c>
      <c r="AG242">
        <v>5.8000000000000003E-2</v>
      </c>
      <c r="AH242">
        <v>3.2300000000000002E-2</v>
      </c>
      <c r="AI242">
        <v>1</v>
      </c>
      <c r="AJ242">
        <v>-0.93179999999999996</v>
      </c>
      <c r="AK242">
        <v>0.124</v>
      </c>
      <c r="AL242">
        <v>0.49909999999999999</v>
      </c>
      <c r="AM242">
        <v>1197855208.5185001</v>
      </c>
      <c r="AN242">
        <v>19475866435.933201</v>
      </c>
      <c r="AO242">
        <v>110977.0398</v>
      </c>
      <c r="AP242">
        <v>0.12870000000000001</v>
      </c>
      <c r="AQ242">
        <v>6.1499999999999999E-2</v>
      </c>
      <c r="AR242">
        <v>2699002.5</v>
      </c>
      <c r="AS242">
        <v>3086185.6374999899</v>
      </c>
      <c r="AT242">
        <v>1710.1997100000001</v>
      </c>
      <c r="AU242">
        <v>0.13469999999999999</v>
      </c>
      <c r="AV242">
        <v>0.87447358706237099</v>
      </c>
      <c r="AW242">
        <v>234042.51869999999</v>
      </c>
      <c r="AX242">
        <v>2820259.12</v>
      </c>
      <c r="AY242">
        <v>11.128399999999999</v>
      </c>
      <c r="AZ242">
        <v>0.112</v>
      </c>
      <c r="BA242">
        <v>8.3000000000000004E-2</v>
      </c>
      <c r="BB242">
        <v>1</v>
      </c>
      <c r="BC242">
        <v>1</v>
      </c>
      <c r="BD242">
        <v>0</v>
      </c>
      <c r="BE242">
        <v>0</v>
      </c>
      <c r="BF242">
        <v>1</v>
      </c>
      <c r="BG242" s="2">
        <f t="shared" si="6"/>
        <v>0.26578577217730137</v>
      </c>
      <c r="BH242">
        <f>IFERROR(VLOOKUP(D242,'Pesos cenários'!$B$2:$D$4,3,FALSE),"")</f>
        <v>0.24260000000000001</v>
      </c>
    </row>
    <row r="243" spans="1:60" x14ac:dyDescent="0.25">
      <c r="A243">
        <v>452</v>
      </c>
      <c r="B243" t="s">
        <v>715</v>
      </c>
      <c r="C243" t="s">
        <v>241</v>
      </c>
      <c r="D243" t="s">
        <v>59</v>
      </c>
      <c r="E243" t="s">
        <v>57</v>
      </c>
      <c r="F243" t="s">
        <v>727</v>
      </c>
      <c r="G243" t="s">
        <v>716</v>
      </c>
      <c r="H243">
        <v>450.05700000000002</v>
      </c>
      <c r="I243">
        <v>788.91821300000004</v>
      </c>
      <c r="J243">
        <v>8258.2572904999997</v>
      </c>
      <c r="K243">
        <v>7.4999542200000002</v>
      </c>
      <c r="L243">
        <v>0.13350000000000001</v>
      </c>
      <c r="M243">
        <v>9.4700000000000006E-2</v>
      </c>
      <c r="N243">
        <v>1095.7969000000001</v>
      </c>
      <c r="O243">
        <v>2623.4688000000001</v>
      </c>
      <c r="P243">
        <v>104.77509999999999</v>
      </c>
      <c r="Q243">
        <v>0.12039999999999999</v>
      </c>
      <c r="R243">
        <v>0.39350000000000002</v>
      </c>
      <c r="S243">
        <v>2454.5698000000002</v>
      </c>
      <c r="T243">
        <v>3783.7064</v>
      </c>
      <c r="U243">
        <v>37.035299999999999</v>
      </c>
      <c r="V243">
        <v>0</v>
      </c>
      <c r="W243">
        <v>0.6452</v>
      </c>
      <c r="X243">
        <v>2488184970</v>
      </c>
      <c r="Y243">
        <v>15519397329</v>
      </c>
      <c r="Z243">
        <v>0</v>
      </c>
      <c r="AA243">
        <v>0.1263</v>
      </c>
      <c r="AB243">
        <v>0.1603</v>
      </c>
      <c r="AC243">
        <v>29026650000</v>
      </c>
      <c r="AD243">
        <v>87237157750</v>
      </c>
      <c r="AE243">
        <v>392611.06</v>
      </c>
      <c r="AF243">
        <v>0.12039999999999999</v>
      </c>
      <c r="AG243">
        <v>0.3327</v>
      </c>
      <c r="AH243">
        <v>1</v>
      </c>
      <c r="AI243">
        <v>1</v>
      </c>
      <c r="AJ243">
        <v>-0.93179999999999996</v>
      </c>
      <c r="AK243">
        <v>0.124</v>
      </c>
      <c r="AL243">
        <v>1</v>
      </c>
      <c r="AM243">
        <v>8298226934.8448</v>
      </c>
      <c r="AN243">
        <v>19475866435.933201</v>
      </c>
      <c r="AO243">
        <v>110977.0398</v>
      </c>
      <c r="AP243">
        <v>0.12870000000000001</v>
      </c>
      <c r="AQ243">
        <v>0.42609999999999998</v>
      </c>
      <c r="AR243">
        <v>1648424</v>
      </c>
      <c r="AS243">
        <v>3086185.6374999899</v>
      </c>
      <c r="AT243">
        <v>1710.1997100000001</v>
      </c>
      <c r="AU243">
        <v>0.13469999999999999</v>
      </c>
      <c r="AV243">
        <v>0.53387158805513302</v>
      </c>
      <c r="AW243">
        <v>923244.47919999994</v>
      </c>
      <c r="AX243">
        <v>2820259.12</v>
      </c>
      <c r="AY243">
        <v>11.128399999999999</v>
      </c>
      <c r="AZ243">
        <v>0.112</v>
      </c>
      <c r="BA243">
        <v>0.32740000000000002</v>
      </c>
      <c r="BB243">
        <v>1</v>
      </c>
      <c r="BC243">
        <v>1</v>
      </c>
      <c r="BD243">
        <v>0</v>
      </c>
      <c r="BE243">
        <v>0</v>
      </c>
      <c r="BF243">
        <v>1</v>
      </c>
      <c r="BG243" s="2">
        <f t="shared" si="6"/>
        <v>0.4077431929110264</v>
      </c>
      <c r="BH243">
        <f>IFERROR(VLOOKUP(D243,'Pesos cenários'!$B$2:$D$4,3,FALSE),"")</f>
        <v>0.24260000000000001</v>
      </c>
    </row>
    <row r="244" spans="1:60" x14ac:dyDescent="0.25">
      <c r="A244">
        <v>21883</v>
      </c>
      <c r="B244" t="s">
        <v>715</v>
      </c>
      <c r="C244" t="s">
        <v>487</v>
      </c>
      <c r="D244" t="s">
        <v>56</v>
      </c>
      <c r="E244" t="s">
        <v>57</v>
      </c>
      <c r="F244" t="s">
        <v>724</v>
      </c>
      <c r="G244" t="s">
        <v>716</v>
      </c>
      <c r="H244">
        <v>450.411</v>
      </c>
      <c r="I244">
        <v>7368.8877000000002</v>
      </c>
      <c r="J244">
        <v>12684.179700000001</v>
      </c>
      <c r="K244">
        <v>522.77789299999995</v>
      </c>
      <c r="L244">
        <v>0.13350000000000001</v>
      </c>
      <c r="M244">
        <v>0.56289999999999996</v>
      </c>
      <c r="N244">
        <v>200.22190000000001</v>
      </c>
      <c r="O244">
        <v>6443.5294999999996</v>
      </c>
      <c r="P244">
        <v>106.2473</v>
      </c>
      <c r="Q244">
        <v>0.12039999999999999</v>
      </c>
      <c r="R244">
        <v>1.4800000000000001E-2</v>
      </c>
      <c r="S244">
        <v>941.87639999999999</v>
      </c>
      <c r="T244">
        <v>3960.7082999999998</v>
      </c>
      <c r="U244">
        <v>174.96340000000001</v>
      </c>
      <c r="V244">
        <v>0</v>
      </c>
      <c r="W244">
        <v>0.2026</v>
      </c>
      <c r="X244">
        <v>11915086852</v>
      </c>
      <c r="Y244">
        <v>24636847965.75</v>
      </c>
      <c r="Z244">
        <v>0</v>
      </c>
      <c r="AA244">
        <v>0.1263</v>
      </c>
      <c r="AB244">
        <v>0.48359999999999997</v>
      </c>
      <c r="AC244">
        <v>25225785000</v>
      </c>
      <c r="AD244">
        <v>65964732975</v>
      </c>
      <c r="AE244">
        <v>132504050</v>
      </c>
      <c r="AF244">
        <v>0.12039999999999999</v>
      </c>
      <c r="AG244">
        <v>0.38119999999999998</v>
      </c>
      <c r="AH244">
        <v>1</v>
      </c>
      <c r="AI244">
        <v>1</v>
      </c>
      <c r="AJ244">
        <v>-0.43059999999999998</v>
      </c>
      <c r="AK244">
        <v>0.124</v>
      </c>
      <c r="AL244">
        <v>1</v>
      </c>
      <c r="AM244">
        <v>6934449346.5679998</v>
      </c>
      <c r="AN244">
        <v>13094553382.0501</v>
      </c>
      <c r="AO244">
        <v>0</v>
      </c>
      <c r="AP244">
        <v>0.12870000000000001</v>
      </c>
      <c r="AQ244">
        <v>0.52959999999999996</v>
      </c>
      <c r="AR244">
        <v>691617.56299999997</v>
      </c>
      <c r="AS244">
        <v>3167402.3402499901</v>
      </c>
      <c r="AT244">
        <v>4642.2661099999996</v>
      </c>
      <c r="AU244">
        <v>0.13469999999999999</v>
      </c>
      <c r="AV244">
        <v>0.21720752785106401</v>
      </c>
      <c r="AW244">
        <v>776582.625</v>
      </c>
      <c r="AX244">
        <v>1935811.929</v>
      </c>
      <c r="AY244">
        <v>4957.2457999999997</v>
      </c>
      <c r="AZ244">
        <v>0.112</v>
      </c>
      <c r="BA244">
        <v>0.39960000000000001</v>
      </c>
      <c r="BB244">
        <v>0</v>
      </c>
      <c r="BC244">
        <v>0</v>
      </c>
      <c r="BD244">
        <v>0</v>
      </c>
      <c r="BE244">
        <v>0</v>
      </c>
      <c r="BF244">
        <v>0</v>
      </c>
      <c r="BG244" s="2">
        <f t="shared" si="6"/>
        <v>0.45007680400153832</v>
      </c>
      <c r="BH244">
        <f>IFERROR(VLOOKUP(D244,'Pesos cenários'!$B$2:$D$4,3,FALSE),"")</f>
        <v>0.3972</v>
      </c>
    </row>
    <row r="245" spans="1:60" x14ac:dyDescent="0.25">
      <c r="A245">
        <v>21883</v>
      </c>
      <c r="B245" t="s">
        <v>715</v>
      </c>
      <c r="C245" t="s">
        <v>487</v>
      </c>
      <c r="D245" t="s">
        <v>58</v>
      </c>
      <c r="E245" t="s">
        <v>57</v>
      </c>
      <c r="F245" t="s">
        <v>724</v>
      </c>
      <c r="G245" t="s">
        <v>716</v>
      </c>
      <c r="H245">
        <v>450.411</v>
      </c>
      <c r="I245">
        <v>7158.9975599999998</v>
      </c>
      <c r="J245">
        <v>12662.3604</v>
      </c>
      <c r="K245">
        <v>522.73236099999997</v>
      </c>
      <c r="L245">
        <v>0.13350000000000001</v>
      </c>
      <c r="M245">
        <v>0.54669999999999996</v>
      </c>
      <c r="N245">
        <v>210.8997</v>
      </c>
      <c r="O245">
        <v>4821.5529999999999</v>
      </c>
      <c r="P245">
        <v>111.74639999999999</v>
      </c>
      <c r="Q245">
        <v>0.12039999999999999</v>
      </c>
      <c r="R245">
        <v>2.1100000000000001E-2</v>
      </c>
      <c r="S245">
        <v>941.87639999999999</v>
      </c>
      <c r="T245">
        <v>5063.7492000000002</v>
      </c>
      <c r="U245">
        <v>0.1</v>
      </c>
      <c r="V245">
        <v>0</v>
      </c>
      <c r="W245">
        <v>0.186</v>
      </c>
      <c r="X245">
        <v>11575706110</v>
      </c>
      <c r="Y245">
        <v>22292555929</v>
      </c>
      <c r="Z245">
        <v>0</v>
      </c>
      <c r="AA245">
        <v>0.1263</v>
      </c>
      <c r="AB245">
        <v>0.51929999999999998</v>
      </c>
      <c r="AC245">
        <v>20793033000</v>
      </c>
      <c r="AD245">
        <v>57290482287.5</v>
      </c>
      <c r="AE245">
        <v>5369580.5</v>
      </c>
      <c r="AF245">
        <v>0.12039999999999999</v>
      </c>
      <c r="AG245">
        <v>0.3629</v>
      </c>
      <c r="AH245">
        <v>1</v>
      </c>
      <c r="AI245">
        <v>1</v>
      </c>
      <c r="AJ245">
        <v>-0.74109999999999998</v>
      </c>
      <c r="AK245">
        <v>0.124</v>
      </c>
      <c r="AL245">
        <v>1</v>
      </c>
      <c r="AM245">
        <v>6357984198.2615004</v>
      </c>
      <c r="AN245">
        <v>16952894626.720699</v>
      </c>
      <c r="AO245">
        <v>0</v>
      </c>
      <c r="AP245">
        <v>0.12870000000000001</v>
      </c>
      <c r="AQ245">
        <v>0.375</v>
      </c>
      <c r="AR245">
        <v>661890.125</v>
      </c>
      <c r="AS245">
        <v>2094141.769625</v>
      </c>
      <c r="AT245">
        <v>0</v>
      </c>
      <c r="AU245">
        <v>0.13469999999999999</v>
      </c>
      <c r="AV245">
        <v>0.316067486261221</v>
      </c>
      <c r="AW245">
        <v>938075.45900000003</v>
      </c>
      <c r="AX245">
        <v>2083515.7335000001</v>
      </c>
      <c r="AY245">
        <v>90.844700000000003</v>
      </c>
      <c r="AZ245">
        <v>0.112</v>
      </c>
      <c r="BA245">
        <v>0.45019999999999999</v>
      </c>
      <c r="BB245">
        <v>0</v>
      </c>
      <c r="BC245">
        <v>1</v>
      </c>
      <c r="BD245">
        <v>0</v>
      </c>
      <c r="BE245">
        <v>0</v>
      </c>
      <c r="BF245">
        <v>0</v>
      </c>
      <c r="BG245" s="2">
        <f t="shared" si="6"/>
        <v>0.45006483039938644</v>
      </c>
      <c r="BH245">
        <f>IFERROR(VLOOKUP(D245,'Pesos cenários'!$B$2:$D$4,3,FALSE),"")</f>
        <v>0.36020000000000002</v>
      </c>
    </row>
    <row r="246" spans="1:60" x14ac:dyDescent="0.25">
      <c r="A246">
        <v>21883</v>
      </c>
      <c r="B246" t="s">
        <v>715</v>
      </c>
      <c r="C246" t="s">
        <v>487</v>
      </c>
      <c r="D246" t="s">
        <v>59</v>
      </c>
      <c r="E246" t="s">
        <v>57</v>
      </c>
      <c r="F246" t="s">
        <v>724</v>
      </c>
      <c r="G246" t="s">
        <v>716</v>
      </c>
      <c r="H246">
        <v>450.411</v>
      </c>
      <c r="I246">
        <v>14205.743200000001</v>
      </c>
      <c r="J246">
        <v>8258.2572904999997</v>
      </c>
      <c r="K246">
        <v>7.4999542200000002</v>
      </c>
      <c r="L246">
        <v>0.13350000000000001</v>
      </c>
      <c r="M246">
        <v>1</v>
      </c>
      <c r="N246">
        <v>266.56290000000001</v>
      </c>
      <c r="O246">
        <v>2623.4688000000001</v>
      </c>
      <c r="P246">
        <v>104.77509999999999</v>
      </c>
      <c r="Q246">
        <v>0.12039999999999999</v>
      </c>
      <c r="R246">
        <v>6.4199999999999993E-2</v>
      </c>
      <c r="S246">
        <v>941.87639999999999</v>
      </c>
      <c r="T246">
        <v>3783.7064</v>
      </c>
      <c r="U246">
        <v>37.035299999999999</v>
      </c>
      <c r="V246">
        <v>0</v>
      </c>
      <c r="W246">
        <v>0.24149999999999999</v>
      </c>
      <c r="X246">
        <v>22969906864</v>
      </c>
      <c r="Y246">
        <v>15519397329</v>
      </c>
      <c r="Z246">
        <v>0</v>
      </c>
      <c r="AA246">
        <v>0.1263</v>
      </c>
      <c r="AB246">
        <v>1</v>
      </c>
      <c r="AC246">
        <v>25971278000</v>
      </c>
      <c r="AD246">
        <v>87237157750</v>
      </c>
      <c r="AE246">
        <v>392611.06</v>
      </c>
      <c r="AF246">
        <v>0.12039999999999999</v>
      </c>
      <c r="AG246">
        <v>0.29770000000000002</v>
      </c>
      <c r="AH246">
        <v>1</v>
      </c>
      <c r="AI246">
        <v>1</v>
      </c>
      <c r="AJ246">
        <v>-0.93179999999999996</v>
      </c>
      <c r="AK246">
        <v>0.124</v>
      </c>
      <c r="AL246">
        <v>1</v>
      </c>
      <c r="AM246">
        <v>7424808737.9841003</v>
      </c>
      <c r="AN246">
        <v>19475866435.933201</v>
      </c>
      <c r="AO246">
        <v>110977.0398</v>
      </c>
      <c r="AP246">
        <v>0.12870000000000001</v>
      </c>
      <c r="AQ246">
        <v>0.38119999999999998</v>
      </c>
      <c r="AR246">
        <v>915825.43799999997</v>
      </c>
      <c r="AS246">
        <v>3086185.6374999899</v>
      </c>
      <c r="AT246">
        <v>1710.1997100000001</v>
      </c>
      <c r="AU246">
        <v>0.13469999999999999</v>
      </c>
      <c r="AV246">
        <v>0.29636003162500602</v>
      </c>
      <c r="AW246">
        <v>1426197.1709</v>
      </c>
      <c r="AX246">
        <v>2820259.12</v>
      </c>
      <c r="AY246">
        <v>11.128399999999999</v>
      </c>
      <c r="AZ246">
        <v>0.112</v>
      </c>
      <c r="BA246">
        <v>0.50570000000000004</v>
      </c>
      <c r="BB246">
        <v>0</v>
      </c>
      <c r="BC246">
        <v>1</v>
      </c>
      <c r="BD246">
        <v>0</v>
      </c>
      <c r="BE246">
        <v>0</v>
      </c>
      <c r="BF246">
        <v>0</v>
      </c>
      <c r="BG246" s="2">
        <f t="shared" si="6"/>
        <v>0.57299129625988832</v>
      </c>
      <c r="BH246">
        <f>IFERROR(VLOOKUP(D246,'Pesos cenários'!$B$2:$D$4,3,FALSE),"")</f>
        <v>0.24260000000000001</v>
      </c>
    </row>
    <row r="247" spans="1:60" x14ac:dyDescent="0.25">
      <c r="A247">
        <v>21884</v>
      </c>
      <c r="B247" t="s">
        <v>715</v>
      </c>
      <c r="C247" t="s">
        <v>488</v>
      </c>
      <c r="D247" t="s">
        <v>56</v>
      </c>
      <c r="E247" t="s">
        <v>57</v>
      </c>
      <c r="F247" t="s">
        <v>724</v>
      </c>
      <c r="G247" t="s">
        <v>716</v>
      </c>
      <c r="H247">
        <v>450.41300000000001</v>
      </c>
      <c r="I247">
        <v>11218.294900000001</v>
      </c>
      <c r="J247">
        <v>12684.179700000001</v>
      </c>
      <c r="K247">
        <v>522.77789299999995</v>
      </c>
      <c r="L247">
        <v>0.13350000000000001</v>
      </c>
      <c r="M247">
        <v>0.87949999999999995</v>
      </c>
      <c r="N247">
        <v>106.2473</v>
      </c>
      <c r="O247">
        <v>6443.5294999999996</v>
      </c>
      <c r="P247">
        <v>106.2473</v>
      </c>
      <c r="Q247">
        <v>0.12039999999999999</v>
      </c>
      <c r="R247">
        <v>0</v>
      </c>
      <c r="S247">
        <v>432.01659999999998</v>
      </c>
      <c r="T247">
        <v>3960.7082999999998</v>
      </c>
      <c r="U247">
        <v>174.96340000000001</v>
      </c>
      <c r="V247">
        <v>0</v>
      </c>
      <c r="W247">
        <v>6.7900000000000002E-2</v>
      </c>
      <c r="X247">
        <v>4639478234</v>
      </c>
      <c r="Y247">
        <v>24636847965.75</v>
      </c>
      <c r="Z247">
        <v>0</v>
      </c>
      <c r="AA247">
        <v>0.1263</v>
      </c>
      <c r="AB247">
        <v>0.1883</v>
      </c>
      <c r="AC247">
        <v>132504050</v>
      </c>
      <c r="AD247">
        <v>65964732975</v>
      </c>
      <c r="AE247">
        <v>132504050</v>
      </c>
      <c r="AF247">
        <v>0.12039999999999999</v>
      </c>
      <c r="AG247">
        <v>0</v>
      </c>
      <c r="AH247">
        <v>1</v>
      </c>
      <c r="AI247">
        <v>1</v>
      </c>
      <c r="AJ247">
        <v>-0.43059999999999998</v>
      </c>
      <c r="AK247">
        <v>0.124</v>
      </c>
      <c r="AL247">
        <v>1</v>
      </c>
      <c r="AM247">
        <v>36423164.315899998</v>
      </c>
      <c r="AN247">
        <v>13094553382.0501</v>
      </c>
      <c r="AO247">
        <v>0</v>
      </c>
      <c r="AP247">
        <v>0.12870000000000001</v>
      </c>
      <c r="AQ247">
        <v>2.8E-3</v>
      </c>
      <c r="AR247">
        <v>9295</v>
      </c>
      <c r="AS247">
        <v>3167402.3402499901</v>
      </c>
      <c r="AT247">
        <v>4642.2661099999996</v>
      </c>
      <c r="AU247">
        <v>0.13469999999999999</v>
      </c>
      <c r="AV247">
        <v>1.4710992237579499E-3</v>
      </c>
      <c r="AW247">
        <v>5732.4943999999996</v>
      </c>
      <c r="AX247">
        <v>1935811.929</v>
      </c>
      <c r="AY247">
        <v>4957.2457999999997</v>
      </c>
      <c r="AZ247">
        <v>0.112</v>
      </c>
      <c r="BA247">
        <v>4.0000000000000002E-4</v>
      </c>
      <c r="BB247">
        <v>0</v>
      </c>
      <c r="BC247">
        <v>0</v>
      </c>
      <c r="BD247">
        <v>0</v>
      </c>
      <c r="BE247">
        <v>0</v>
      </c>
      <c r="BF247">
        <v>0</v>
      </c>
      <c r="BG247" s="2">
        <f t="shared" si="6"/>
        <v>0.26579885706544021</v>
      </c>
      <c r="BH247">
        <f>IFERROR(VLOOKUP(D247,'Pesos cenários'!$B$2:$D$4,3,FALSE),"")</f>
        <v>0.3972</v>
      </c>
    </row>
    <row r="248" spans="1:60" x14ac:dyDescent="0.25">
      <c r="A248">
        <v>21884</v>
      </c>
      <c r="B248" t="s">
        <v>715</v>
      </c>
      <c r="C248" t="s">
        <v>488</v>
      </c>
      <c r="D248" t="s">
        <v>58</v>
      </c>
      <c r="E248" t="s">
        <v>57</v>
      </c>
      <c r="F248" t="s">
        <v>724</v>
      </c>
      <c r="G248" t="s">
        <v>716</v>
      </c>
      <c r="H248">
        <v>450.41300000000001</v>
      </c>
      <c r="I248">
        <v>11375.124</v>
      </c>
      <c r="J248">
        <v>12662.3604</v>
      </c>
      <c r="K248">
        <v>522.73236099999997</v>
      </c>
      <c r="L248">
        <v>0.13350000000000001</v>
      </c>
      <c r="M248">
        <v>0.89400000000000002</v>
      </c>
      <c r="N248">
        <v>111.74639999999999</v>
      </c>
      <c r="O248">
        <v>4821.5529999999999</v>
      </c>
      <c r="P248">
        <v>111.74639999999999</v>
      </c>
      <c r="Q248">
        <v>0.12039999999999999</v>
      </c>
      <c r="R248">
        <v>0</v>
      </c>
      <c r="S248">
        <v>432.01659999999998</v>
      </c>
      <c r="T248">
        <v>5063.7492000000002</v>
      </c>
      <c r="U248">
        <v>0.1</v>
      </c>
      <c r="V248">
        <v>0</v>
      </c>
      <c r="W248">
        <v>8.5300000000000001E-2</v>
      </c>
      <c r="X248">
        <v>4704337188</v>
      </c>
      <c r="Y248">
        <v>22292555929</v>
      </c>
      <c r="Z248">
        <v>0</v>
      </c>
      <c r="AA248">
        <v>0.1263</v>
      </c>
      <c r="AB248">
        <v>0.21099999999999999</v>
      </c>
      <c r="AC248">
        <v>132529696</v>
      </c>
      <c r="AD248">
        <v>57290482287.5</v>
      </c>
      <c r="AE248">
        <v>5369580.5</v>
      </c>
      <c r="AF248">
        <v>0.12039999999999999</v>
      </c>
      <c r="AG248">
        <v>2.2000000000000001E-3</v>
      </c>
      <c r="AH248">
        <v>1</v>
      </c>
      <c r="AI248">
        <v>1</v>
      </c>
      <c r="AJ248">
        <v>-0.74109999999999998</v>
      </c>
      <c r="AK248">
        <v>0.124</v>
      </c>
      <c r="AL248">
        <v>1</v>
      </c>
      <c r="AM248">
        <v>40523347.114299998</v>
      </c>
      <c r="AN248">
        <v>16952894626.720699</v>
      </c>
      <c r="AO248">
        <v>0</v>
      </c>
      <c r="AP248">
        <v>0.12870000000000001</v>
      </c>
      <c r="AQ248">
        <v>2.3999999999999998E-3</v>
      </c>
      <c r="AR248">
        <v>9295</v>
      </c>
      <c r="AS248">
        <v>2094141.769625</v>
      </c>
      <c r="AT248">
        <v>0</v>
      </c>
      <c r="AU248">
        <v>0.13469999999999999</v>
      </c>
      <c r="AV248">
        <v>4.4385724666885602E-3</v>
      </c>
      <c r="AW248">
        <v>5178.0756000000001</v>
      </c>
      <c r="AX248">
        <v>2083515.7335000001</v>
      </c>
      <c r="AY248">
        <v>90.844700000000003</v>
      </c>
      <c r="AZ248">
        <v>0.112</v>
      </c>
      <c r="BA248">
        <v>2.3999999999999998E-3</v>
      </c>
      <c r="BB248">
        <v>0</v>
      </c>
      <c r="BC248">
        <v>1</v>
      </c>
      <c r="BD248">
        <v>0</v>
      </c>
      <c r="BE248">
        <v>0</v>
      </c>
      <c r="BF248">
        <v>0</v>
      </c>
      <c r="BG248" s="2">
        <f t="shared" si="6"/>
        <v>0.27143873571126298</v>
      </c>
      <c r="BH248">
        <f>IFERROR(VLOOKUP(D248,'Pesos cenários'!$B$2:$D$4,3,FALSE),"")</f>
        <v>0.36020000000000002</v>
      </c>
    </row>
    <row r="249" spans="1:60" x14ac:dyDescent="0.25">
      <c r="A249">
        <v>21884</v>
      </c>
      <c r="B249" t="s">
        <v>715</v>
      </c>
      <c r="C249" t="s">
        <v>488</v>
      </c>
      <c r="D249" t="s">
        <v>59</v>
      </c>
      <c r="E249" t="s">
        <v>57</v>
      </c>
      <c r="F249" t="s">
        <v>724</v>
      </c>
      <c r="G249" t="s">
        <v>716</v>
      </c>
      <c r="H249">
        <v>450.41300000000001</v>
      </c>
      <c r="I249">
        <v>11381.627899999999</v>
      </c>
      <c r="J249">
        <v>8258.2572904999997</v>
      </c>
      <c r="K249">
        <v>7.4999542200000002</v>
      </c>
      <c r="L249">
        <v>0.13350000000000001</v>
      </c>
      <c r="M249">
        <v>1</v>
      </c>
      <c r="N249">
        <v>146.9272</v>
      </c>
      <c r="O249">
        <v>2623.4688000000001</v>
      </c>
      <c r="P249">
        <v>104.77509999999999</v>
      </c>
      <c r="Q249">
        <v>0.12039999999999999</v>
      </c>
      <c r="R249">
        <v>1.67E-2</v>
      </c>
      <c r="S249">
        <v>432.01659999999998</v>
      </c>
      <c r="T249">
        <v>3783.7064</v>
      </c>
      <c r="U249">
        <v>37.035299999999999</v>
      </c>
      <c r="V249">
        <v>0</v>
      </c>
      <c r="W249">
        <v>0.10539999999999999</v>
      </c>
      <c r="X249">
        <v>4707026910</v>
      </c>
      <c r="Y249">
        <v>15519397329</v>
      </c>
      <c r="Z249">
        <v>0</v>
      </c>
      <c r="AA249">
        <v>0.1263</v>
      </c>
      <c r="AB249">
        <v>0.30330000000000001</v>
      </c>
      <c r="AC249">
        <v>10822500000</v>
      </c>
      <c r="AD249">
        <v>87237157750</v>
      </c>
      <c r="AE249">
        <v>392611.06</v>
      </c>
      <c r="AF249">
        <v>0.12039999999999999</v>
      </c>
      <c r="AG249">
        <v>0.1241</v>
      </c>
      <c r="AH249">
        <v>1</v>
      </c>
      <c r="AI249">
        <v>1</v>
      </c>
      <c r="AJ249">
        <v>-0.93179999999999996</v>
      </c>
      <c r="AK249">
        <v>0.124</v>
      </c>
      <c r="AL249">
        <v>1</v>
      </c>
      <c r="AM249">
        <v>3094019317.5408001</v>
      </c>
      <c r="AN249">
        <v>19475866435.933201</v>
      </c>
      <c r="AO249">
        <v>110977.0398</v>
      </c>
      <c r="AP249">
        <v>0.12870000000000001</v>
      </c>
      <c r="AQ249">
        <v>0.15890000000000001</v>
      </c>
      <c r="AR249">
        <v>784469</v>
      </c>
      <c r="AS249">
        <v>3086185.6374999899</v>
      </c>
      <c r="AT249">
        <v>1710.1997100000001</v>
      </c>
      <c r="AU249">
        <v>0.13469999999999999</v>
      </c>
      <c r="AV249">
        <v>0.25377371811747601</v>
      </c>
      <c r="AW249">
        <v>299116.77140000003</v>
      </c>
      <c r="AX249">
        <v>2820259.12</v>
      </c>
      <c r="AY249">
        <v>11.128399999999999</v>
      </c>
      <c r="AZ249">
        <v>0.112</v>
      </c>
      <c r="BA249">
        <v>0.1061</v>
      </c>
      <c r="BB249">
        <v>0</v>
      </c>
      <c r="BC249">
        <v>1</v>
      </c>
      <c r="BD249">
        <v>0</v>
      </c>
      <c r="BE249">
        <v>0</v>
      </c>
      <c r="BF249">
        <v>0</v>
      </c>
      <c r="BG249" s="2">
        <f t="shared" si="6"/>
        <v>0.37927605983042401</v>
      </c>
      <c r="BH249">
        <f>IFERROR(VLOOKUP(D249,'Pesos cenários'!$B$2:$D$4,3,FALSE),"")</f>
        <v>0.24260000000000001</v>
      </c>
    </row>
    <row r="250" spans="1:60" x14ac:dyDescent="0.25">
      <c r="A250">
        <v>21779</v>
      </c>
      <c r="B250" t="s">
        <v>715</v>
      </c>
      <c r="C250" t="s">
        <v>409</v>
      </c>
      <c r="D250" t="s">
        <v>59</v>
      </c>
      <c r="E250" t="s">
        <v>57</v>
      </c>
      <c r="F250" t="s">
        <v>727</v>
      </c>
      <c r="G250" t="s">
        <v>716</v>
      </c>
      <c r="H250">
        <v>504.61399999999998</v>
      </c>
      <c r="I250">
        <v>337.83429000000001</v>
      </c>
      <c r="J250">
        <v>8258.2572904999997</v>
      </c>
      <c r="K250">
        <v>7.4999542200000002</v>
      </c>
      <c r="L250">
        <v>0.13350000000000001</v>
      </c>
      <c r="M250">
        <v>0.04</v>
      </c>
      <c r="N250">
        <v>1250.3412000000001</v>
      </c>
      <c r="O250">
        <v>2623.4688000000001</v>
      </c>
      <c r="P250">
        <v>104.77509999999999</v>
      </c>
      <c r="Q250">
        <v>0.12039999999999999</v>
      </c>
      <c r="R250">
        <v>0.45479999999999998</v>
      </c>
      <c r="S250">
        <v>890.54819999999995</v>
      </c>
      <c r="T250">
        <v>3783.7064</v>
      </c>
      <c r="U250">
        <v>37.035299999999999</v>
      </c>
      <c r="V250">
        <v>0</v>
      </c>
      <c r="W250">
        <v>0.2278</v>
      </c>
      <c r="X250">
        <v>2179199150</v>
      </c>
      <c r="Y250">
        <v>15519397329</v>
      </c>
      <c r="Z250">
        <v>0</v>
      </c>
      <c r="AA250">
        <v>0.1263</v>
      </c>
      <c r="AB250">
        <v>0.1404</v>
      </c>
      <c r="AC250">
        <v>2167910100</v>
      </c>
      <c r="AD250">
        <v>87237157750</v>
      </c>
      <c r="AE250">
        <v>392611.06</v>
      </c>
      <c r="AF250">
        <v>0.12039999999999999</v>
      </c>
      <c r="AG250">
        <v>2.4799999999999999E-2</v>
      </c>
      <c r="AH250">
        <v>0.2097</v>
      </c>
      <c r="AI250">
        <v>1</v>
      </c>
      <c r="AJ250">
        <v>-0.93179999999999996</v>
      </c>
      <c r="AK250">
        <v>0.124</v>
      </c>
      <c r="AL250">
        <v>0.59089999999999998</v>
      </c>
      <c r="AM250">
        <v>199967351.0178</v>
      </c>
      <c r="AN250">
        <v>19475866435.933201</v>
      </c>
      <c r="AO250">
        <v>110977.0398</v>
      </c>
      <c r="AP250">
        <v>0.12870000000000001</v>
      </c>
      <c r="AQ250">
        <v>1.03E-2</v>
      </c>
      <c r="AR250">
        <v>1534198</v>
      </c>
      <c r="AS250">
        <v>3086185.6374999899</v>
      </c>
      <c r="AT250">
        <v>1710.1997100000001</v>
      </c>
      <c r="AU250">
        <v>0.13469999999999999</v>
      </c>
      <c r="AV250">
        <v>0.49683903509635802</v>
      </c>
      <c r="AW250">
        <v>142623.3536</v>
      </c>
      <c r="AX250">
        <v>2820259.12</v>
      </c>
      <c r="AY250">
        <v>11.128399999999999</v>
      </c>
      <c r="AZ250">
        <v>0.112</v>
      </c>
      <c r="BA250">
        <v>5.0599999999999999E-2</v>
      </c>
      <c r="BB250">
        <v>1</v>
      </c>
      <c r="BC250">
        <v>1</v>
      </c>
      <c r="BD250">
        <v>0</v>
      </c>
      <c r="BE250">
        <v>0</v>
      </c>
      <c r="BF250">
        <v>1</v>
      </c>
      <c r="BG250" s="2">
        <f t="shared" si="6"/>
        <v>0.2280049880274794</v>
      </c>
      <c r="BH250">
        <f>IFERROR(VLOOKUP(D250,'Pesos cenários'!$B$2:$D$4,3,FALSE),"")</f>
        <v>0.24260000000000001</v>
      </c>
    </row>
    <row r="251" spans="1:60" x14ac:dyDescent="0.25">
      <c r="A251">
        <v>321</v>
      </c>
      <c r="B251" t="s">
        <v>715</v>
      </c>
      <c r="C251" t="s">
        <v>191</v>
      </c>
      <c r="D251" t="s">
        <v>56</v>
      </c>
      <c r="E251" t="s">
        <v>57</v>
      </c>
      <c r="F251" t="s">
        <v>724</v>
      </c>
      <c r="G251" t="s">
        <v>716</v>
      </c>
      <c r="H251">
        <v>527.19000000000005</v>
      </c>
      <c r="I251">
        <v>4523.7529299999997</v>
      </c>
      <c r="J251">
        <v>12684.179700000001</v>
      </c>
      <c r="K251">
        <v>522.77789299999995</v>
      </c>
      <c r="L251">
        <v>0.13350000000000001</v>
      </c>
      <c r="M251">
        <v>0.32900000000000001</v>
      </c>
      <c r="N251">
        <v>308.238</v>
      </c>
      <c r="O251">
        <v>6443.5294999999996</v>
      </c>
      <c r="P251">
        <v>106.2473</v>
      </c>
      <c r="Q251">
        <v>0.12039999999999999</v>
      </c>
      <c r="R251">
        <v>3.1899999999999998E-2</v>
      </c>
      <c r="S251">
        <v>548.38710000000003</v>
      </c>
      <c r="T251">
        <v>3960.7082999999998</v>
      </c>
      <c r="U251">
        <v>174.96340000000001</v>
      </c>
      <c r="V251">
        <v>0</v>
      </c>
      <c r="W251">
        <v>9.8599999999999993E-2</v>
      </c>
      <c r="X251">
        <v>2963298916</v>
      </c>
      <c r="Y251">
        <v>24636847965.75</v>
      </c>
      <c r="Z251">
        <v>0</v>
      </c>
      <c r="AA251">
        <v>0.1263</v>
      </c>
      <c r="AB251">
        <v>0.1203</v>
      </c>
      <c r="AC251">
        <v>30764872000</v>
      </c>
      <c r="AD251">
        <v>65964732975</v>
      </c>
      <c r="AE251">
        <v>132504050</v>
      </c>
      <c r="AF251">
        <v>0.12039999999999999</v>
      </c>
      <c r="AG251">
        <v>0.46529999999999999</v>
      </c>
      <c r="AH251">
        <v>1</v>
      </c>
      <c r="AI251">
        <v>1</v>
      </c>
      <c r="AJ251">
        <v>-0.43059999999999998</v>
      </c>
      <c r="AK251">
        <v>0.124</v>
      </c>
      <c r="AL251">
        <v>1</v>
      </c>
      <c r="AM251">
        <v>8456752795.4345999</v>
      </c>
      <c r="AN251">
        <v>13094553382.0501</v>
      </c>
      <c r="AO251">
        <v>0</v>
      </c>
      <c r="AP251">
        <v>0.12870000000000001</v>
      </c>
      <c r="AQ251">
        <v>0.64580000000000004</v>
      </c>
      <c r="AR251">
        <v>1869022</v>
      </c>
      <c r="AS251">
        <v>3167402.3402499901</v>
      </c>
      <c r="AT251">
        <v>4642.2661099999996</v>
      </c>
      <c r="AU251">
        <v>0.13469999999999999</v>
      </c>
      <c r="AV251">
        <v>0.58947871169043697</v>
      </c>
      <c r="AW251">
        <v>1647964.4276999999</v>
      </c>
      <c r="AX251">
        <v>1935811.929</v>
      </c>
      <c r="AY251">
        <v>4957.2457999999997</v>
      </c>
      <c r="AZ251">
        <v>0.112</v>
      </c>
      <c r="BA251">
        <v>0.85089999999999999</v>
      </c>
      <c r="BB251">
        <v>0</v>
      </c>
      <c r="BC251">
        <v>0</v>
      </c>
      <c r="BD251">
        <v>0</v>
      </c>
      <c r="BE251">
        <v>0</v>
      </c>
      <c r="BF251">
        <v>0</v>
      </c>
      <c r="BG251" s="2">
        <f t="shared" si="6"/>
        <v>0.5007963124647018</v>
      </c>
      <c r="BH251">
        <f>IFERROR(VLOOKUP(D251,'Pesos cenários'!$B$2:$D$4,3,FALSE),"")</f>
        <v>0.3972</v>
      </c>
    </row>
    <row r="252" spans="1:60" x14ac:dyDescent="0.25">
      <c r="A252">
        <v>321</v>
      </c>
      <c r="B252" t="s">
        <v>715</v>
      </c>
      <c r="C252" t="s">
        <v>191</v>
      </c>
      <c r="D252" t="s">
        <v>58</v>
      </c>
      <c r="E252" t="s">
        <v>57</v>
      </c>
      <c r="F252" t="s">
        <v>724</v>
      </c>
      <c r="G252" t="s">
        <v>716</v>
      </c>
      <c r="H252">
        <v>527.19000000000005</v>
      </c>
      <c r="I252">
        <v>4441.9223599999996</v>
      </c>
      <c r="J252">
        <v>12662.3604</v>
      </c>
      <c r="K252">
        <v>522.73236099999997</v>
      </c>
      <c r="L252">
        <v>0.13350000000000001</v>
      </c>
      <c r="M252">
        <v>0.32279999999999998</v>
      </c>
      <c r="N252">
        <v>308.238</v>
      </c>
      <c r="O252">
        <v>4821.5529999999999</v>
      </c>
      <c r="P252">
        <v>111.74639999999999</v>
      </c>
      <c r="Q252">
        <v>0.12039999999999999</v>
      </c>
      <c r="R252">
        <v>4.1700000000000001E-2</v>
      </c>
      <c r="S252">
        <v>548.38710000000003</v>
      </c>
      <c r="T252">
        <v>5063.7492000000002</v>
      </c>
      <c r="U252">
        <v>0.1</v>
      </c>
      <c r="V252">
        <v>0</v>
      </c>
      <c r="W252">
        <v>0.10829999999999999</v>
      </c>
      <c r="X252">
        <v>2909695488</v>
      </c>
      <c r="Y252">
        <v>22292555929</v>
      </c>
      <c r="Z252">
        <v>0</v>
      </c>
      <c r="AA252">
        <v>0.1263</v>
      </c>
      <c r="AB252">
        <v>0.1305</v>
      </c>
      <c r="AC252">
        <v>25879724000</v>
      </c>
      <c r="AD252">
        <v>57290482287.5</v>
      </c>
      <c r="AE252">
        <v>5369580.5</v>
      </c>
      <c r="AF252">
        <v>0.12039999999999999</v>
      </c>
      <c r="AG252">
        <v>0.45169999999999999</v>
      </c>
      <c r="AH252">
        <v>1</v>
      </c>
      <c r="AI252">
        <v>1</v>
      </c>
      <c r="AJ252">
        <v>-0.74109999999999998</v>
      </c>
      <c r="AK252">
        <v>0.124</v>
      </c>
      <c r="AL252">
        <v>1</v>
      </c>
      <c r="AM252">
        <v>7913192983.9611998</v>
      </c>
      <c r="AN252">
        <v>16952894626.720699</v>
      </c>
      <c r="AO252">
        <v>0</v>
      </c>
      <c r="AP252">
        <v>0.12870000000000001</v>
      </c>
      <c r="AQ252">
        <v>0.46679999999999999</v>
      </c>
      <c r="AR252">
        <v>1670374</v>
      </c>
      <c r="AS252">
        <v>2094141.769625</v>
      </c>
      <c r="AT252">
        <v>0</v>
      </c>
      <c r="AU252">
        <v>0.13469999999999999</v>
      </c>
      <c r="AV252">
        <v>0.79764131742576105</v>
      </c>
      <c r="AW252">
        <v>1569171.7349</v>
      </c>
      <c r="AX252">
        <v>2083515.7335000001</v>
      </c>
      <c r="AY252">
        <v>90.844700000000003</v>
      </c>
      <c r="AZ252">
        <v>0.112</v>
      </c>
      <c r="BA252">
        <v>0.75309999999999999</v>
      </c>
      <c r="BB252">
        <v>0</v>
      </c>
      <c r="BC252">
        <v>1</v>
      </c>
      <c r="BD252">
        <v>0</v>
      </c>
      <c r="BE252">
        <v>0</v>
      </c>
      <c r="BF252">
        <v>0</v>
      </c>
      <c r="BG252" s="2">
        <f t="shared" si="6"/>
        <v>0.49484795545725002</v>
      </c>
      <c r="BH252">
        <f>IFERROR(VLOOKUP(D252,'Pesos cenários'!$B$2:$D$4,3,FALSE),"")</f>
        <v>0.36020000000000002</v>
      </c>
    </row>
    <row r="253" spans="1:60" x14ac:dyDescent="0.25">
      <c r="A253">
        <v>321</v>
      </c>
      <c r="B253" t="s">
        <v>715</v>
      </c>
      <c r="C253" t="s">
        <v>191</v>
      </c>
      <c r="D253" t="s">
        <v>59</v>
      </c>
      <c r="E253" t="s">
        <v>57</v>
      </c>
      <c r="F253" t="s">
        <v>724</v>
      </c>
      <c r="G253" t="s">
        <v>716</v>
      </c>
      <c r="H253">
        <v>527.19000000000005</v>
      </c>
      <c r="I253">
        <v>4348.5092800000002</v>
      </c>
      <c r="J253">
        <v>8258.2572904999997</v>
      </c>
      <c r="K253">
        <v>7.4999542200000002</v>
      </c>
      <c r="L253">
        <v>0.13350000000000001</v>
      </c>
      <c r="M253">
        <v>0.52610000000000001</v>
      </c>
      <c r="N253">
        <v>382.26299999999998</v>
      </c>
      <c r="O253">
        <v>2623.4688000000001</v>
      </c>
      <c r="P253">
        <v>104.77509999999999</v>
      </c>
      <c r="Q253">
        <v>0.12039999999999999</v>
      </c>
      <c r="R253">
        <v>0.11020000000000001</v>
      </c>
      <c r="S253">
        <v>548.38710000000003</v>
      </c>
      <c r="T253">
        <v>3783.7064</v>
      </c>
      <c r="U253">
        <v>37.035299999999999</v>
      </c>
      <c r="V253">
        <v>0</v>
      </c>
      <c r="W253">
        <v>0.13650000000000001</v>
      </c>
      <c r="X253">
        <v>2848504938</v>
      </c>
      <c r="Y253">
        <v>15519397329</v>
      </c>
      <c r="Z253">
        <v>0</v>
      </c>
      <c r="AA253">
        <v>0.1263</v>
      </c>
      <c r="AB253">
        <v>0.1835</v>
      </c>
      <c r="AC253">
        <v>27062220000</v>
      </c>
      <c r="AD253">
        <v>87237157750</v>
      </c>
      <c r="AE253">
        <v>392611.06</v>
      </c>
      <c r="AF253">
        <v>0.12039999999999999</v>
      </c>
      <c r="AG253">
        <v>0.31019999999999998</v>
      </c>
      <c r="AH253">
        <v>1</v>
      </c>
      <c r="AI253">
        <v>1</v>
      </c>
      <c r="AJ253">
        <v>-0.93179999999999996</v>
      </c>
      <c r="AK253">
        <v>0.124</v>
      </c>
      <c r="AL253">
        <v>1</v>
      </c>
      <c r="AM253">
        <v>7736629454.3557997</v>
      </c>
      <c r="AN253">
        <v>19475866435.933201</v>
      </c>
      <c r="AO253">
        <v>110977.0398</v>
      </c>
      <c r="AP253">
        <v>0.12870000000000001</v>
      </c>
      <c r="AQ253">
        <v>0.3972</v>
      </c>
      <c r="AR253">
        <v>1789991.75</v>
      </c>
      <c r="AS253">
        <v>3086185.6374999899</v>
      </c>
      <c r="AT253">
        <v>1710.1997100000001</v>
      </c>
      <c r="AU253">
        <v>0.13469999999999999</v>
      </c>
      <c r="AV253">
        <v>0.57976845215901196</v>
      </c>
      <c r="AW253">
        <v>1715093.9887999999</v>
      </c>
      <c r="AX253">
        <v>2820259.12</v>
      </c>
      <c r="AY253">
        <v>11.128399999999999</v>
      </c>
      <c r="AZ253">
        <v>0.112</v>
      </c>
      <c r="BA253">
        <v>0.60809999999999997</v>
      </c>
      <c r="BB253">
        <v>0</v>
      </c>
      <c r="BC253">
        <v>1</v>
      </c>
      <c r="BD253">
        <v>0</v>
      </c>
      <c r="BE253">
        <v>0</v>
      </c>
      <c r="BF253">
        <v>0</v>
      </c>
      <c r="BG253" s="2">
        <f t="shared" si="6"/>
        <v>0.46534821050581893</v>
      </c>
      <c r="BH253">
        <f>IFERROR(VLOOKUP(D253,'Pesos cenários'!$B$2:$D$4,3,FALSE),"")</f>
        <v>0.24260000000000001</v>
      </c>
    </row>
    <row r="254" spans="1:60" x14ac:dyDescent="0.25">
      <c r="A254">
        <v>21550</v>
      </c>
      <c r="B254" t="s">
        <v>715</v>
      </c>
      <c r="C254" t="s">
        <v>260</v>
      </c>
      <c r="D254" t="s">
        <v>58</v>
      </c>
      <c r="E254" t="s">
        <v>57</v>
      </c>
      <c r="F254" t="s">
        <v>729</v>
      </c>
      <c r="G254" t="s">
        <v>716</v>
      </c>
      <c r="H254">
        <v>528.56200000000001</v>
      </c>
      <c r="I254">
        <v>2317.69263</v>
      </c>
      <c r="J254">
        <v>12662.3604</v>
      </c>
      <c r="K254">
        <v>522.73236099999997</v>
      </c>
      <c r="L254">
        <v>0.13350000000000001</v>
      </c>
      <c r="M254">
        <v>0.1479</v>
      </c>
      <c r="N254">
        <v>528.2577</v>
      </c>
      <c r="O254">
        <v>4821.5529999999999</v>
      </c>
      <c r="P254">
        <v>111.74639999999999</v>
      </c>
      <c r="Q254">
        <v>0.12039999999999999</v>
      </c>
      <c r="R254">
        <v>8.8400000000000006E-2</v>
      </c>
      <c r="S254">
        <v>952.94259999999997</v>
      </c>
      <c r="T254">
        <v>5063.7492000000002</v>
      </c>
      <c r="U254">
        <v>0.1</v>
      </c>
      <c r="V254">
        <v>0</v>
      </c>
      <c r="W254">
        <v>0.18820000000000001</v>
      </c>
      <c r="X254">
        <v>2781248478</v>
      </c>
      <c r="Y254">
        <v>22292555929</v>
      </c>
      <c r="Z254">
        <v>0</v>
      </c>
      <c r="AA254">
        <v>0.1263</v>
      </c>
      <c r="AB254">
        <v>0.12479999999999999</v>
      </c>
      <c r="AC254">
        <v>14864048000</v>
      </c>
      <c r="AD254">
        <v>57290482287.5</v>
      </c>
      <c r="AE254">
        <v>5369580.5</v>
      </c>
      <c r="AF254">
        <v>0.12039999999999999</v>
      </c>
      <c r="AG254">
        <v>0.25940000000000002</v>
      </c>
      <c r="AH254">
        <v>1</v>
      </c>
      <c r="AI254">
        <v>1</v>
      </c>
      <c r="AJ254">
        <v>-0.74109999999999998</v>
      </c>
      <c r="AK254">
        <v>0.124</v>
      </c>
      <c r="AL254">
        <v>1</v>
      </c>
      <c r="AM254">
        <v>4545397418.1468</v>
      </c>
      <c r="AN254">
        <v>16952894626.720699</v>
      </c>
      <c r="AO254">
        <v>0</v>
      </c>
      <c r="AP254">
        <v>0.12870000000000001</v>
      </c>
      <c r="AQ254">
        <v>0.2681</v>
      </c>
      <c r="AR254">
        <v>949516.56299999997</v>
      </c>
      <c r="AS254">
        <v>2094141.769625</v>
      </c>
      <c r="AT254">
        <v>0</v>
      </c>
      <c r="AU254">
        <v>0.13469999999999999</v>
      </c>
      <c r="AV254">
        <v>0.45341560765966199</v>
      </c>
      <c r="AW254">
        <v>411960.54930000001</v>
      </c>
      <c r="AX254">
        <v>2083515.7335000001</v>
      </c>
      <c r="AY254">
        <v>90.844700000000003</v>
      </c>
      <c r="AZ254">
        <v>0.112</v>
      </c>
      <c r="BA254">
        <v>0.19769999999999999</v>
      </c>
      <c r="BB254">
        <v>1</v>
      </c>
      <c r="BC254">
        <v>1</v>
      </c>
      <c r="BD254">
        <v>0</v>
      </c>
      <c r="BE254">
        <v>0</v>
      </c>
      <c r="BF254">
        <v>1</v>
      </c>
      <c r="BG254" s="2">
        <f t="shared" si="6"/>
        <v>0.31910396235175648</v>
      </c>
      <c r="BH254">
        <f>IFERROR(VLOOKUP(D254,'Pesos cenários'!$B$2:$D$4,3,FALSE),"")</f>
        <v>0.36020000000000002</v>
      </c>
    </row>
    <row r="255" spans="1:60" x14ac:dyDescent="0.25">
      <c r="A255">
        <v>21550</v>
      </c>
      <c r="B255" t="s">
        <v>715</v>
      </c>
      <c r="C255" t="s">
        <v>260</v>
      </c>
      <c r="D255" t="s">
        <v>59</v>
      </c>
      <c r="E255" t="s">
        <v>57</v>
      </c>
      <c r="F255" t="s">
        <v>729</v>
      </c>
      <c r="G255" t="s">
        <v>716</v>
      </c>
      <c r="H255">
        <v>528.56200000000001</v>
      </c>
      <c r="I255">
        <v>2379.26172</v>
      </c>
      <c r="J255">
        <v>8258.2572904999997</v>
      </c>
      <c r="K255">
        <v>7.4999542200000002</v>
      </c>
      <c r="L255">
        <v>0.13350000000000001</v>
      </c>
      <c r="M255">
        <v>0.28749999999999998</v>
      </c>
      <c r="N255">
        <v>670.03110000000004</v>
      </c>
      <c r="O255">
        <v>2623.4688000000001</v>
      </c>
      <c r="P255">
        <v>104.77509999999999</v>
      </c>
      <c r="Q255">
        <v>0.12039999999999999</v>
      </c>
      <c r="R255">
        <v>0.22439999999999999</v>
      </c>
      <c r="S255">
        <v>952.94259999999997</v>
      </c>
      <c r="T255">
        <v>3783.7064</v>
      </c>
      <c r="U255">
        <v>37.035299999999999</v>
      </c>
      <c r="V255">
        <v>0</v>
      </c>
      <c r="W255">
        <v>0.2445</v>
      </c>
      <c r="X255">
        <v>2855131730</v>
      </c>
      <c r="Y255">
        <v>15519397329</v>
      </c>
      <c r="Z255">
        <v>0</v>
      </c>
      <c r="AA255">
        <v>0.1263</v>
      </c>
      <c r="AB255">
        <v>0.184</v>
      </c>
      <c r="AC255">
        <v>17304560000</v>
      </c>
      <c r="AD255">
        <v>87237157750</v>
      </c>
      <c r="AE255">
        <v>392611.06</v>
      </c>
      <c r="AF255">
        <v>0.12039999999999999</v>
      </c>
      <c r="AG255">
        <v>0.19839999999999999</v>
      </c>
      <c r="AH255">
        <v>1</v>
      </c>
      <c r="AI255">
        <v>1</v>
      </c>
      <c r="AJ255">
        <v>-0.93179999999999996</v>
      </c>
      <c r="AK255">
        <v>0.124</v>
      </c>
      <c r="AL255">
        <v>1</v>
      </c>
      <c r="AM255">
        <v>4947528683.2556</v>
      </c>
      <c r="AN255">
        <v>19475866435.933201</v>
      </c>
      <c r="AO255">
        <v>110977.0398</v>
      </c>
      <c r="AP255">
        <v>0.12870000000000001</v>
      </c>
      <c r="AQ255">
        <v>0.254</v>
      </c>
      <c r="AR255">
        <v>1140693.8799999999</v>
      </c>
      <c r="AS255">
        <v>3086185.6374999899</v>
      </c>
      <c r="AT255">
        <v>1710.1997100000001</v>
      </c>
      <c r="AU255">
        <v>0.13469999999999999</v>
      </c>
      <c r="AV255">
        <v>0.36926333286222301</v>
      </c>
      <c r="AW255">
        <v>532683.07889999996</v>
      </c>
      <c r="AX255">
        <v>2820259.12</v>
      </c>
      <c r="AY255">
        <v>11.128399999999999</v>
      </c>
      <c r="AZ255">
        <v>0.112</v>
      </c>
      <c r="BA255">
        <v>0.18890000000000001</v>
      </c>
      <c r="BB255">
        <v>1</v>
      </c>
      <c r="BC255">
        <v>1</v>
      </c>
      <c r="BD255">
        <v>0</v>
      </c>
      <c r="BE255">
        <v>0</v>
      </c>
      <c r="BF255">
        <v>1</v>
      </c>
      <c r="BG255" s="2">
        <f t="shared" si="6"/>
        <v>0.3401119409365414</v>
      </c>
      <c r="BH255">
        <f>IFERROR(VLOOKUP(D255,'Pesos cenários'!$B$2:$D$4,3,FALSE),"")</f>
        <v>0.24260000000000001</v>
      </c>
    </row>
    <row r="256" spans="1:60" x14ac:dyDescent="0.25">
      <c r="A256">
        <v>341</v>
      </c>
      <c r="B256" t="s">
        <v>715</v>
      </c>
      <c r="C256" t="s">
        <v>204</v>
      </c>
      <c r="D256" t="s">
        <v>60</v>
      </c>
      <c r="E256" t="s">
        <v>93</v>
      </c>
      <c r="F256" t="s">
        <v>728</v>
      </c>
      <c r="G256" t="s">
        <v>716</v>
      </c>
      <c r="H256">
        <v>599.91399999999999</v>
      </c>
      <c r="I256">
        <v>5380.75684</v>
      </c>
      <c r="J256">
        <v>5263.0468385000004</v>
      </c>
      <c r="K256">
        <v>1.6864816</v>
      </c>
      <c r="L256">
        <v>0.13350000000000001</v>
      </c>
      <c r="M256">
        <v>1</v>
      </c>
      <c r="N256">
        <v>340.58249999999998</v>
      </c>
      <c r="O256">
        <v>1981.9976999999999</v>
      </c>
      <c r="P256">
        <v>7.1279000000000003</v>
      </c>
      <c r="Q256">
        <v>0.12039999999999999</v>
      </c>
      <c r="R256">
        <v>0.16880000000000001</v>
      </c>
      <c r="S256">
        <v>781.28599999999994</v>
      </c>
      <c r="T256">
        <v>2297.6561000000002</v>
      </c>
      <c r="U256">
        <v>0.13750000000000001</v>
      </c>
      <c r="V256">
        <v>0</v>
      </c>
      <c r="W256">
        <v>0.34</v>
      </c>
      <c r="X256">
        <v>3087449420</v>
      </c>
      <c r="Y256">
        <v>7047938491</v>
      </c>
      <c r="Z256">
        <v>0</v>
      </c>
      <c r="AA256">
        <v>0.1263</v>
      </c>
      <c r="AB256">
        <v>0.43809999999999999</v>
      </c>
      <c r="AC256">
        <v>9070309000</v>
      </c>
      <c r="AD256">
        <v>32757947091.25</v>
      </c>
      <c r="AE256">
        <v>0</v>
      </c>
      <c r="AF256">
        <v>0.12039999999999999</v>
      </c>
      <c r="AG256">
        <v>0.27689999999999998</v>
      </c>
      <c r="AH256">
        <v>1</v>
      </c>
      <c r="AI256">
        <v>1</v>
      </c>
      <c r="AJ256">
        <v>0.22339999999999999</v>
      </c>
      <c r="AK256">
        <v>0.124</v>
      </c>
      <c r="AL256">
        <v>1</v>
      </c>
      <c r="AM256">
        <v>1910796580.2823999</v>
      </c>
      <c r="AN256">
        <v>6231760891.5696001</v>
      </c>
      <c r="AO256">
        <v>0</v>
      </c>
      <c r="AP256">
        <v>0.12870000000000001</v>
      </c>
      <c r="AQ256">
        <v>0.30659999999999998</v>
      </c>
      <c r="AR256">
        <v>681206.5</v>
      </c>
      <c r="AS256">
        <v>3034573.8169999998</v>
      </c>
      <c r="AT256">
        <v>158</v>
      </c>
      <c r="AU256">
        <v>0.13469999999999999</v>
      </c>
      <c r="AV256">
        <v>0.224441388745898</v>
      </c>
      <c r="AW256">
        <v>341083.54930000001</v>
      </c>
      <c r="AX256">
        <v>1165178.4576999999</v>
      </c>
      <c r="AY256">
        <v>1.6836</v>
      </c>
      <c r="AZ256">
        <v>0.112</v>
      </c>
      <c r="BA256">
        <v>0.29270000000000002</v>
      </c>
      <c r="BB256">
        <v>1</v>
      </c>
      <c r="BC256">
        <v>1</v>
      </c>
      <c r="BD256">
        <v>1</v>
      </c>
      <c r="BE256">
        <v>0</v>
      </c>
      <c r="BF256">
        <v>0</v>
      </c>
      <c r="BG256" s="2">
        <f t="shared" si="6"/>
        <v>0.46896838506407246</v>
      </c>
      <c r="BH256" t="str">
        <f>IFERROR(VLOOKUP(D256,'Pesos cenários'!$B$2:$D$4,3,FALSE),"")</f>
        <v/>
      </c>
    </row>
    <row r="257" spans="1:60" x14ac:dyDescent="0.25">
      <c r="A257">
        <v>343</v>
      </c>
      <c r="B257" t="s">
        <v>715</v>
      </c>
      <c r="C257" t="s">
        <v>205</v>
      </c>
      <c r="D257" t="s">
        <v>60</v>
      </c>
      <c r="E257" t="s">
        <v>93</v>
      </c>
      <c r="F257" t="s">
        <v>728</v>
      </c>
      <c r="G257" t="s">
        <v>716</v>
      </c>
      <c r="H257">
        <v>404.59699999999998</v>
      </c>
      <c r="I257">
        <v>1996.4057600000001</v>
      </c>
      <c r="J257">
        <v>5263.0468385000004</v>
      </c>
      <c r="K257">
        <v>1.6864816</v>
      </c>
      <c r="L257">
        <v>0.13350000000000001</v>
      </c>
      <c r="M257">
        <v>0.37909999999999999</v>
      </c>
      <c r="N257">
        <v>485.18979999999999</v>
      </c>
      <c r="O257">
        <v>1981.9976999999999</v>
      </c>
      <c r="P257">
        <v>7.1279000000000003</v>
      </c>
      <c r="Q257">
        <v>0.12039999999999999</v>
      </c>
      <c r="R257">
        <v>0.24210000000000001</v>
      </c>
      <c r="S257">
        <v>416.68869999999998</v>
      </c>
      <c r="T257">
        <v>2297.6561000000002</v>
      </c>
      <c r="U257">
        <v>0.13750000000000001</v>
      </c>
      <c r="V257">
        <v>0</v>
      </c>
      <c r="W257">
        <v>0.18129999999999999</v>
      </c>
      <c r="X257">
        <v>2241717626</v>
      </c>
      <c r="Y257">
        <v>7047938491</v>
      </c>
      <c r="Z257">
        <v>0</v>
      </c>
      <c r="AA257">
        <v>0.1263</v>
      </c>
      <c r="AB257">
        <v>0.31809999999999999</v>
      </c>
      <c r="AC257">
        <v>6524127000</v>
      </c>
      <c r="AD257">
        <v>32757947091.25</v>
      </c>
      <c r="AE257">
        <v>0</v>
      </c>
      <c r="AF257">
        <v>0.12039999999999999</v>
      </c>
      <c r="AG257">
        <v>0.19919999999999999</v>
      </c>
      <c r="AH257">
        <v>1</v>
      </c>
      <c r="AI257">
        <v>1</v>
      </c>
      <c r="AJ257">
        <v>0.22339999999999999</v>
      </c>
      <c r="AK257">
        <v>0.124</v>
      </c>
      <c r="AL257">
        <v>1</v>
      </c>
      <c r="AM257">
        <v>1374405102.7365</v>
      </c>
      <c r="AN257">
        <v>6231760891.5696001</v>
      </c>
      <c r="AO257">
        <v>0</v>
      </c>
      <c r="AP257">
        <v>0.12870000000000001</v>
      </c>
      <c r="AQ257">
        <v>0.2205</v>
      </c>
      <c r="AR257">
        <v>1424580.75</v>
      </c>
      <c r="AS257">
        <v>3034573.8169999998</v>
      </c>
      <c r="AT257">
        <v>158</v>
      </c>
      <c r="AU257">
        <v>0.13469999999999999</v>
      </c>
      <c r="AV257">
        <v>0.46942239821576798</v>
      </c>
      <c r="AW257">
        <v>234452.95499999999</v>
      </c>
      <c r="AX257">
        <v>1165178.4576999999</v>
      </c>
      <c r="AY257">
        <v>1.6836</v>
      </c>
      <c r="AZ257">
        <v>0.112</v>
      </c>
      <c r="BA257">
        <v>0.20119999999999999</v>
      </c>
      <c r="BB257">
        <v>1</v>
      </c>
      <c r="BC257">
        <v>1</v>
      </c>
      <c r="BD257">
        <v>1</v>
      </c>
      <c r="BE257">
        <v>0</v>
      </c>
      <c r="BF257">
        <v>0</v>
      </c>
      <c r="BG257" s="2">
        <f t="shared" si="6"/>
        <v>0.38206234703966396</v>
      </c>
      <c r="BH257" t="str">
        <f>IFERROR(VLOOKUP(D257,'Pesos cenários'!$B$2:$D$4,3,FALSE),"")</f>
        <v/>
      </c>
    </row>
    <row r="258" spans="1:60" x14ac:dyDescent="0.25">
      <c r="A258">
        <v>345</v>
      </c>
      <c r="B258" t="s">
        <v>715</v>
      </c>
      <c r="C258" t="s">
        <v>206</v>
      </c>
      <c r="D258" t="s">
        <v>60</v>
      </c>
      <c r="E258" t="s">
        <v>93</v>
      </c>
      <c r="F258" t="s">
        <v>728</v>
      </c>
      <c r="G258" t="s">
        <v>716</v>
      </c>
      <c r="H258">
        <v>265.79399999999998</v>
      </c>
      <c r="I258">
        <v>226.09030200000001</v>
      </c>
      <c r="J258">
        <v>5263.0468385000004</v>
      </c>
      <c r="K258">
        <v>1.6864816</v>
      </c>
      <c r="L258">
        <v>0.13350000000000001</v>
      </c>
      <c r="M258">
        <v>4.2700000000000002E-2</v>
      </c>
      <c r="N258">
        <v>478.35090000000002</v>
      </c>
      <c r="O258">
        <v>1981.9976999999999</v>
      </c>
      <c r="P258">
        <v>7.1279000000000003</v>
      </c>
      <c r="Q258">
        <v>0.12039999999999999</v>
      </c>
      <c r="R258">
        <v>0.23860000000000001</v>
      </c>
      <c r="S258">
        <v>1337.5853999999999</v>
      </c>
      <c r="T258">
        <v>2297.6561000000002</v>
      </c>
      <c r="U258">
        <v>0.13750000000000001</v>
      </c>
      <c r="V258">
        <v>0</v>
      </c>
      <c r="W258">
        <v>0.58209999999999995</v>
      </c>
      <c r="X258">
        <v>1441236184</v>
      </c>
      <c r="Y258">
        <v>7047938491</v>
      </c>
      <c r="Z258">
        <v>0</v>
      </c>
      <c r="AA258">
        <v>0.1263</v>
      </c>
      <c r="AB258">
        <v>0.20449999999999999</v>
      </c>
      <c r="AC258">
        <v>1023035.8</v>
      </c>
      <c r="AD258">
        <v>32757947091.25</v>
      </c>
      <c r="AE258">
        <v>0</v>
      </c>
      <c r="AF258">
        <v>0.12039999999999999</v>
      </c>
      <c r="AG258">
        <v>0</v>
      </c>
      <c r="AH258">
        <v>1</v>
      </c>
      <c r="AI258">
        <v>1</v>
      </c>
      <c r="AJ258">
        <v>0.22339999999999999</v>
      </c>
      <c r="AK258">
        <v>0.124</v>
      </c>
      <c r="AL258">
        <v>1</v>
      </c>
      <c r="AM258">
        <v>185685.38750000001</v>
      </c>
      <c r="AN258">
        <v>6231760891.5696001</v>
      </c>
      <c r="AO258">
        <v>0</v>
      </c>
      <c r="AP258">
        <v>0.12870000000000001</v>
      </c>
      <c r="AQ258">
        <v>0</v>
      </c>
      <c r="AR258">
        <v>0</v>
      </c>
      <c r="AS258">
        <v>3034573.8169999998</v>
      </c>
      <c r="AT258">
        <v>158</v>
      </c>
      <c r="AU258">
        <v>0.13469999999999999</v>
      </c>
      <c r="AV258">
        <v>0</v>
      </c>
      <c r="AW258">
        <v>32.840600000000002</v>
      </c>
      <c r="AX258">
        <v>1165178.4576999999</v>
      </c>
      <c r="AY258">
        <v>1.6836</v>
      </c>
      <c r="AZ258">
        <v>0.112</v>
      </c>
      <c r="BA258">
        <v>0</v>
      </c>
      <c r="BB258">
        <v>1</v>
      </c>
      <c r="BC258">
        <v>1</v>
      </c>
      <c r="BD258">
        <v>1</v>
      </c>
      <c r="BE258">
        <v>0</v>
      </c>
      <c r="BF258">
        <v>0</v>
      </c>
      <c r="BG258" s="2">
        <f t="shared" si="6"/>
        <v>0.18425624000000002</v>
      </c>
      <c r="BH258" t="str">
        <f>IFERROR(VLOOKUP(D258,'Pesos cenários'!$B$2:$D$4,3,FALSE),"")</f>
        <v/>
      </c>
    </row>
    <row r="259" spans="1:60" x14ac:dyDescent="0.25">
      <c r="A259">
        <v>346</v>
      </c>
      <c r="B259" t="s">
        <v>715</v>
      </c>
      <c r="C259" t="s">
        <v>207</v>
      </c>
      <c r="D259" t="s">
        <v>60</v>
      </c>
      <c r="E259" t="s">
        <v>93</v>
      </c>
      <c r="F259" t="s">
        <v>728</v>
      </c>
      <c r="G259" t="s">
        <v>716</v>
      </c>
      <c r="H259">
        <v>244.602</v>
      </c>
      <c r="I259">
        <v>1387.6512499999999</v>
      </c>
      <c r="J259">
        <v>5263.0468385000004</v>
      </c>
      <c r="K259">
        <v>1.6864816</v>
      </c>
      <c r="L259">
        <v>0.13350000000000001</v>
      </c>
      <c r="M259">
        <v>0.26340000000000002</v>
      </c>
      <c r="N259">
        <v>250.76339999999999</v>
      </c>
      <c r="O259">
        <v>1981.9976999999999</v>
      </c>
      <c r="P259">
        <v>7.1279000000000003</v>
      </c>
      <c r="Q259">
        <v>0.12039999999999999</v>
      </c>
      <c r="R259">
        <v>0.1234</v>
      </c>
      <c r="S259">
        <v>332.52890000000002</v>
      </c>
      <c r="T259">
        <v>2297.6561000000002</v>
      </c>
      <c r="U259">
        <v>0.13750000000000001</v>
      </c>
      <c r="V259">
        <v>0</v>
      </c>
      <c r="W259">
        <v>0.1447</v>
      </c>
      <c r="X259">
        <v>1435283368</v>
      </c>
      <c r="Y259">
        <v>7047938491</v>
      </c>
      <c r="Z259">
        <v>0</v>
      </c>
      <c r="AA259">
        <v>0.1263</v>
      </c>
      <c r="AB259">
        <v>0.2036</v>
      </c>
      <c r="AC259">
        <v>6206140400</v>
      </c>
      <c r="AD259">
        <v>32757947091.25</v>
      </c>
      <c r="AE259">
        <v>0</v>
      </c>
      <c r="AF259">
        <v>0.12039999999999999</v>
      </c>
      <c r="AG259">
        <v>0.1895</v>
      </c>
      <c r="AH259">
        <v>1</v>
      </c>
      <c r="AI259">
        <v>1</v>
      </c>
      <c r="AJ259">
        <v>0.22339999999999999</v>
      </c>
      <c r="AK259">
        <v>0.124</v>
      </c>
      <c r="AL259">
        <v>1</v>
      </c>
      <c r="AM259">
        <v>1307380089.2585001</v>
      </c>
      <c r="AN259">
        <v>6231760891.5696001</v>
      </c>
      <c r="AO259">
        <v>0</v>
      </c>
      <c r="AP259">
        <v>0.12870000000000001</v>
      </c>
      <c r="AQ259">
        <v>0.20979999999999999</v>
      </c>
      <c r="AR259">
        <v>681206.5</v>
      </c>
      <c r="AS259">
        <v>3034573.8169999998</v>
      </c>
      <c r="AT259">
        <v>158</v>
      </c>
      <c r="AU259">
        <v>0.13469999999999999</v>
      </c>
      <c r="AV259">
        <v>0.224441388745898</v>
      </c>
      <c r="AW259">
        <v>233374.85029999999</v>
      </c>
      <c r="AX259">
        <v>1165178.4576999999</v>
      </c>
      <c r="AY259">
        <v>1.6836</v>
      </c>
      <c r="AZ259">
        <v>0.112</v>
      </c>
      <c r="BA259">
        <v>0.20030000000000001</v>
      </c>
      <c r="BB259">
        <v>1</v>
      </c>
      <c r="BC259">
        <v>1</v>
      </c>
      <c r="BD259">
        <v>1</v>
      </c>
      <c r="BE259">
        <v>0</v>
      </c>
      <c r="BF259">
        <v>0</v>
      </c>
      <c r="BG259" s="2">
        <f t="shared" si="6"/>
        <v>0.30221885506407248</v>
      </c>
      <c r="BH259" t="str">
        <f>IFERROR(VLOOKUP(D259,'Pesos cenários'!$B$2:$D$4,3,FALSE),"")</f>
        <v/>
      </c>
    </row>
    <row r="260" spans="1:60" x14ac:dyDescent="0.25">
      <c r="A260">
        <v>347</v>
      </c>
      <c r="B260" t="s">
        <v>715</v>
      </c>
      <c r="C260" t="s">
        <v>208</v>
      </c>
      <c r="D260" t="s">
        <v>60</v>
      </c>
      <c r="E260" t="s">
        <v>93</v>
      </c>
      <c r="F260" t="s">
        <v>728</v>
      </c>
      <c r="G260" t="s">
        <v>716</v>
      </c>
      <c r="H260">
        <v>6.7649999999999997</v>
      </c>
      <c r="I260">
        <v>16.653717</v>
      </c>
      <c r="J260">
        <v>5263.0468385000004</v>
      </c>
      <c r="K260">
        <v>1.6864816</v>
      </c>
      <c r="L260">
        <v>0.13350000000000001</v>
      </c>
      <c r="M260">
        <v>2.8E-3</v>
      </c>
      <c r="N260">
        <v>426.0684</v>
      </c>
      <c r="O260">
        <v>1981.9976999999999</v>
      </c>
      <c r="P260">
        <v>7.1279000000000003</v>
      </c>
      <c r="Q260">
        <v>0.12039999999999999</v>
      </c>
      <c r="R260">
        <v>0.21210000000000001</v>
      </c>
      <c r="S260">
        <v>10.228300000000001</v>
      </c>
      <c r="T260">
        <v>2297.6561000000002</v>
      </c>
      <c r="U260">
        <v>0.13750000000000001</v>
      </c>
      <c r="V260">
        <v>0</v>
      </c>
      <c r="W260">
        <v>4.4000000000000003E-3</v>
      </c>
      <c r="X260">
        <v>316357750</v>
      </c>
      <c r="Y260">
        <v>7047938491</v>
      </c>
      <c r="Z260">
        <v>0</v>
      </c>
      <c r="AA260">
        <v>0.1263</v>
      </c>
      <c r="AB260">
        <v>4.4900000000000002E-2</v>
      </c>
      <c r="AC260">
        <v>519642080</v>
      </c>
      <c r="AD260">
        <v>32757947091.25</v>
      </c>
      <c r="AE260">
        <v>0</v>
      </c>
      <c r="AF260">
        <v>0.12039999999999999</v>
      </c>
      <c r="AG260">
        <v>1.5900000000000001E-2</v>
      </c>
      <c r="AH260">
        <v>0.28570000000000001</v>
      </c>
      <c r="AI260">
        <v>1</v>
      </c>
      <c r="AJ260">
        <v>0.22339999999999999</v>
      </c>
      <c r="AK260">
        <v>0.124</v>
      </c>
      <c r="AL260">
        <v>8.0299999999999996E-2</v>
      </c>
      <c r="AM260">
        <v>58615543.796499997</v>
      </c>
      <c r="AN260">
        <v>6231760891.5696001</v>
      </c>
      <c r="AO260">
        <v>0</v>
      </c>
      <c r="AP260">
        <v>0.12870000000000001</v>
      </c>
      <c r="AQ260">
        <v>9.4000000000000004E-3</v>
      </c>
      <c r="AR260">
        <v>3105661</v>
      </c>
      <c r="AS260">
        <v>3034573.8169999998</v>
      </c>
      <c r="AT260">
        <v>158</v>
      </c>
      <c r="AU260">
        <v>0.13469999999999999</v>
      </c>
      <c r="AV260">
        <v>1</v>
      </c>
      <c r="AW260">
        <v>19821.0828</v>
      </c>
      <c r="AX260">
        <v>1165178.4576999999</v>
      </c>
      <c r="AY260">
        <v>1.6836</v>
      </c>
      <c r="AZ260">
        <v>0.112</v>
      </c>
      <c r="BA260">
        <v>1.7000000000000001E-2</v>
      </c>
      <c r="BB260">
        <v>1</v>
      </c>
      <c r="BC260">
        <v>1</v>
      </c>
      <c r="BD260">
        <v>1</v>
      </c>
      <c r="BE260">
        <v>0</v>
      </c>
      <c r="BF260">
        <v>0</v>
      </c>
      <c r="BG260" s="2">
        <f t="shared" si="6"/>
        <v>0.18126684999999998</v>
      </c>
      <c r="BH260" t="str">
        <f>IFERROR(VLOOKUP(D260,'Pesos cenários'!$B$2:$D$4,3,FALSE),"")</f>
        <v/>
      </c>
    </row>
    <row r="261" spans="1:60" x14ac:dyDescent="0.25">
      <c r="A261">
        <v>348</v>
      </c>
      <c r="B261" t="s">
        <v>715</v>
      </c>
      <c r="C261" t="s">
        <v>209</v>
      </c>
      <c r="D261" t="s">
        <v>60</v>
      </c>
      <c r="E261" t="s">
        <v>93</v>
      </c>
      <c r="F261" t="s">
        <v>728</v>
      </c>
      <c r="G261" t="s">
        <v>716</v>
      </c>
      <c r="H261">
        <v>77.8</v>
      </c>
      <c r="I261">
        <v>103.309196</v>
      </c>
      <c r="J261">
        <v>5263.0468385000004</v>
      </c>
      <c r="K261">
        <v>1.6864816</v>
      </c>
      <c r="L261">
        <v>0.13350000000000001</v>
      </c>
      <c r="M261">
        <v>1.9300000000000001E-2</v>
      </c>
      <c r="N261">
        <v>316.0616</v>
      </c>
      <c r="O261">
        <v>1981.9976999999999</v>
      </c>
      <c r="P261">
        <v>7.1279000000000003</v>
      </c>
      <c r="Q261">
        <v>0.12039999999999999</v>
      </c>
      <c r="R261">
        <v>0.15640000000000001</v>
      </c>
      <c r="S261">
        <v>80.205600000000004</v>
      </c>
      <c r="T261">
        <v>2297.6561000000002</v>
      </c>
      <c r="U261">
        <v>0.13750000000000001</v>
      </c>
      <c r="V261">
        <v>0</v>
      </c>
      <c r="W261">
        <v>3.4799999999999998E-2</v>
      </c>
      <c r="X261">
        <v>536998350</v>
      </c>
      <c r="Y261">
        <v>7047938491</v>
      </c>
      <c r="Z261">
        <v>0</v>
      </c>
      <c r="AA261">
        <v>0.1263</v>
      </c>
      <c r="AB261">
        <v>7.6200000000000004E-2</v>
      </c>
      <c r="AC261">
        <v>0</v>
      </c>
      <c r="AD261">
        <v>32757947091.25</v>
      </c>
      <c r="AE261">
        <v>0</v>
      </c>
      <c r="AF261">
        <v>0.12039999999999999</v>
      </c>
      <c r="AG261">
        <v>0</v>
      </c>
      <c r="AH261">
        <v>1</v>
      </c>
      <c r="AI261">
        <v>1</v>
      </c>
      <c r="AJ261">
        <v>0.22339999999999999</v>
      </c>
      <c r="AK261">
        <v>0.124</v>
      </c>
      <c r="AL261">
        <v>1</v>
      </c>
      <c r="AM261">
        <v>572042491.35119998</v>
      </c>
      <c r="AN261">
        <v>6231760891.5696001</v>
      </c>
      <c r="AO261">
        <v>0</v>
      </c>
      <c r="AP261">
        <v>0.12870000000000001</v>
      </c>
      <c r="AQ261">
        <v>9.1800000000000007E-2</v>
      </c>
      <c r="AR261">
        <v>0</v>
      </c>
      <c r="AS261">
        <v>3034573.8169999998</v>
      </c>
      <c r="AT261">
        <v>158</v>
      </c>
      <c r="AU261">
        <v>0.13469999999999999</v>
      </c>
      <c r="AV261">
        <v>0</v>
      </c>
      <c r="AW261">
        <v>70622.773400000005</v>
      </c>
      <c r="AX261">
        <v>1165178.4576999999</v>
      </c>
      <c r="AY261">
        <v>1.6836</v>
      </c>
      <c r="AZ261">
        <v>0.112</v>
      </c>
      <c r="BA261">
        <v>6.0600000000000001E-2</v>
      </c>
      <c r="BB261">
        <v>1</v>
      </c>
      <c r="BC261">
        <v>1</v>
      </c>
      <c r="BD261">
        <v>1</v>
      </c>
      <c r="BE261">
        <v>0</v>
      </c>
      <c r="BF261">
        <v>0</v>
      </c>
      <c r="BG261" s="2">
        <f t="shared" si="6"/>
        <v>0.17363302999999999</v>
      </c>
      <c r="BH261" t="str">
        <f>IFERROR(VLOOKUP(D261,'Pesos cenários'!$B$2:$D$4,3,FALSE),"")</f>
        <v/>
      </c>
    </row>
    <row r="262" spans="1:60" x14ac:dyDescent="0.25">
      <c r="A262">
        <v>349</v>
      </c>
      <c r="B262" t="s">
        <v>715</v>
      </c>
      <c r="C262" t="s">
        <v>210</v>
      </c>
      <c r="D262" t="s">
        <v>60</v>
      </c>
      <c r="E262" t="s">
        <v>93</v>
      </c>
      <c r="F262" t="s">
        <v>728</v>
      </c>
      <c r="G262" t="s">
        <v>716</v>
      </c>
      <c r="H262">
        <v>404.74900000000002</v>
      </c>
      <c r="I262">
        <v>499.02771000000001</v>
      </c>
      <c r="J262">
        <v>5263.0468385000004</v>
      </c>
      <c r="K262">
        <v>1.6864816</v>
      </c>
      <c r="L262">
        <v>0.13350000000000001</v>
      </c>
      <c r="M262">
        <v>9.4500000000000001E-2</v>
      </c>
      <c r="N262">
        <v>1048.0773999999999</v>
      </c>
      <c r="O262">
        <v>1981.9976999999999</v>
      </c>
      <c r="P262">
        <v>7.1279000000000003</v>
      </c>
      <c r="Q262">
        <v>0.12039999999999999</v>
      </c>
      <c r="R262">
        <v>0.52710000000000001</v>
      </c>
      <c r="S262">
        <v>411.22609999999997</v>
      </c>
      <c r="T262">
        <v>2297.6561000000002</v>
      </c>
      <c r="U262">
        <v>0.13750000000000001</v>
      </c>
      <c r="V262">
        <v>0</v>
      </c>
      <c r="W262">
        <v>0.1789</v>
      </c>
      <c r="X262">
        <v>2277714534</v>
      </c>
      <c r="Y262">
        <v>7047938491</v>
      </c>
      <c r="Z262">
        <v>0</v>
      </c>
      <c r="AA262">
        <v>0.1263</v>
      </c>
      <c r="AB262">
        <v>0.32319999999999999</v>
      </c>
      <c r="AC262">
        <v>4814540000</v>
      </c>
      <c r="AD262">
        <v>32757947091.25</v>
      </c>
      <c r="AE262">
        <v>0</v>
      </c>
      <c r="AF262">
        <v>0.12039999999999999</v>
      </c>
      <c r="AG262">
        <v>0.14699999999999999</v>
      </c>
      <c r="AH262">
        <v>0.66</v>
      </c>
      <c r="AI262">
        <v>1</v>
      </c>
      <c r="AJ262">
        <v>0.22339999999999999</v>
      </c>
      <c r="AK262">
        <v>0.124</v>
      </c>
      <c r="AL262">
        <v>0.56220000000000003</v>
      </c>
      <c r="AM262">
        <v>1006367478.2369</v>
      </c>
      <c r="AN262">
        <v>6231760891.5696001</v>
      </c>
      <c r="AO262">
        <v>0</v>
      </c>
      <c r="AP262">
        <v>0.12870000000000001</v>
      </c>
      <c r="AQ262">
        <v>0.1615</v>
      </c>
      <c r="AR262">
        <v>709058.93799999997</v>
      </c>
      <c r="AS262">
        <v>3034573.8169999998</v>
      </c>
      <c r="AT262">
        <v>158</v>
      </c>
      <c r="AU262">
        <v>0.13469999999999999</v>
      </c>
      <c r="AV262">
        <v>0.23362023557498399</v>
      </c>
      <c r="AW262">
        <v>140222.4333</v>
      </c>
      <c r="AX262">
        <v>1165178.4576999999</v>
      </c>
      <c r="AY262">
        <v>1.6836</v>
      </c>
      <c r="AZ262">
        <v>0.112</v>
      </c>
      <c r="BA262">
        <v>0.1203</v>
      </c>
      <c r="BB262">
        <v>1</v>
      </c>
      <c r="BC262">
        <v>1</v>
      </c>
      <c r="BD262">
        <v>1</v>
      </c>
      <c r="BE262">
        <v>0</v>
      </c>
      <c r="BF262">
        <v>0</v>
      </c>
      <c r="BG262" s="2">
        <f t="shared" si="6"/>
        <v>0.27003764573195027</v>
      </c>
      <c r="BH262" t="str">
        <f>IFERROR(VLOOKUP(D262,'Pesos cenários'!$B$2:$D$4,3,FALSE),"")</f>
        <v/>
      </c>
    </row>
    <row r="263" spans="1:60" x14ac:dyDescent="0.25">
      <c r="A263">
        <v>352</v>
      </c>
      <c r="B263" t="s">
        <v>715</v>
      </c>
      <c r="C263" t="s">
        <v>211</v>
      </c>
      <c r="D263" t="s">
        <v>60</v>
      </c>
      <c r="E263" t="s">
        <v>93</v>
      </c>
      <c r="F263" t="s">
        <v>728</v>
      </c>
      <c r="G263" t="s">
        <v>716</v>
      </c>
      <c r="H263">
        <v>519.62800000000004</v>
      </c>
      <c r="I263">
        <v>8083.0922899999996</v>
      </c>
      <c r="J263">
        <v>5263.0468385000004</v>
      </c>
      <c r="K263">
        <v>1.6864816</v>
      </c>
      <c r="L263">
        <v>0.13350000000000001</v>
      </c>
      <c r="M263">
        <v>1</v>
      </c>
      <c r="N263">
        <v>237.9897</v>
      </c>
      <c r="O263">
        <v>1981.9976999999999</v>
      </c>
      <c r="P263">
        <v>7.1279000000000003</v>
      </c>
      <c r="Q263">
        <v>0.12039999999999999</v>
      </c>
      <c r="R263">
        <v>0.1169</v>
      </c>
      <c r="S263">
        <v>511.95800000000003</v>
      </c>
      <c r="T263">
        <v>2297.6561000000002</v>
      </c>
      <c r="U263">
        <v>0.13750000000000001</v>
      </c>
      <c r="V263">
        <v>0</v>
      </c>
      <c r="W263">
        <v>0.2228</v>
      </c>
      <c r="X263">
        <v>2903876306</v>
      </c>
      <c r="Y263">
        <v>7047938491</v>
      </c>
      <c r="Z263">
        <v>0</v>
      </c>
      <c r="AA263">
        <v>0.1263</v>
      </c>
      <c r="AB263">
        <v>0.41199999999999998</v>
      </c>
      <c r="AC263">
        <v>28991228000</v>
      </c>
      <c r="AD263">
        <v>32757947091.25</v>
      </c>
      <c r="AE263">
        <v>0</v>
      </c>
      <c r="AF263">
        <v>0.12039999999999999</v>
      </c>
      <c r="AG263">
        <v>0.88500000000000001</v>
      </c>
      <c r="AH263">
        <v>1</v>
      </c>
      <c r="AI263">
        <v>1</v>
      </c>
      <c r="AJ263">
        <v>0.22339999999999999</v>
      </c>
      <c r="AK263">
        <v>0.124</v>
      </c>
      <c r="AL263">
        <v>1</v>
      </c>
      <c r="AM263">
        <v>6107436380.4259005</v>
      </c>
      <c r="AN263">
        <v>6231760891.5696001</v>
      </c>
      <c r="AO263">
        <v>0</v>
      </c>
      <c r="AP263">
        <v>0.12870000000000001</v>
      </c>
      <c r="AQ263">
        <v>0.98</v>
      </c>
      <c r="AR263">
        <v>2305216</v>
      </c>
      <c r="AS263">
        <v>3034573.8169999998</v>
      </c>
      <c r="AT263">
        <v>158</v>
      </c>
      <c r="AU263">
        <v>0.13469999999999999</v>
      </c>
      <c r="AV263">
        <v>0.75963814421416798</v>
      </c>
      <c r="AW263">
        <v>1856017.791</v>
      </c>
      <c r="AX263">
        <v>1165178.4576999999</v>
      </c>
      <c r="AY263">
        <v>1.6836</v>
      </c>
      <c r="AZ263">
        <v>0.112</v>
      </c>
      <c r="BA263">
        <v>1</v>
      </c>
      <c r="BB263">
        <v>1</v>
      </c>
      <c r="BC263">
        <v>1</v>
      </c>
      <c r="BD263">
        <v>1</v>
      </c>
      <c r="BE263">
        <v>0</v>
      </c>
      <c r="BF263">
        <v>0</v>
      </c>
      <c r="BG263" s="2">
        <f t="shared" si="6"/>
        <v>0.77061361802564843</v>
      </c>
      <c r="BH263" t="str">
        <f>IFERROR(VLOOKUP(D263,'Pesos cenários'!$B$2:$D$4,3,FALSE),"")</f>
        <v/>
      </c>
    </row>
    <row r="264" spans="1:60" x14ac:dyDescent="0.25">
      <c r="A264">
        <v>354</v>
      </c>
      <c r="B264" t="s">
        <v>715</v>
      </c>
      <c r="C264" t="s">
        <v>212</v>
      </c>
      <c r="D264" t="s">
        <v>60</v>
      </c>
      <c r="E264" t="s">
        <v>93</v>
      </c>
      <c r="F264" t="s">
        <v>728</v>
      </c>
      <c r="G264" t="s">
        <v>716</v>
      </c>
      <c r="H264">
        <v>9.3140000000000001</v>
      </c>
      <c r="I264">
        <v>3.84084892</v>
      </c>
      <c r="J264">
        <v>5263.0468385000004</v>
      </c>
      <c r="K264">
        <v>1.6864816</v>
      </c>
      <c r="L264">
        <v>0.13350000000000001</v>
      </c>
      <c r="M264">
        <v>4.0000000000000002E-4</v>
      </c>
      <c r="N264">
        <v>7.1279000000000003</v>
      </c>
      <c r="O264">
        <v>1981.9976999999999</v>
      </c>
      <c r="P264">
        <v>7.1279000000000003</v>
      </c>
      <c r="Q264">
        <v>0.12039999999999999</v>
      </c>
      <c r="R264">
        <v>0</v>
      </c>
      <c r="S264">
        <v>0.81320000000000003</v>
      </c>
      <c r="T264">
        <v>2297.6561000000002</v>
      </c>
      <c r="U264">
        <v>0.13750000000000001</v>
      </c>
      <c r="V264">
        <v>0</v>
      </c>
      <c r="W264">
        <v>2.9999999999999997E-4</v>
      </c>
      <c r="X264">
        <v>113076426</v>
      </c>
      <c r="Y264">
        <v>7047938491</v>
      </c>
      <c r="Z264">
        <v>0</v>
      </c>
      <c r="AA264">
        <v>0.1263</v>
      </c>
      <c r="AB264">
        <v>1.6E-2</v>
      </c>
      <c r="AC264">
        <v>0</v>
      </c>
      <c r="AD264">
        <v>32757947091.25</v>
      </c>
      <c r="AE264">
        <v>0</v>
      </c>
      <c r="AF264">
        <v>0.12039999999999999</v>
      </c>
      <c r="AG264">
        <v>0</v>
      </c>
      <c r="AH264">
        <v>1</v>
      </c>
      <c r="AI264">
        <v>1</v>
      </c>
      <c r="AJ264">
        <v>0.22339999999999999</v>
      </c>
      <c r="AK264">
        <v>0.124</v>
      </c>
      <c r="AL264">
        <v>1</v>
      </c>
      <c r="AN264">
        <v>6231760891.5696001</v>
      </c>
      <c r="AO264">
        <v>0</v>
      </c>
      <c r="AP264">
        <v>0.12870000000000001</v>
      </c>
      <c r="AQ264">
        <v>0</v>
      </c>
      <c r="AR264">
        <v>0</v>
      </c>
      <c r="AS264">
        <v>3034573.8169999998</v>
      </c>
      <c r="AT264">
        <v>158</v>
      </c>
      <c r="AU264">
        <v>0.13469999999999999</v>
      </c>
      <c r="AV264">
        <v>0</v>
      </c>
      <c r="AX264">
        <v>1165178.4576999999</v>
      </c>
      <c r="AY264">
        <v>1.6836</v>
      </c>
      <c r="AZ264">
        <v>0.112</v>
      </c>
      <c r="BB264">
        <v>1</v>
      </c>
      <c r="BC264">
        <v>1</v>
      </c>
      <c r="BD264">
        <v>1</v>
      </c>
      <c r="BE264">
        <v>0</v>
      </c>
      <c r="BF264">
        <v>0</v>
      </c>
      <c r="BG264" s="2">
        <f t="shared" si="6"/>
        <v>0.1260742</v>
      </c>
      <c r="BH264" t="str">
        <f>IFERROR(VLOOKUP(D264,'Pesos cenários'!$B$2:$D$4,3,FALSE),"")</f>
        <v/>
      </c>
    </row>
    <row r="265" spans="1:60" x14ac:dyDescent="0.25">
      <c r="A265">
        <v>355</v>
      </c>
      <c r="B265" t="s">
        <v>715</v>
      </c>
      <c r="C265" t="s">
        <v>213</v>
      </c>
      <c r="D265" t="s">
        <v>60</v>
      </c>
      <c r="E265" t="s">
        <v>93</v>
      </c>
      <c r="F265" t="s">
        <v>728</v>
      </c>
      <c r="G265" t="s">
        <v>716</v>
      </c>
      <c r="H265">
        <v>588.50699999999995</v>
      </c>
      <c r="I265">
        <v>3846.1076699999999</v>
      </c>
      <c r="J265">
        <v>5263.0468385000004</v>
      </c>
      <c r="K265">
        <v>1.6864816</v>
      </c>
      <c r="L265">
        <v>0.13350000000000001</v>
      </c>
      <c r="M265">
        <v>0.73070000000000002</v>
      </c>
      <c r="N265">
        <v>513.33929999999998</v>
      </c>
      <c r="O265">
        <v>1981.9976999999999</v>
      </c>
      <c r="P265">
        <v>7.1279000000000003</v>
      </c>
      <c r="Q265">
        <v>0.12039999999999999</v>
      </c>
      <c r="R265">
        <v>0.25629999999999997</v>
      </c>
      <c r="S265">
        <v>601.61369999999999</v>
      </c>
      <c r="T265">
        <v>2297.6561000000002</v>
      </c>
      <c r="U265">
        <v>0.13750000000000001</v>
      </c>
      <c r="V265">
        <v>0</v>
      </c>
      <c r="W265">
        <v>0.26179999999999998</v>
      </c>
      <c r="X265">
        <v>2974104618</v>
      </c>
      <c r="Y265">
        <v>7047938491</v>
      </c>
      <c r="Z265">
        <v>0</v>
      </c>
      <c r="AA265">
        <v>0.1263</v>
      </c>
      <c r="AB265">
        <v>0.42199999999999999</v>
      </c>
      <c r="AC265">
        <v>294140600</v>
      </c>
      <c r="AD265">
        <v>32757947091.25</v>
      </c>
      <c r="AE265">
        <v>0</v>
      </c>
      <c r="AF265">
        <v>0.12039999999999999</v>
      </c>
      <c r="AG265">
        <v>8.9999999999999993E-3</v>
      </c>
      <c r="AH265">
        <v>1</v>
      </c>
      <c r="AI265">
        <v>1</v>
      </c>
      <c r="AJ265">
        <v>0.22339999999999999</v>
      </c>
      <c r="AK265">
        <v>0.124</v>
      </c>
      <c r="AL265">
        <v>1</v>
      </c>
      <c r="AM265">
        <v>61965122.245499998</v>
      </c>
      <c r="AN265">
        <v>6231760891.5696001</v>
      </c>
      <c r="AO265">
        <v>0</v>
      </c>
      <c r="AP265">
        <v>0.12870000000000001</v>
      </c>
      <c r="AQ265">
        <v>9.9000000000000008E-3</v>
      </c>
      <c r="AR265">
        <v>23934.6387</v>
      </c>
      <c r="AS265">
        <v>3034573.8169999998</v>
      </c>
      <c r="AT265">
        <v>158</v>
      </c>
      <c r="AU265">
        <v>0.13469999999999999</v>
      </c>
      <c r="AV265">
        <v>7.8356560649314594E-3</v>
      </c>
      <c r="AW265">
        <v>21907.033200000002</v>
      </c>
      <c r="AX265">
        <v>1165178.4576999999</v>
      </c>
      <c r="AY265">
        <v>1.6836</v>
      </c>
      <c r="AZ265">
        <v>0.112</v>
      </c>
      <c r="BA265">
        <v>1.8800000000000001E-2</v>
      </c>
      <c r="BB265">
        <v>1</v>
      </c>
      <c r="BC265">
        <v>1</v>
      </c>
      <c r="BD265">
        <v>1</v>
      </c>
      <c r="BE265">
        <v>0</v>
      </c>
      <c r="BF265">
        <v>0</v>
      </c>
      <c r="BG265" s="2">
        <f t="shared" si="6"/>
        <v>0.31122436287194621</v>
      </c>
      <c r="BH265" t="str">
        <f>IFERROR(VLOOKUP(D265,'Pesos cenários'!$B$2:$D$4,3,FALSE),"")</f>
        <v/>
      </c>
    </row>
    <row r="266" spans="1:60" x14ac:dyDescent="0.25">
      <c r="A266">
        <v>356</v>
      </c>
      <c r="B266" t="s">
        <v>715</v>
      </c>
      <c r="C266" t="s">
        <v>214</v>
      </c>
      <c r="D266" t="s">
        <v>60</v>
      </c>
      <c r="E266" t="s">
        <v>93</v>
      </c>
      <c r="F266" t="s">
        <v>728</v>
      </c>
      <c r="G266" t="s">
        <v>716</v>
      </c>
      <c r="H266">
        <v>1153.345</v>
      </c>
      <c r="I266">
        <v>682.94085700000005</v>
      </c>
      <c r="J266">
        <v>5263.0468385000004</v>
      </c>
      <c r="K266">
        <v>1.6864816</v>
      </c>
      <c r="L266">
        <v>0.13350000000000001</v>
      </c>
      <c r="M266">
        <v>0.1295</v>
      </c>
      <c r="N266">
        <v>824.10789999999997</v>
      </c>
      <c r="O266">
        <v>1981.9976999999999</v>
      </c>
      <c r="P266">
        <v>7.1279000000000003</v>
      </c>
      <c r="Q266">
        <v>0.12039999999999999</v>
      </c>
      <c r="R266">
        <v>0.41370000000000001</v>
      </c>
      <c r="S266">
        <v>1155.0804000000001</v>
      </c>
      <c r="T266">
        <v>2297.6561000000002</v>
      </c>
      <c r="U266">
        <v>0.13750000000000001</v>
      </c>
      <c r="V266">
        <v>0</v>
      </c>
      <c r="W266">
        <v>0.50270000000000004</v>
      </c>
      <c r="X266">
        <v>5841539202</v>
      </c>
      <c r="Y266">
        <v>7047938491</v>
      </c>
      <c r="Z266">
        <v>0</v>
      </c>
      <c r="AA266">
        <v>0.1263</v>
      </c>
      <c r="AB266">
        <v>0.82879999999999998</v>
      </c>
      <c r="AC266">
        <v>23446462000</v>
      </c>
      <c r="AD266">
        <v>32757947091.25</v>
      </c>
      <c r="AE266">
        <v>0</v>
      </c>
      <c r="AF266">
        <v>0.12039999999999999</v>
      </c>
      <c r="AG266">
        <v>0.7157</v>
      </c>
      <c r="AH266">
        <v>1</v>
      </c>
      <c r="AI266">
        <v>1</v>
      </c>
      <c r="AJ266">
        <v>0.22339999999999999</v>
      </c>
      <c r="AK266">
        <v>0.124</v>
      </c>
      <c r="AL266">
        <v>1</v>
      </c>
      <c r="AM266">
        <v>4939348267.4961996</v>
      </c>
      <c r="AN266">
        <v>6231760891.5696001</v>
      </c>
      <c r="AO266">
        <v>0</v>
      </c>
      <c r="AP266">
        <v>0.12870000000000001</v>
      </c>
      <c r="AQ266">
        <v>0.79259999999999997</v>
      </c>
      <c r="AR266">
        <v>789383.375</v>
      </c>
      <c r="AS266">
        <v>3034573.8169999998</v>
      </c>
      <c r="AT266">
        <v>158</v>
      </c>
      <c r="AU266">
        <v>0.13469999999999999</v>
      </c>
      <c r="AV266">
        <v>0.260091372638663</v>
      </c>
      <c r="AW266">
        <v>788260.10710000002</v>
      </c>
      <c r="AX266">
        <v>1165178.4576999999</v>
      </c>
      <c r="AY266">
        <v>1.6836</v>
      </c>
      <c r="AZ266">
        <v>0.112</v>
      </c>
      <c r="BA266">
        <v>0.67649999999999999</v>
      </c>
      <c r="BB266">
        <v>1</v>
      </c>
      <c r="BC266">
        <v>1</v>
      </c>
      <c r="BD266">
        <v>1</v>
      </c>
      <c r="BE266">
        <v>0</v>
      </c>
      <c r="BF266">
        <v>0</v>
      </c>
      <c r="BG266" s="2">
        <f t="shared" si="6"/>
        <v>0.59475537789442789</v>
      </c>
      <c r="BH266" t="str">
        <f>IFERROR(VLOOKUP(D266,'Pesos cenários'!$B$2:$D$4,3,FALSE),"")</f>
        <v/>
      </c>
    </row>
    <row r="267" spans="1:60" x14ac:dyDescent="0.25">
      <c r="A267">
        <v>357</v>
      </c>
      <c r="B267" t="s">
        <v>715</v>
      </c>
      <c r="C267" t="s">
        <v>215</v>
      </c>
      <c r="D267" t="s">
        <v>60</v>
      </c>
      <c r="E267" t="s">
        <v>93</v>
      </c>
      <c r="F267" t="s">
        <v>728</v>
      </c>
      <c r="G267" t="s">
        <v>716</v>
      </c>
      <c r="H267">
        <v>4.2809999999999997</v>
      </c>
      <c r="I267">
        <v>29.2822456</v>
      </c>
      <c r="J267">
        <v>5263.0468385000004</v>
      </c>
      <c r="K267">
        <v>1.6864816</v>
      </c>
      <c r="L267">
        <v>0.13350000000000001</v>
      </c>
      <c r="M267">
        <v>5.1999999999999998E-3</v>
      </c>
      <c r="N267">
        <v>44.313099999999999</v>
      </c>
      <c r="O267">
        <v>1981.9976999999999</v>
      </c>
      <c r="P267">
        <v>7.1279000000000003</v>
      </c>
      <c r="Q267">
        <v>0.12039999999999999</v>
      </c>
      <c r="R267">
        <v>1.8800000000000001E-2</v>
      </c>
      <c r="S267">
        <v>2.694</v>
      </c>
      <c r="T267">
        <v>2297.6561000000002</v>
      </c>
      <c r="U267">
        <v>0.13750000000000001</v>
      </c>
      <c r="V267">
        <v>0</v>
      </c>
      <c r="W267">
        <v>1.1000000000000001E-3</v>
      </c>
      <c r="X267">
        <v>124672964</v>
      </c>
      <c r="Y267">
        <v>7047938491</v>
      </c>
      <c r="Z267">
        <v>0</v>
      </c>
      <c r="AA267">
        <v>0.1263</v>
      </c>
      <c r="AB267">
        <v>1.77E-2</v>
      </c>
      <c r="AC267">
        <v>12080480</v>
      </c>
      <c r="AD267">
        <v>32757947091.25</v>
      </c>
      <c r="AE267">
        <v>0</v>
      </c>
      <c r="AF267">
        <v>0.12039999999999999</v>
      </c>
      <c r="AG267">
        <v>4.0000000000000002E-4</v>
      </c>
      <c r="AH267">
        <v>1</v>
      </c>
      <c r="AI267">
        <v>1</v>
      </c>
      <c r="AJ267">
        <v>0.22339999999999999</v>
      </c>
      <c r="AK267">
        <v>0.124</v>
      </c>
      <c r="AL267">
        <v>1</v>
      </c>
      <c r="AM267">
        <v>2544934.0586000001</v>
      </c>
      <c r="AN267">
        <v>6231760891.5696001</v>
      </c>
      <c r="AO267">
        <v>0</v>
      </c>
      <c r="AP267">
        <v>0.12870000000000001</v>
      </c>
      <c r="AQ267">
        <v>4.0000000000000002E-4</v>
      </c>
      <c r="AR267">
        <v>181964.06299999999</v>
      </c>
      <c r="AS267">
        <v>3034573.8169999998</v>
      </c>
      <c r="AT267">
        <v>158</v>
      </c>
      <c r="AU267">
        <v>0.13469999999999999</v>
      </c>
      <c r="AV267">
        <v>5.9914683406753398E-2</v>
      </c>
      <c r="AW267">
        <v>429.57400000000001</v>
      </c>
      <c r="AX267">
        <v>1165178.4576999999</v>
      </c>
      <c r="AY267">
        <v>1.6836</v>
      </c>
      <c r="AZ267">
        <v>0.112</v>
      </c>
      <c r="BA267">
        <v>4.0000000000000002E-4</v>
      </c>
      <c r="BB267">
        <v>1</v>
      </c>
      <c r="BC267">
        <v>1</v>
      </c>
      <c r="BD267">
        <v>1</v>
      </c>
      <c r="BE267">
        <v>0</v>
      </c>
      <c r="BF267">
        <v>0</v>
      </c>
      <c r="BG267" s="2">
        <f t="shared" si="6"/>
        <v>0.13740817785488971</v>
      </c>
      <c r="BH267" t="str">
        <f>IFERROR(VLOOKUP(D267,'Pesos cenários'!$B$2:$D$4,3,FALSE),"")</f>
        <v/>
      </c>
    </row>
    <row r="268" spans="1:60" x14ac:dyDescent="0.25">
      <c r="A268">
        <v>358</v>
      </c>
      <c r="B268" t="s">
        <v>715</v>
      </c>
      <c r="C268" t="s">
        <v>216</v>
      </c>
      <c r="D268" t="s">
        <v>60</v>
      </c>
      <c r="E268" t="s">
        <v>93</v>
      </c>
      <c r="F268" t="s">
        <v>728</v>
      </c>
      <c r="G268" t="s">
        <v>716</v>
      </c>
      <c r="H268">
        <v>22.244</v>
      </c>
      <c r="I268">
        <v>149.92332500000001</v>
      </c>
      <c r="J268">
        <v>5263.0468385000004</v>
      </c>
      <c r="K268">
        <v>1.6864816</v>
      </c>
      <c r="L268">
        <v>0.13350000000000001</v>
      </c>
      <c r="M268">
        <v>2.8199999999999999E-2</v>
      </c>
      <c r="N268">
        <v>197.8998</v>
      </c>
      <c r="O268">
        <v>1981.9976999999999</v>
      </c>
      <c r="P268">
        <v>7.1279000000000003</v>
      </c>
      <c r="Q268">
        <v>0.12039999999999999</v>
      </c>
      <c r="R268">
        <v>9.6600000000000005E-2</v>
      </c>
      <c r="S268">
        <v>25.712900000000001</v>
      </c>
      <c r="T268">
        <v>2297.6561000000002</v>
      </c>
      <c r="U268">
        <v>0.13750000000000001</v>
      </c>
      <c r="V268">
        <v>0</v>
      </c>
      <c r="W268">
        <v>1.11E-2</v>
      </c>
      <c r="X268">
        <v>367305416</v>
      </c>
      <c r="Y268">
        <v>7047938491</v>
      </c>
      <c r="Z268">
        <v>0</v>
      </c>
      <c r="AA268">
        <v>0.1263</v>
      </c>
      <c r="AB268">
        <v>5.21E-2</v>
      </c>
      <c r="AC268">
        <v>54594888</v>
      </c>
      <c r="AD268">
        <v>32757947091.25</v>
      </c>
      <c r="AE268">
        <v>0</v>
      </c>
      <c r="AF268">
        <v>0.12039999999999999</v>
      </c>
      <c r="AG268">
        <v>1.6999999999999999E-3</v>
      </c>
      <c r="AH268">
        <v>1</v>
      </c>
      <c r="AI268">
        <v>1</v>
      </c>
      <c r="AJ268">
        <v>0.22339999999999999</v>
      </c>
      <c r="AK268">
        <v>0.124</v>
      </c>
      <c r="AL268">
        <v>1</v>
      </c>
      <c r="AM268">
        <v>11501230.5207</v>
      </c>
      <c r="AN268">
        <v>6231760891.5696001</v>
      </c>
      <c r="AO268">
        <v>0</v>
      </c>
      <c r="AP268">
        <v>0.12870000000000001</v>
      </c>
      <c r="AQ268">
        <v>1.8E-3</v>
      </c>
      <c r="AR268">
        <v>229415.90599999999</v>
      </c>
      <c r="AS268">
        <v>3034573.8169999998</v>
      </c>
      <c r="AT268">
        <v>158</v>
      </c>
      <c r="AU268">
        <v>0.13469999999999999</v>
      </c>
      <c r="AV268">
        <v>7.5552567553730202E-2</v>
      </c>
      <c r="AW268">
        <v>1960.5319999999999</v>
      </c>
      <c r="AX268">
        <v>1165178.4576999999</v>
      </c>
      <c r="AY268">
        <v>1.6836</v>
      </c>
      <c r="AZ268">
        <v>0.112</v>
      </c>
      <c r="BA268">
        <v>1.6999999999999999E-3</v>
      </c>
      <c r="BB268">
        <v>1</v>
      </c>
      <c r="BC268">
        <v>1</v>
      </c>
      <c r="BD268">
        <v>1</v>
      </c>
      <c r="BE268">
        <v>0</v>
      </c>
      <c r="BF268">
        <v>0</v>
      </c>
      <c r="BG268" s="2">
        <f t="shared" si="6"/>
        <v>0.15677924084948747</v>
      </c>
      <c r="BH268" t="str">
        <f>IFERROR(VLOOKUP(D268,'Pesos cenários'!$B$2:$D$4,3,FALSE),"")</f>
        <v/>
      </c>
    </row>
    <row r="269" spans="1:60" x14ac:dyDescent="0.25">
      <c r="A269">
        <v>362</v>
      </c>
      <c r="B269" t="s">
        <v>715</v>
      </c>
      <c r="C269" t="s">
        <v>217</v>
      </c>
      <c r="D269" t="s">
        <v>60</v>
      </c>
      <c r="E269" t="s">
        <v>93</v>
      </c>
      <c r="F269" t="s">
        <v>728</v>
      </c>
      <c r="G269" t="s">
        <v>716</v>
      </c>
      <c r="H269">
        <v>119.43899999999999</v>
      </c>
      <c r="I269">
        <v>131.15490700000001</v>
      </c>
      <c r="J269">
        <v>5263.0468385000004</v>
      </c>
      <c r="K269">
        <v>1.6864816</v>
      </c>
      <c r="L269">
        <v>0.13350000000000001</v>
      </c>
      <c r="M269">
        <v>2.46E-2</v>
      </c>
      <c r="N269">
        <v>115.4564</v>
      </c>
      <c r="O269">
        <v>1981.9976999999999</v>
      </c>
      <c r="P269">
        <v>7.1279000000000003</v>
      </c>
      <c r="Q269">
        <v>0.12039999999999999</v>
      </c>
      <c r="R269">
        <v>5.4899999999999997E-2</v>
      </c>
      <c r="S269">
        <v>117.01649999999999</v>
      </c>
      <c r="T269">
        <v>2297.6561000000002</v>
      </c>
      <c r="U269">
        <v>0.13750000000000001</v>
      </c>
      <c r="V269">
        <v>0</v>
      </c>
      <c r="W269">
        <v>5.0900000000000001E-2</v>
      </c>
      <c r="X269">
        <v>688041572</v>
      </c>
      <c r="Y269">
        <v>7047938491</v>
      </c>
      <c r="Z269">
        <v>0</v>
      </c>
      <c r="AA269">
        <v>0.1263</v>
      </c>
      <c r="AB269">
        <v>9.7600000000000006E-2</v>
      </c>
      <c r="AC269">
        <v>22605.328000000001</v>
      </c>
      <c r="AD269">
        <v>32757947091.25</v>
      </c>
      <c r="AE269">
        <v>0</v>
      </c>
      <c r="AF269">
        <v>0.12039999999999999</v>
      </c>
      <c r="AG269">
        <v>0</v>
      </c>
      <c r="AH269">
        <v>1</v>
      </c>
      <c r="AI269">
        <v>1</v>
      </c>
      <c r="AJ269">
        <v>0.22339999999999999</v>
      </c>
      <c r="AK269">
        <v>0.124</v>
      </c>
      <c r="AL269">
        <v>1</v>
      </c>
      <c r="AM269">
        <v>4762.1508000000003</v>
      </c>
      <c r="AN269">
        <v>6231760891.5696001</v>
      </c>
      <c r="AO269">
        <v>0</v>
      </c>
      <c r="AP269">
        <v>0.12870000000000001</v>
      </c>
      <c r="AQ269">
        <v>0</v>
      </c>
      <c r="AR269">
        <v>689.52514599999995</v>
      </c>
      <c r="AS269">
        <v>3034573.8169999998</v>
      </c>
      <c r="AT269">
        <v>158</v>
      </c>
      <c r="AU269">
        <v>0.13469999999999999</v>
      </c>
      <c r="AV269">
        <v>1.7516556004689999E-4</v>
      </c>
      <c r="AW269">
        <v>1.6836</v>
      </c>
      <c r="AX269">
        <v>1165178.4576999999</v>
      </c>
      <c r="AY269">
        <v>1.6836</v>
      </c>
      <c r="AZ269">
        <v>0.112</v>
      </c>
      <c r="BA269">
        <v>0</v>
      </c>
      <c r="BB269">
        <v>1</v>
      </c>
      <c r="BC269">
        <v>1</v>
      </c>
      <c r="BD269">
        <v>1</v>
      </c>
      <c r="BE269">
        <v>0</v>
      </c>
      <c r="BF269">
        <v>0</v>
      </c>
      <c r="BG269" s="2">
        <f t="shared" si="6"/>
        <v>0.1462445348009383</v>
      </c>
      <c r="BH269" t="str">
        <f>IFERROR(VLOOKUP(D269,'Pesos cenários'!$B$2:$D$4,3,FALSE),"")</f>
        <v/>
      </c>
    </row>
    <row r="270" spans="1:60" x14ac:dyDescent="0.25">
      <c r="A270">
        <v>363</v>
      </c>
      <c r="B270" t="s">
        <v>715</v>
      </c>
      <c r="C270" t="s">
        <v>218</v>
      </c>
      <c r="D270" t="s">
        <v>60</v>
      </c>
      <c r="E270" t="s">
        <v>93</v>
      </c>
      <c r="F270" t="s">
        <v>728</v>
      </c>
      <c r="G270" t="s">
        <v>716</v>
      </c>
      <c r="H270">
        <v>93.456000000000003</v>
      </c>
      <c r="I270">
        <v>1427.0512699999999</v>
      </c>
      <c r="J270">
        <v>5263.0468385000004</v>
      </c>
      <c r="K270">
        <v>1.6864816</v>
      </c>
      <c r="L270">
        <v>0.13350000000000001</v>
      </c>
      <c r="M270">
        <v>0.27089999999999997</v>
      </c>
      <c r="N270">
        <v>43.686599999999999</v>
      </c>
      <c r="O270">
        <v>1981.9976999999999</v>
      </c>
      <c r="P270">
        <v>7.1279000000000003</v>
      </c>
      <c r="Q270">
        <v>0.12039999999999999</v>
      </c>
      <c r="R270">
        <v>1.8499999999999999E-2</v>
      </c>
      <c r="S270">
        <v>195.26400000000001</v>
      </c>
      <c r="T270">
        <v>2297.6561000000002</v>
      </c>
      <c r="U270">
        <v>0.13750000000000001</v>
      </c>
      <c r="V270">
        <v>0</v>
      </c>
      <c r="W270">
        <v>8.4900000000000003E-2</v>
      </c>
      <c r="X270">
        <v>632570392</v>
      </c>
      <c r="Y270">
        <v>7047938491</v>
      </c>
      <c r="Z270">
        <v>0</v>
      </c>
      <c r="AA270">
        <v>0.1263</v>
      </c>
      <c r="AB270">
        <v>8.9800000000000005E-2</v>
      </c>
      <c r="AC270">
        <v>220290.55</v>
      </c>
      <c r="AD270">
        <v>32757947091.25</v>
      </c>
      <c r="AE270">
        <v>0</v>
      </c>
      <c r="AF270">
        <v>0.12039999999999999</v>
      </c>
      <c r="AG270">
        <v>0</v>
      </c>
      <c r="AH270">
        <v>1</v>
      </c>
      <c r="AI270">
        <v>1</v>
      </c>
      <c r="AJ270">
        <v>0.22339999999999999</v>
      </c>
      <c r="AK270">
        <v>0.124</v>
      </c>
      <c r="AL270">
        <v>1</v>
      </c>
      <c r="AM270">
        <v>46407.501400000001</v>
      </c>
      <c r="AN270">
        <v>6231760891.5696001</v>
      </c>
      <c r="AO270">
        <v>0</v>
      </c>
      <c r="AP270">
        <v>0.12870000000000001</v>
      </c>
      <c r="AQ270">
        <v>0</v>
      </c>
      <c r="AR270">
        <v>0</v>
      </c>
      <c r="AS270">
        <v>3034573.8169999998</v>
      </c>
      <c r="AT270">
        <v>158</v>
      </c>
      <c r="AU270">
        <v>0.13469999999999999</v>
      </c>
      <c r="AV270">
        <v>0</v>
      </c>
      <c r="AW270">
        <v>14.695</v>
      </c>
      <c r="AX270">
        <v>1165178.4576999999</v>
      </c>
      <c r="AY270">
        <v>1.6836</v>
      </c>
      <c r="AZ270">
        <v>0.112</v>
      </c>
      <c r="BA270">
        <v>0</v>
      </c>
      <c r="BB270">
        <v>1</v>
      </c>
      <c r="BC270">
        <v>1</v>
      </c>
      <c r="BD270">
        <v>1</v>
      </c>
      <c r="BE270">
        <v>0</v>
      </c>
      <c r="BF270">
        <v>0</v>
      </c>
      <c r="BG270" s="2">
        <f t="shared" si="6"/>
        <v>0.17373429000000001</v>
      </c>
      <c r="BH270" t="str">
        <f>IFERROR(VLOOKUP(D270,'Pesos cenários'!$B$2:$D$4,3,FALSE),"")</f>
        <v/>
      </c>
    </row>
    <row r="271" spans="1:60" x14ac:dyDescent="0.25">
      <c r="A271">
        <v>364</v>
      </c>
      <c r="B271" t="s">
        <v>715</v>
      </c>
      <c r="C271" t="s">
        <v>219</v>
      </c>
      <c r="D271" t="s">
        <v>60</v>
      </c>
      <c r="E271" t="s">
        <v>93</v>
      </c>
      <c r="F271" t="s">
        <v>728</v>
      </c>
      <c r="G271" t="s">
        <v>716</v>
      </c>
      <c r="H271">
        <v>503.31900000000002</v>
      </c>
      <c r="I271">
        <v>2327.4394499999999</v>
      </c>
      <c r="J271">
        <v>5263.0468385000004</v>
      </c>
      <c r="K271">
        <v>1.6864816</v>
      </c>
      <c r="L271">
        <v>0.13350000000000001</v>
      </c>
      <c r="M271">
        <v>0.442</v>
      </c>
      <c r="N271">
        <v>414.47390000000001</v>
      </c>
      <c r="O271">
        <v>1981.9976999999999</v>
      </c>
      <c r="P271">
        <v>7.1279000000000003</v>
      </c>
      <c r="Q271">
        <v>0.12039999999999999</v>
      </c>
      <c r="R271">
        <v>0.20630000000000001</v>
      </c>
      <c r="S271">
        <v>505.98930000000001</v>
      </c>
      <c r="T271">
        <v>2297.6561000000002</v>
      </c>
      <c r="U271">
        <v>0.13750000000000001</v>
      </c>
      <c r="V271">
        <v>0</v>
      </c>
      <c r="W271">
        <v>0.22020000000000001</v>
      </c>
      <c r="X271">
        <v>2706033974</v>
      </c>
      <c r="Y271">
        <v>7047938491</v>
      </c>
      <c r="Z271">
        <v>0</v>
      </c>
      <c r="AA271">
        <v>0.1263</v>
      </c>
      <c r="AB271">
        <v>0.38390000000000002</v>
      </c>
      <c r="AC271">
        <v>11099626000</v>
      </c>
      <c r="AD271">
        <v>32757947091.25</v>
      </c>
      <c r="AE271">
        <v>0</v>
      </c>
      <c r="AF271">
        <v>0.12039999999999999</v>
      </c>
      <c r="AG271">
        <v>0.33879999999999999</v>
      </c>
      <c r="AH271">
        <v>1</v>
      </c>
      <c r="AI271">
        <v>1</v>
      </c>
      <c r="AJ271">
        <v>0.22339999999999999</v>
      </c>
      <c r="AK271">
        <v>0.124</v>
      </c>
      <c r="AL271">
        <v>1</v>
      </c>
      <c r="AM271">
        <v>2338302580.5962</v>
      </c>
      <c r="AN271">
        <v>6231760891.5696001</v>
      </c>
      <c r="AO271">
        <v>0</v>
      </c>
      <c r="AP271">
        <v>0.12870000000000001</v>
      </c>
      <c r="AQ271">
        <v>0.37519999999999998</v>
      </c>
      <c r="AR271">
        <v>781751.68799999997</v>
      </c>
      <c r="AS271">
        <v>3034573.8169999998</v>
      </c>
      <c r="AT271">
        <v>158</v>
      </c>
      <c r="AU271">
        <v>0.13469999999999999</v>
      </c>
      <c r="AV271">
        <v>0.25757632939467301</v>
      </c>
      <c r="AW271">
        <v>369478.34909999999</v>
      </c>
      <c r="AX271">
        <v>1165178.4576999999</v>
      </c>
      <c r="AY271">
        <v>1.6836</v>
      </c>
      <c r="AZ271">
        <v>0.112</v>
      </c>
      <c r="BA271">
        <v>0.31709999999999999</v>
      </c>
      <c r="BB271">
        <v>1</v>
      </c>
      <c r="BC271">
        <v>1</v>
      </c>
      <c r="BD271">
        <v>1</v>
      </c>
      <c r="BE271">
        <v>0</v>
      </c>
      <c r="BF271">
        <v>0</v>
      </c>
      <c r="BG271" s="2">
        <f t="shared" si="6"/>
        <v>0.41562258156946241</v>
      </c>
      <c r="BH271" t="str">
        <f>IFERROR(VLOOKUP(D271,'Pesos cenários'!$B$2:$D$4,3,FALSE),"")</f>
        <v/>
      </c>
    </row>
    <row r="272" spans="1:60" x14ac:dyDescent="0.25">
      <c r="A272">
        <v>365</v>
      </c>
      <c r="B272" t="s">
        <v>715</v>
      </c>
      <c r="C272" t="s">
        <v>220</v>
      </c>
      <c r="D272" t="s">
        <v>60</v>
      </c>
      <c r="E272" t="s">
        <v>93</v>
      </c>
      <c r="F272" t="s">
        <v>728</v>
      </c>
      <c r="G272" t="s">
        <v>716</v>
      </c>
      <c r="H272">
        <v>585.37599999999998</v>
      </c>
      <c r="I272">
        <v>1702.9870599999999</v>
      </c>
      <c r="J272">
        <v>5263.0468385000004</v>
      </c>
      <c r="K272">
        <v>1.6864816</v>
      </c>
      <c r="L272">
        <v>0.13350000000000001</v>
      </c>
      <c r="M272">
        <v>0.32340000000000002</v>
      </c>
      <c r="N272">
        <v>353.77589999999998</v>
      </c>
      <c r="O272">
        <v>1981.9976999999999</v>
      </c>
      <c r="P272">
        <v>7.1279000000000003</v>
      </c>
      <c r="Q272">
        <v>0.12039999999999999</v>
      </c>
      <c r="R272">
        <v>0.17549999999999999</v>
      </c>
      <c r="S272">
        <v>580.06510000000003</v>
      </c>
      <c r="T272">
        <v>2297.6561000000002</v>
      </c>
      <c r="U272">
        <v>0.13750000000000001</v>
      </c>
      <c r="V272">
        <v>0</v>
      </c>
      <c r="W272">
        <v>0.25240000000000001</v>
      </c>
      <c r="X272">
        <v>2952363016</v>
      </c>
      <c r="Y272">
        <v>7047938491</v>
      </c>
      <c r="Z272">
        <v>0</v>
      </c>
      <c r="AA272">
        <v>0.1263</v>
      </c>
      <c r="AB272">
        <v>0.41889999999999999</v>
      </c>
      <c r="AC272">
        <v>269228700</v>
      </c>
      <c r="AD272">
        <v>32757947091.25</v>
      </c>
      <c r="AE272">
        <v>0</v>
      </c>
      <c r="AF272">
        <v>0.12039999999999999</v>
      </c>
      <c r="AG272">
        <v>8.2000000000000007E-3</v>
      </c>
      <c r="AH272">
        <v>1</v>
      </c>
      <c r="AI272">
        <v>1</v>
      </c>
      <c r="AJ272">
        <v>0.22339999999999999</v>
      </c>
      <c r="AK272">
        <v>0.124</v>
      </c>
      <c r="AL272">
        <v>1</v>
      </c>
      <c r="AM272">
        <v>56648616.478200004</v>
      </c>
      <c r="AN272">
        <v>6231760891.5696001</v>
      </c>
      <c r="AO272">
        <v>0</v>
      </c>
      <c r="AP272">
        <v>0.12870000000000001</v>
      </c>
      <c r="AQ272">
        <v>9.1000000000000004E-3</v>
      </c>
      <c r="AR272">
        <v>17203.017599999999</v>
      </c>
      <c r="AS272">
        <v>3034573.8169999998</v>
      </c>
      <c r="AT272">
        <v>158</v>
      </c>
      <c r="AU272">
        <v>0.13469999999999999</v>
      </c>
      <c r="AV272">
        <v>5.6172319905884501E-3</v>
      </c>
      <c r="AW272">
        <v>9728.8927000000003</v>
      </c>
      <c r="AX272">
        <v>1165178.4576999999</v>
      </c>
      <c r="AY272">
        <v>1.6836</v>
      </c>
      <c r="AZ272">
        <v>0.112</v>
      </c>
      <c r="BA272">
        <v>8.3000000000000001E-3</v>
      </c>
      <c r="BB272">
        <v>1</v>
      </c>
      <c r="BC272">
        <v>1</v>
      </c>
      <c r="BD272">
        <v>1</v>
      </c>
      <c r="BE272">
        <v>0</v>
      </c>
      <c r="BF272">
        <v>0</v>
      </c>
      <c r="BG272" s="2">
        <f t="shared" si="6"/>
        <v>0.24505586114913228</v>
      </c>
      <c r="BH272" t="str">
        <f>IFERROR(VLOOKUP(D272,'Pesos cenários'!$B$2:$D$4,3,FALSE),"")</f>
        <v/>
      </c>
    </row>
    <row r="273" spans="1:60" x14ac:dyDescent="0.25">
      <c r="A273">
        <v>367</v>
      </c>
      <c r="B273" t="s">
        <v>715</v>
      </c>
      <c r="C273" t="s">
        <v>221</v>
      </c>
      <c r="D273" t="s">
        <v>60</v>
      </c>
      <c r="E273" t="s">
        <v>93</v>
      </c>
      <c r="F273" t="s">
        <v>728</v>
      </c>
      <c r="G273" t="s">
        <v>716</v>
      </c>
      <c r="H273">
        <v>88.875</v>
      </c>
      <c r="I273">
        <v>118.16422300000001</v>
      </c>
      <c r="J273">
        <v>5263.0468385000004</v>
      </c>
      <c r="K273">
        <v>1.6864816</v>
      </c>
      <c r="L273">
        <v>0.13350000000000001</v>
      </c>
      <c r="M273">
        <v>2.2100000000000002E-2</v>
      </c>
      <c r="N273">
        <v>328.37759999999997</v>
      </c>
      <c r="O273">
        <v>1981.9976999999999</v>
      </c>
      <c r="P273">
        <v>7.1279000000000003</v>
      </c>
      <c r="Q273">
        <v>0.12039999999999999</v>
      </c>
      <c r="R273">
        <v>0.16270000000000001</v>
      </c>
      <c r="S273">
        <v>89.406700000000001</v>
      </c>
      <c r="T273">
        <v>2297.6561000000002</v>
      </c>
      <c r="U273">
        <v>0.13750000000000001</v>
      </c>
      <c r="V273">
        <v>0</v>
      </c>
      <c r="W273">
        <v>3.8899999999999997E-2</v>
      </c>
      <c r="X273">
        <v>611250800</v>
      </c>
      <c r="Y273">
        <v>7047938491</v>
      </c>
      <c r="Z273">
        <v>0</v>
      </c>
      <c r="AA273">
        <v>0.1263</v>
      </c>
      <c r="AB273">
        <v>8.6699999999999999E-2</v>
      </c>
      <c r="AC273">
        <v>6469683.5</v>
      </c>
      <c r="AD273">
        <v>32757947091.25</v>
      </c>
      <c r="AE273">
        <v>0</v>
      </c>
      <c r="AF273">
        <v>0.12039999999999999</v>
      </c>
      <c r="AG273">
        <v>2.0000000000000001E-4</v>
      </c>
      <c r="AH273">
        <v>1</v>
      </c>
      <c r="AI273">
        <v>1</v>
      </c>
      <c r="AJ273">
        <v>0.22339999999999999</v>
      </c>
      <c r="AK273">
        <v>0.124</v>
      </c>
      <c r="AL273">
        <v>1</v>
      </c>
      <c r="AM273">
        <v>1362935.7028999999</v>
      </c>
      <c r="AN273">
        <v>6231760891.5696001</v>
      </c>
      <c r="AO273">
        <v>0</v>
      </c>
      <c r="AP273">
        <v>0.12870000000000001</v>
      </c>
      <c r="AQ273">
        <v>2.0000000000000001E-4</v>
      </c>
      <c r="AR273">
        <v>2414.1460000000002</v>
      </c>
      <c r="AS273">
        <v>3034573.8169999998</v>
      </c>
      <c r="AT273">
        <v>158</v>
      </c>
      <c r="AU273">
        <v>0.13469999999999999</v>
      </c>
      <c r="AV273">
        <v>7.4351906134950002E-4</v>
      </c>
      <c r="AW273">
        <v>258.04219999999998</v>
      </c>
      <c r="AX273">
        <v>1165178.4576999999</v>
      </c>
      <c r="AY273">
        <v>1.6836</v>
      </c>
      <c r="AZ273">
        <v>0.112</v>
      </c>
      <c r="BA273">
        <v>2.0000000000000001E-4</v>
      </c>
      <c r="BB273">
        <v>1</v>
      </c>
      <c r="BC273">
        <v>1</v>
      </c>
      <c r="BD273">
        <v>1</v>
      </c>
      <c r="BE273">
        <v>0</v>
      </c>
      <c r="BF273">
        <v>0</v>
      </c>
      <c r="BG273" s="2">
        <f t="shared" si="6"/>
        <v>0.15766201201756377</v>
      </c>
      <c r="BH273" t="str">
        <f>IFERROR(VLOOKUP(D273,'Pesos cenários'!$B$2:$D$4,3,FALSE),"")</f>
        <v/>
      </c>
    </row>
    <row r="274" spans="1:60" x14ac:dyDescent="0.25">
      <c r="A274">
        <v>368</v>
      </c>
      <c r="B274" t="s">
        <v>715</v>
      </c>
      <c r="C274" t="s">
        <v>222</v>
      </c>
      <c r="D274" t="s">
        <v>60</v>
      </c>
      <c r="E274" t="s">
        <v>93</v>
      </c>
      <c r="F274" t="s">
        <v>728</v>
      </c>
      <c r="G274" t="s">
        <v>716</v>
      </c>
      <c r="H274">
        <v>722.75699999999995</v>
      </c>
      <c r="I274">
        <v>1500.1800499999999</v>
      </c>
      <c r="J274">
        <v>5263.0468385000004</v>
      </c>
      <c r="K274">
        <v>1.6864816</v>
      </c>
      <c r="L274">
        <v>0.13350000000000001</v>
      </c>
      <c r="M274">
        <v>0.2848</v>
      </c>
      <c r="N274">
        <v>737.63850000000002</v>
      </c>
      <c r="O274">
        <v>1981.9976999999999</v>
      </c>
      <c r="P274">
        <v>7.1279000000000003</v>
      </c>
      <c r="Q274">
        <v>0.12039999999999999</v>
      </c>
      <c r="R274">
        <v>0.36990000000000001</v>
      </c>
      <c r="S274">
        <v>726.73749999999995</v>
      </c>
      <c r="T274">
        <v>2297.6561000000002</v>
      </c>
      <c r="U274">
        <v>0.13750000000000001</v>
      </c>
      <c r="V274">
        <v>0</v>
      </c>
      <c r="W274">
        <v>0.31630000000000003</v>
      </c>
      <c r="X274">
        <v>3774058118</v>
      </c>
      <c r="Y274">
        <v>7047938491</v>
      </c>
      <c r="Z274">
        <v>0</v>
      </c>
      <c r="AA274">
        <v>0.1263</v>
      </c>
      <c r="AB274">
        <v>0.53549999999999998</v>
      </c>
      <c r="AC274">
        <v>19361282000</v>
      </c>
      <c r="AD274">
        <v>32757947091.25</v>
      </c>
      <c r="AE274">
        <v>0</v>
      </c>
      <c r="AF274">
        <v>0.12039999999999999</v>
      </c>
      <c r="AG274">
        <v>0.59099999999999997</v>
      </c>
      <c r="AH274">
        <v>1</v>
      </c>
      <c r="AI274">
        <v>1</v>
      </c>
      <c r="AJ274">
        <v>0.22339999999999999</v>
      </c>
      <c r="AK274">
        <v>0.124</v>
      </c>
      <c r="AL274">
        <v>1</v>
      </c>
      <c r="AM274">
        <v>4078741792.9159002</v>
      </c>
      <c r="AN274">
        <v>6231760891.5696001</v>
      </c>
      <c r="AO274">
        <v>0</v>
      </c>
      <c r="AP274">
        <v>0.12870000000000001</v>
      </c>
      <c r="AQ274">
        <v>0.65449999999999997</v>
      </c>
      <c r="AR274">
        <v>1071187.3799999999</v>
      </c>
      <c r="AS274">
        <v>3034573.8169999998</v>
      </c>
      <c r="AT274">
        <v>158</v>
      </c>
      <c r="AU274">
        <v>0.13469999999999999</v>
      </c>
      <c r="AV274">
        <v>0.35296065028387602</v>
      </c>
      <c r="AW274">
        <v>684391.23160000006</v>
      </c>
      <c r="AX274">
        <v>1165178.4576999999</v>
      </c>
      <c r="AY274">
        <v>1.6836</v>
      </c>
      <c r="AZ274">
        <v>0.112</v>
      </c>
      <c r="BA274">
        <v>0.58740000000000003</v>
      </c>
      <c r="BB274">
        <v>1</v>
      </c>
      <c r="BC274">
        <v>1</v>
      </c>
      <c r="BD274">
        <v>1</v>
      </c>
      <c r="BE274">
        <v>0</v>
      </c>
      <c r="BF274">
        <v>0</v>
      </c>
      <c r="BG274" s="2">
        <f t="shared" si="6"/>
        <v>0.54291355959323806</v>
      </c>
      <c r="BH274" t="str">
        <f>IFERROR(VLOOKUP(D274,'Pesos cenários'!$B$2:$D$4,3,FALSE),"")</f>
        <v/>
      </c>
    </row>
    <row r="275" spans="1:60" x14ac:dyDescent="0.25">
      <c r="A275">
        <v>370</v>
      </c>
      <c r="B275" t="s">
        <v>715</v>
      </c>
      <c r="C275" t="s">
        <v>223</v>
      </c>
      <c r="D275" t="s">
        <v>60</v>
      </c>
      <c r="E275" t="s">
        <v>93</v>
      </c>
      <c r="F275" t="s">
        <v>728</v>
      </c>
      <c r="G275" t="s">
        <v>716</v>
      </c>
      <c r="H275">
        <v>23.687999999999999</v>
      </c>
      <c r="I275">
        <v>5.6480741500000002</v>
      </c>
      <c r="J275">
        <v>5263.0468385000004</v>
      </c>
      <c r="K275">
        <v>1.6864816</v>
      </c>
      <c r="L275">
        <v>0.13350000000000001</v>
      </c>
      <c r="M275">
        <v>8.0000000000000004E-4</v>
      </c>
      <c r="N275">
        <v>368.3571</v>
      </c>
      <c r="O275">
        <v>1981.9976999999999</v>
      </c>
      <c r="P275">
        <v>7.1279000000000003</v>
      </c>
      <c r="Q275">
        <v>0.12039999999999999</v>
      </c>
      <c r="R275">
        <v>0.18290000000000001</v>
      </c>
      <c r="S275">
        <v>12.214499999999999</v>
      </c>
      <c r="T275">
        <v>2297.6561000000002</v>
      </c>
      <c r="U275">
        <v>0.13750000000000001</v>
      </c>
      <c r="V275">
        <v>0</v>
      </c>
      <c r="W275">
        <v>5.3E-3</v>
      </c>
      <c r="X275">
        <v>124672964</v>
      </c>
      <c r="Y275">
        <v>7047938491</v>
      </c>
      <c r="Z275">
        <v>0</v>
      </c>
      <c r="AA275">
        <v>0.1263</v>
      </c>
      <c r="AB275">
        <v>1.77E-2</v>
      </c>
      <c r="AC275">
        <v>1679728100</v>
      </c>
      <c r="AD275">
        <v>32757947091.25</v>
      </c>
      <c r="AE275">
        <v>0</v>
      </c>
      <c r="AF275">
        <v>0.12039999999999999</v>
      </c>
      <c r="AG275">
        <v>5.1299999999999998E-2</v>
      </c>
      <c r="AH275">
        <v>0.28499999999999998</v>
      </c>
      <c r="AI275">
        <v>1</v>
      </c>
      <c r="AJ275">
        <v>0.22339999999999999</v>
      </c>
      <c r="AK275">
        <v>0.124</v>
      </c>
      <c r="AL275">
        <v>7.9399999999999998E-2</v>
      </c>
      <c r="AM275">
        <v>269485906.96170002</v>
      </c>
      <c r="AN275">
        <v>6231760891.5696001</v>
      </c>
      <c r="AO275">
        <v>0</v>
      </c>
      <c r="AP275">
        <v>0.12870000000000001</v>
      </c>
      <c r="AQ275">
        <v>4.3200000000000002E-2</v>
      </c>
      <c r="AR275">
        <v>3804517.75</v>
      </c>
      <c r="AS275">
        <v>3034573.8169999998</v>
      </c>
      <c r="AT275">
        <v>158</v>
      </c>
      <c r="AU275">
        <v>0.13469999999999999</v>
      </c>
      <c r="AV275">
        <v>1</v>
      </c>
      <c r="AW275">
        <v>62241.945699999997</v>
      </c>
      <c r="AX275">
        <v>1165178.4576999999</v>
      </c>
      <c r="AY275">
        <v>1.6836</v>
      </c>
      <c r="AZ275">
        <v>0.112</v>
      </c>
      <c r="BA275">
        <v>5.3400000000000003E-2</v>
      </c>
      <c r="BB275">
        <v>1</v>
      </c>
      <c r="BC275">
        <v>1</v>
      </c>
      <c r="BD275">
        <v>1</v>
      </c>
      <c r="BE275">
        <v>0</v>
      </c>
      <c r="BF275">
        <v>0</v>
      </c>
      <c r="BG275" s="2">
        <f t="shared" si="6"/>
        <v>0.18662623</v>
      </c>
      <c r="BH275" t="str">
        <f>IFERROR(VLOOKUP(D275,'Pesos cenários'!$B$2:$D$4,3,FALSE),"")</f>
        <v/>
      </c>
    </row>
    <row r="276" spans="1:60" x14ac:dyDescent="0.25">
      <c r="A276">
        <v>371</v>
      </c>
      <c r="B276" t="s">
        <v>715</v>
      </c>
      <c r="C276" t="s">
        <v>224</v>
      </c>
      <c r="D276" t="s">
        <v>60</v>
      </c>
      <c r="E276" t="s">
        <v>93</v>
      </c>
      <c r="F276" t="s">
        <v>728</v>
      </c>
      <c r="G276" t="s">
        <v>716</v>
      </c>
      <c r="H276">
        <v>1374.3420000000001</v>
      </c>
      <c r="I276">
        <v>4286.5146500000001</v>
      </c>
      <c r="J276">
        <v>5263.0468385000004</v>
      </c>
      <c r="K276">
        <v>1.6864816</v>
      </c>
      <c r="L276">
        <v>0.13350000000000001</v>
      </c>
      <c r="M276">
        <v>0.81440000000000001</v>
      </c>
      <c r="N276">
        <v>861.75959999999998</v>
      </c>
      <c r="O276">
        <v>1981.9976999999999</v>
      </c>
      <c r="P276">
        <v>7.1279000000000003</v>
      </c>
      <c r="Q276">
        <v>0.12039999999999999</v>
      </c>
      <c r="R276">
        <v>0.43280000000000002</v>
      </c>
      <c r="S276">
        <v>1371.0296000000001</v>
      </c>
      <c r="T276">
        <v>2297.6561000000002</v>
      </c>
      <c r="U276">
        <v>0.13750000000000001</v>
      </c>
      <c r="V276">
        <v>0</v>
      </c>
      <c r="W276">
        <v>0.59670000000000001</v>
      </c>
      <c r="X276">
        <v>6956750446</v>
      </c>
      <c r="Y276">
        <v>7047938491</v>
      </c>
      <c r="Z276">
        <v>0</v>
      </c>
      <c r="AA276">
        <v>0.1263</v>
      </c>
      <c r="AB276">
        <v>0.98709999999999998</v>
      </c>
      <c r="AC276">
        <v>19398652000</v>
      </c>
      <c r="AD276">
        <v>32757947091.25</v>
      </c>
      <c r="AE276">
        <v>0</v>
      </c>
      <c r="AF276">
        <v>0.12039999999999999</v>
      </c>
      <c r="AG276">
        <v>0.59219999999999995</v>
      </c>
      <c r="AH276">
        <v>1</v>
      </c>
      <c r="AI276">
        <v>1</v>
      </c>
      <c r="AJ276">
        <v>0.22339999999999999</v>
      </c>
      <c r="AK276">
        <v>0.124</v>
      </c>
      <c r="AL276">
        <v>1</v>
      </c>
      <c r="AM276">
        <v>4086616355.8200002</v>
      </c>
      <c r="AN276">
        <v>6231760891.5696001</v>
      </c>
      <c r="AO276">
        <v>0</v>
      </c>
      <c r="AP276">
        <v>0.12870000000000001</v>
      </c>
      <c r="AQ276">
        <v>0.65580000000000005</v>
      </c>
      <c r="AR276">
        <v>1507897.88</v>
      </c>
      <c r="AS276">
        <v>3034573.8169999998</v>
      </c>
      <c r="AT276">
        <v>158</v>
      </c>
      <c r="AU276">
        <v>0.13469999999999999</v>
      </c>
      <c r="AV276">
        <v>0.49687978541142702</v>
      </c>
      <c r="AW276">
        <v>1320535.3633000001</v>
      </c>
      <c r="AX276">
        <v>1165178.4576999999</v>
      </c>
      <c r="AY276">
        <v>1.6836</v>
      </c>
      <c r="AZ276">
        <v>0.112</v>
      </c>
      <c r="BA276">
        <v>1</v>
      </c>
      <c r="BB276">
        <v>1</v>
      </c>
      <c r="BC276">
        <v>1</v>
      </c>
      <c r="BD276">
        <v>1</v>
      </c>
      <c r="BE276">
        <v>0</v>
      </c>
      <c r="BF276">
        <v>0</v>
      </c>
      <c r="BG276" s="2">
        <f t="shared" si="6"/>
        <v>0.74413429709491918</v>
      </c>
      <c r="BH276" t="str">
        <f>IFERROR(VLOOKUP(D276,'Pesos cenários'!$B$2:$D$4,3,FALSE),"")</f>
        <v/>
      </c>
    </row>
    <row r="277" spans="1:60" x14ac:dyDescent="0.25">
      <c r="A277">
        <v>372</v>
      </c>
      <c r="B277" t="s">
        <v>715</v>
      </c>
      <c r="C277" t="s">
        <v>225</v>
      </c>
      <c r="D277" t="s">
        <v>60</v>
      </c>
      <c r="E277" t="s">
        <v>93</v>
      </c>
      <c r="F277" t="s">
        <v>728</v>
      </c>
      <c r="G277" t="s">
        <v>716</v>
      </c>
      <c r="H277">
        <v>77.234999999999999</v>
      </c>
      <c r="I277">
        <v>457.94210800000002</v>
      </c>
      <c r="J277">
        <v>5263.0468385000004</v>
      </c>
      <c r="K277">
        <v>1.6864816</v>
      </c>
      <c r="L277">
        <v>0.13350000000000001</v>
      </c>
      <c r="M277">
        <v>8.6699999999999999E-2</v>
      </c>
      <c r="N277">
        <v>53.148400000000002</v>
      </c>
      <c r="O277">
        <v>1981.9976999999999</v>
      </c>
      <c r="P277">
        <v>7.1279000000000003</v>
      </c>
      <c r="Q277">
        <v>0.12039999999999999</v>
      </c>
      <c r="R277">
        <v>2.3300000000000001E-2</v>
      </c>
      <c r="S277">
        <v>77.268299999999996</v>
      </c>
      <c r="T277">
        <v>2297.6561000000002</v>
      </c>
      <c r="U277">
        <v>0.13750000000000001</v>
      </c>
      <c r="V277">
        <v>0</v>
      </c>
      <c r="W277">
        <v>3.3599999999999998E-2</v>
      </c>
      <c r="X277">
        <v>490017160</v>
      </c>
      <c r="Y277">
        <v>7047938491</v>
      </c>
      <c r="Z277">
        <v>0</v>
      </c>
      <c r="AA277">
        <v>0.1263</v>
      </c>
      <c r="AB277">
        <v>6.9500000000000006E-2</v>
      </c>
      <c r="AC277">
        <v>304005.62</v>
      </c>
      <c r="AD277">
        <v>32757947091.25</v>
      </c>
      <c r="AE277">
        <v>0</v>
      </c>
      <c r="AF277">
        <v>0.12039999999999999</v>
      </c>
      <c r="AG277">
        <v>0</v>
      </c>
      <c r="AH277">
        <v>1</v>
      </c>
      <c r="AI277">
        <v>1</v>
      </c>
      <c r="AJ277">
        <v>0.22339999999999999</v>
      </c>
      <c r="AK277">
        <v>0.124</v>
      </c>
      <c r="AL277">
        <v>1</v>
      </c>
      <c r="AM277">
        <v>64043.337099999997</v>
      </c>
      <c r="AN277">
        <v>6231760891.5696001</v>
      </c>
      <c r="AO277">
        <v>0</v>
      </c>
      <c r="AP277">
        <v>0.12870000000000001</v>
      </c>
      <c r="AQ277">
        <v>0</v>
      </c>
      <c r="AR277">
        <v>158</v>
      </c>
      <c r="AS277">
        <v>3034573.8169999998</v>
      </c>
      <c r="AT277">
        <v>158</v>
      </c>
      <c r="AU277">
        <v>0.13469999999999999</v>
      </c>
      <c r="AV277">
        <v>0</v>
      </c>
      <c r="AW277">
        <v>22.6418</v>
      </c>
      <c r="AX277">
        <v>1165178.4576999999</v>
      </c>
      <c r="AY277">
        <v>1.6836</v>
      </c>
      <c r="AZ277">
        <v>0.112</v>
      </c>
      <c r="BA277">
        <v>0</v>
      </c>
      <c r="BB277">
        <v>1</v>
      </c>
      <c r="BC277">
        <v>1</v>
      </c>
      <c r="BD277">
        <v>1</v>
      </c>
      <c r="BE277">
        <v>0</v>
      </c>
      <c r="BF277">
        <v>0</v>
      </c>
      <c r="BG277" s="2">
        <f t="shared" si="6"/>
        <v>0.14715761999999999</v>
      </c>
      <c r="BH277" t="str">
        <f>IFERROR(VLOOKUP(D277,'Pesos cenários'!$B$2:$D$4,3,FALSE),"")</f>
        <v/>
      </c>
    </row>
    <row r="278" spans="1:60" x14ac:dyDescent="0.25">
      <c r="A278">
        <v>373</v>
      </c>
      <c r="B278" t="s">
        <v>715</v>
      </c>
      <c r="C278" t="s">
        <v>226</v>
      </c>
      <c r="D278" t="s">
        <v>60</v>
      </c>
      <c r="E278" t="s">
        <v>93</v>
      </c>
      <c r="F278" t="s">
        <v>728</v>
      </c>
      <c r="G278" t="s">
        <v>716</v>
      </c>
      <c r="H278">
        <v>490.57799999999997</v>
      </c>
      <c r="I278">
        <v>3000.5993699999999</v>
      </c>
      <c r="J278">
        <v>5263.0468385000004</v>
      </c>
      <c r="K278">
        <v>1.6864816</v>
      </c>
      <c r="L278">
        <v>0.13350000000000001</v>
      </c>
      <c r="M278">
        <v>0.56999999999999995</v>
      </c>
      <c r="N278">
        <v>378.83440000000002</v>
      </c>
      <c r="O278">
        <v>1981.9976999999999</v>
      </c>
      <c r="P278">
        <v>7.1279000000000003</v>
      </c>
      <c r="Q278">
        <v>0.12039999999999999</v>
      </c>
      <c r="R278">
        <v>0.18820000000000001</v>
      </c>
      <c r="S278">
        <v>487.5034</v>
      </c>
      <c r="T278">
        <v>2297.6561000000002</v>
      </c>
      <c r="U278">
        <v>0.13750000000000001</v>
      </c>
      <c r="V278">
        <v>0</v>
      </c>
      <c r="W278">
        <v>0.21210000000000001</v>
      </c>
      <c r="X278">
        <v>2793424242</v>
      </c>
      <c r="Y278">
        <v>7047938491</v>
      </c>
      <c r="Z278">
        <v>0</v>
      </c>
      <c r="AA278">
        <v>0.1263</v>
      </c>
      <c r="AB278">
        <v>0.39629999999999999</v>
      </c>
      <c r="AC278">
        <v>2032121700</v>
      </c>
      <c r="AD278">
        <v>32757947091.25</v>
      </c>
      <c r="AE278">
        <v>0</v>
      </c>
      <c r="AF278">
        <v>0.12039999999999999</v>
      </c>
      <c r="AG278">
        <v>6.2E-2</v>
      </c>
      <c r="AH278">
        <v>1</v>
      </c>
      <c r="AI278">
        <v>1</v>
      </c>
      <c r="AJ278">
        <v>0.22339999999999999</v>
      </c>
      <c r="AK278">
        <v>0.124</v>
      </c>
      <c r="AL278">
        <v>1</v>
      </c>
      <c r="AM278">
        <v>428096868.00840002</v>
      </c>
      <c r="AN278">
        <v>6231760891.5696001</v>
      </c>
      <c r="AO278">
        <v>0</v>
      </c>
      <c r="AP278">
        <v>0.12870000000000001</v>
      </c>
      <c r="AQ278">
        <v>6.8699999999999997E-2</v>
      </c>
      <c r="AR278">
        <v>356460.56300000002</v>
      </c>
      <c r="AS278">
        <v>3034573.8169999998</v>
      </c>
      <c r="AT278">
        <v>158</v>
      </c>
      <c r="AU278">
        <v>0.13469999999999999</v>
      </c>
      <c r="AV278">
        <v>0.11742048041137</v>
      </c>
      <c r="AW278">
        <v>74186.738400000002</v>
      </c>
      <c r="AX278">
        <v>1165178.4576999999</v>
      </c>
      <c r="AY278">
        <v>1.6836</v>
      </c>
      <c r="AZ278">
        <v>0.112</v>
      </c>
      <c r="BA278">
        <v>6.3700000000000007E-2</v>
      </c>
      <c r="BB278">
        <v>1</v>
      </c>
      <c r="BC278">
        <v>1</v>
      </c>
      <c r="BD278">
        <v>1</v>
      </c>
      <c r="BE278">
        <v>0</v>
      </c>
      <c r="BF278">
        <v>0</v>
      </c>
      <c r="BG278" s="2">
        <f t="shared" si="6"/>
        <v>0.31206439871141151</v>
      </c>
      <c r="BH278" t="str">
        <f>IFERROR(VLOOKUP(D278,'Pesos cenários'!$B$2:$D$4,3,FALSE),"")</f>
        <v/>
      </c>
    </row>
    <row r="279" spans="1:60" x14ac:dyDescent="0.25">
      <c r="A279">
        <v>381</v>
      </c>
      <c r="B279" t="s">
        <v>715</v>
      </c>
      <c r="C279" t="s">
        <v>227</v>
      </c>
      <c r="D279" t="s">
        <v>60</v>
      </c>
      <c r="E279" t="s">
        <v>93</v>
      </c>
      <c r="F279" t="s">
        <v>728</v>
      </c>
      <c r="G279" t="s">
        <v>716</v>
      </c>
      <c r="H279">
        <v>250.69300000000001</v>
      </c>
      <c r="I279">
        <v>242.560104</v>
      </c>
      <c r="J279">
        <v>5263.0468385000004</v>
      </c>
      <c r="K279">
        <v>1.6864816</v>
      </c>
      <c r="L279">
        <v>0.13350000000000001</v>
      </c>
      <c r="M279">
        <v>4.58E-2</v>
      </c>
      <c r="N279">
        <v>160.57220000000001</v>
      </c>
      <c r="O279">
        <v>1981.9976999999999</v>
      </c>
      <c r="P279">
        <v>7.1279000000000003</v>
      </c>
      <c r="Q279">
        <v>0.12039999999999999</v>
      </c>
      <c r="R279">
        <v>7.7700000000000005E-2</v>
      </c>
      <c r="S279">
        <v>339.5985</v>
      </c>
      <c r="T279">
        <v>2297.6561000000002</v>
      </c>
      <c r="U279">
        <v>0.13750000000000001</v>
      </c>
      <c r="V279">
        <v>0</v>
      </c>
      <c r="W279">
        <v>0.14779999999999999</v>
      </c>
      <c r="X279">
        <v>1462730684</v>
      </c>
      <c r="Y279">
        <v>7047938491</v>
      </c>
      <c r="Z279">
        <v>0</v>
      </c>
      <c r="AA279">
        <v>0.1263</v>
      </c>
      <c r="AB279">
        <v>0.20749999999999999</v>
      </c>
      <c r="AC279">
        <v>13298193000</v>
      </c>
      <c r="AD279">
        <v>32757947091.25</v>
      </c>
      <c r="AE279">
        <v>0</v>
      </c>
      <c r="AF279">
        <v>0.12039999999999999</v>
      </c>
      <c r="AG279">
        <v>0.40600000000000003</v>
      </c>
      <c r="AH279">
        <v>1</v>
      </c>
      <c r="AI279">
        <v>1</v>
      </c>
      <c r="AJ279">
        <v>0.22339999999999999</v>
      </c>
      <c r="AK279">
        <v>0.124</v>
      </c>
      <c r="AL279">
        <v>1</v>
      </c>
      <c r="AM279">
        <v>2801463512.9148998</v>
      </c>
      <c r="AN279">
        <v>6231760891.5696001</v>
      </c>
      <c r="AO279">
        <v>0</v>
      </c>
      <c r="AP279">
        <v>0.12870000000000001</v>
      </c>
      <c r="AQ279">
        <v>0.44950000000000001</v>
      </c>
      <c r="AR279">
        <v>1572205.5</v>
      </c>
      <c r="AS279">
        <v>3034573.8169999998</v>
      </c>
      <c r="AT279">
        <v>158</v>
      </c>
      <c r="AU279">
        <v>0.13469999999999999</v>
      </c>
      <c r="AV279">
        <v>0.51807253679366105</v>
      </c>
      <c r="AW279">
        <v>334526.70309999998</v>
      </c>
      <c r="AX279">
        <v>1165178.4576999999</v>
      </c>
      <c r="AY279">
        <v>1.6836</v>
      </c>
      <c r="AZ279">
        <v>0.112</v>
      </c>
      <c r="BA279">
        <v>0.28710000000000002</v>
      </c>
      <c r="BB279">
        <v>1</v>
      </c>
      <c r="BC279">
        <v>1</v>
      </c>
      <c r="BD279">
        <v>1</v>
      </c>
      <c r="BE279">
        <v>0</v>
      </c>
      <c r="BF279">
        <v>0</v>
      </c>
      <c r="BG279" s="2">
        <f t="shared" si="6"/>
        <v>0.37434925070610608</v>
      </c>
      <c r="BH279" t="str">
        <f>IFERROR(VLOOKUP(D279,'Pesos cenários'!$B$2:$D$4,3,FALSE),"")</f>
        <v/>
      </c>
    </row>
    <row r="280" spans="1:60" x14ac:dyDescent="0.25">
      <c r="A280">
        <v>385</v>
      </c>
      <c r="B280" t="s">
        <v>715</v>
      </c>
      <c r="C280" t="s">
        <v>228</v>
      </c>
      <c r="D280" t="s">
        <v>60</v>
      </c>
      <c r="E280" t="s">
        <v>93</v>
      </c>
      <c r="F280" t="s">
        <v>728</v>
      </c>
      <c r="G280" t="s">
        <v>716</v>
      </c>
      <c r="H280">
        <v>228.81</v>
      </c>
      <c r="I280">
        <v>501.35665899999998</v>
      </c>
      <c r="J280">
        <v>5263.0468385000004</v>
      </c>
      <c r="K280">
        <v>1.6864816</v>
      </c>
      <c r="L280">
        <v>0.13350000000000001</v>
      </c>
      <c r="M280">
        <v>9.5000000000000001E-2</v>
      </c>
      <c r="N280">
        <v>114.29340000000001</v>
      </c>
      <c r="O280">
        <v>1981.9976999999999</v>
      </c>
      <c r="P280">
        <v>7.1279000000000003</v>
      </c>
      <c r="Q280">
        <v>0.12039999999999999</v>
      </c>
      <c r="R280">
        <v>5.4300000000000001E-2</v>
      </c>
      <c r="S280">
        <v>229.70760000000001</v>
      </c>
      <c r="T280">
        <v>2297.6561000000002</v>
      </c>
      <c r="U280">
        <v>0.13750000000000001</v>
      </c>
      <c r="V280">
        <v>0</v>
      </c>
      <c r="W280">
        <v>9.9900000000000003E-2</v>
      </c>
      <c r="X280">
        <v>1456824160</v>
      </c>
      <c r="Y280">
        <v>7047938491</v>
      </c>
      <c r="Z280">
        <v>0</v>
      </c>
      <c r="AA280">
        <v>0.1263</v>
      </c>
      <c r="AB280">
        <v>0.20669999999999999</v>
      </c>
      <c r="AC280">
        <v>5048582000</v>
      </c>
      <c r="AD280">
        <v>32757947091.25</v>
      </c>
      <c r="AE280">
        <v>0</v>
      </c>
      <c r="AF280">
        <v>0.12039999999999999</v>
      </c>
      <c r="AG280">
        <v>0.15409999999999999</v>
      </c>
      <c r="AH280">
        <v>1</v>
      </c>
      <c r="AI280">
        <v>1</v>
      </c>
      <c r="AJ280">
        <v>0.22339999999999999</v>
      </c>
      <c r="AK280">
        <v>0.124</v>
      </c>
      <c r="AL280">
        <v>1</v>
      </c>
      <c r="AM280">
        <v>1063559365.0826</v>
      </c>
      <c r="AN280">
        <v>6231760891.5696001</v>
      </c>
      <c r="AO280">
        <v>0</v>
      </c>
      <c r="AP280">
        <v>0.12870000000000001</v>
      </c>
      <c r="AQ280">
        <v>0.17069999999999999</v>
      </c>
      <c r="AR280">
        <v>492234.43800000002</v>
      </c>
      <c r="AS280">
        <v>3034573.8169999998</v>
      </c>
      <c r="AT280">
        <v>158</v>
      </c>
      <c r="AU280">
        <v>0.13469999999999999</v>
      </c>
      <c r="AV280">
        <v>0.16216513084435899</v>
      </c>
      <c r="AW280">
        <v>130322.44779999999</v>
      </c>
      <c r="AX280">
        <v>1165178.4576999999</v>
      </c>
      <c r="AY280">
        <v>1.6836</v>
      </c>
      <c r="AZ280">
        <v>0.112</v>
      </c>
      <c r="BA280">
        <v>0.1118</v>
      </c>
      <c r="BB280">
        <v>1</v>
      </c>
      <c r="BC280">
        <v>1</v>
      </c>
      <c r="BD280">
        <v>1</v>
      </c>
      <c r="BE280">
        <v>0</v>
      </c>
      <c r="BF280">
        <v>0</v>
      </c>
      <c r="BG280" s="2">
        <f t="shared" si="6"/>
        <v>0.24421440312473516</v>
      </c>
      <c r="BH280" t="str">
        <f>IFERROR(VLOOKUP(D280,'Pesos cenários'!$B$2:$D$4,3,FALSE),"")</f>
        <v/>
      </c>
    </row>
    <row r="281" spans="1:60" x14ac:dyDescent="0.25">
      <c r="A281">
        <v>386</v>
      </c>
      <c r="B281" t="s">
        <v>715</v>
      </c>
      <c r="C281" t="s">
        <v>229</v>
      </c>
      <c r="D281" t="s">
        <v>60</v>
      </c>
      <c r="E281" t="s">
        <v>93</v>
      </c>
      <c r="F281" t="s">
        <v>728</v>
      </c>
      <c r="G281" t="s">
        <v>716</v>
      </c>
      <c r="H281">
        <v>249.11699999999999</v>
      </c>
      <c r="I281">
        <v>1339.2974899999999</v>
      </c>
      <c r="J281">
        <v>5263.0468385000004</v>
      </c>
      <c r="K281">
        <v>1.6864816</v>
      </c>
      <c r="L281">
        <v>0.13350000000000001</v>
      </c>
      <c r="M281">
        <v>0.25419999999999998</v>
      </c>
      <c r="N281">
        <v>136.52459999999999</v>
      </c>
      <c r="O281">
        <v>1981.9976999999999</v>
      </c>
      <c r="P281">
        <v>7.1279000000000003</v>
      </c>
      <c r="Q281">
        <v>0.12039999999999999</v>
      </c>
      <c r="R281">
        <v>6.5500000000000003E-2</v>
      </c>
      <c r="S281">
        <v>255.49279999999999</v>
      </c>
      <c r="T281">
        <v>2297.6561000000002</v>
      </c>
      <c r="U281">
        <v>0.13750000000000001</v>
      </c>
      <c r="V281">
        <v>0</v>
      </c>
      <c r="W281">
        <v>0.1111</v>
      </c>
      <c r="X281">
        <v>1453493122</v>
      </c>
      <c r="Y281">
        <v>7047938491</v>
      </c>
      <c r="Z281">
        <v>0</v>
      </c>
      <c r="AA281">
        <v>0.1263</v>
      </c>
      <c r="AB281">
        <v>0.20619999999999999</v>
      </c>
      <c r="AC281">
        <v>361123970</v>
      </c>
      <c r="AD281">
        <v>32757947091.25</v>
      </c>
      <c r="AE281">
        <v>0</v>
      </c>
      <c r="AF281">
        <v>0.12039999999999999</v>
      </c>
      <c r="AG281">
        <v>1.0999999999999999E-2</v>
      </c>
      <c r="AH281">
        <v>1</v>
      </c>
      <c r="AI281">
        <v>1</v>
      </c>
      <c r="AJ281">
        <v>0.22339999999999999</v>
      </c>
      <c r="AK281">
        <v>0.124</v>
      </c>
      <c r="AL281">
        <v>1</v>
      </c>
      <c r="AM281">
        <v>76076170.945700005</v>
      </c>
      <c r="AN281">
        <v>6231760891.5696001</v>
      </c>
      <c r="AO281">
        <v>0</v>
      </c>
      <c r="AP281">
        <v>0.12870000000000001</v>
      </c>
      <c r="AQ281">
        <v>1.2200000000000001E-2</v>
      </c>
      <c r="AR281">
        <v>42083.207000000002</v>
      </c>
      <c r="AS281">
        <v>3034573.8169999998</v>
      </c>
      <c r="AT281">
        <v>158</v>
      </c>
      <c r="AU281">
        <v>0.13469999999999999</v>
      </c>
      <c r="AV281">
        <v>1.3816566195416701E-2</v>
      </c>
      <c r="AW281">
        <v>11036.3565</v>
      </c>
      <c r="AX281">
        <v>1165178.4576999999</v>
      </c>
      <c r="AY281">
        <v>1.6836</v>
      </c>
      <c r="AZ281">
        <v>0.112</v>
      </c>
      <c r="BA281">
        <v>9.4999999999999998E-3</v>
      </c>
      <c r="BB281">
        <v>1</v>
      </c>
      <c r="BC281">
        <v>1</v>
      </c>
      <c r="BD281">
        <v>1</v>
      </c>
      <c r="BE281">
        <v>0</v>
      </c>
      <c r="BF281">
        <v>0</v>
      </c>
      <c r="BG281" s="2">
        <f t="shared" si="6"/>
        <v>0.19768459146652265</v>
      </c>
      <c r="BH281" t="str">
        <f>IFERROR(VLOOKUP(D281,'Pesos cenários'!$B$2:$D$4,3,FALSE),"")</f>
        <v/>
      </c>
    </row>
    <row r="282" spans="1:60" x14ac:dyDescent="0.25">
      <c r="A282">
        <v>387</v>
      </c>
      <c r="B282" t="s">
        <v>715</v>
      </c>
      <c r="C282" t="s">
        <v>230</v>
      </c>
      <c r="D282" t="s">
        <v>60</v>
      </c>
      <c r="E282" t="s">
        <v>93</v>
      </c>
      <c r="F282" t="s">
        <v>728</v>
      </c>
      <c r="G282" t="s">
        <v>716</v>
      </c>
      <c r="H282">
        <v>560.726</v>
      </c>
      <c r="I282">
        <v>5642.4287100000001</v>
      </c>
      <c r="J282">
        <v>5263.0468385000004</v>
      </c>
      <c r="K282">
        <v>1.6864816</v>
      </c>
      <c r="L282">
        <v>0.13350000000000001</v>
      </c>
      <c r="M282">
        <v>1</v>
      </c>
      <c r="N282">
        <v>192.21680000000001</v>
      </c>
      <c r="O282">
        <v>1981.9976999999999</v>
      </c>
      <c r="P282">
        <v>7.1279000000000003</v>
      </c>
      <c r="Q282">
        <v>0.12039999999999999</v>
      </c>
      <c r="R282">
        <v>9.3700000000000006E-2</v>
      </c>
      <c r="S282">
        <v>466.82960000000003</v>
      </c>
      <c r="T282">
        <v>2297.6561000000002</v>
      </c>
      <c r="U282">
        <v>0.13750000000000001</v>
      </c>
      <c r="V282">
        <v>0</v>
      </c>
      <c r="W282">
        <v>0.2031</v>
      </c>
      <c r="X282">
        <v>2975880588</v>
      </c>
      <c r="Y282">
        <v>7047938491</v>
      </c>
      <c r="Z282">
        <v>0</v>
      </c>
      <c r="AA282">
        <v>0.1263</v>
      </c>
      <c r="AB282">
        <v>0.42220000000000002</v>
      </c>
      <c r="AC282">
        <v>17783420000</v>
      </c>
      <c r="AD282">
        <v>32757947091.25</v>
      </c>
      <c r="AE282">
        <v>0</v>
      </c>
      <c r="AF282">
        <v>0.12039999999999999</v>
      </c>
      <c r="AG282">
        <v>0.54290000000000005</v>
      </c>
      <c r="AH282">
        <v>1</v>
      </c>
      <c r="AI282">
        <v>1</v>
      </c>
      <c r="AJ282">
        <v>0.22339999999999999</v>
      </c>
      <c r="AK282">
        <v>0.124</v>
      </c>
      <c r="AL282">
        <v>1</v>
      </c>
      <c r="AM282">
        <v>3746343708.6146998</v>
      </c>
      <c r="AN282">
        <v>6231760891.5696001</v>
      </c>
      <c r="AO282">
        <v>0</v>
      </c>
      <c r="AP282">
        <v>0.12870000000000001</v>
      </c>
      <c r="AQ282">
        <v>0.60119999999999996</v>
      </c>
      <c r="AR282">
        <v>1242047.5</v>
      </c>
      <c r="AS282">
        <v>3034573.8169999998</v>
      </c>
      <c r="AT282">
        <v>158</v>
      </c>
      <c r="AU282">
        <v>0.13469999999999999</v>
      </c>
      <c r="AV282">
        <v>0.40926806835188601</v>
      </c>
      <c r="AW282">
        <v>559924.29989999998</v>
      </c>
      <c r="AX282">
        <v>1165178.4576999999</v>
      </c>
      <c r="AY282">
        <v>1.6836</v>
      </c>
      <c r="AZ282">
        <v>0.112</v>
      </c>
      <c r="BA282">
        <v>0.48049999999999998</v>
      </c>
      <c r="BB282">
        <v>1</v>
      </c>
      <c r="BC282">
        <v>1</v>
      </c>
      <c r="BD282">
        <v>1</v>
      </c>
      <c r="BE282">
        <v>0</v>
      </c>
      <c r="BF282">
        <v>0</v>
      </c>
      <c r="BG282" s="2">
        <f t="shared" si="6"/>
        <v>0.57378934880699906</v>
      </c>
      <c r="BH282" t="str">
        <f>IFERROR(VLOOKUP(D282,'Pesos cenários'!$B$2:$D$4,3,FALSE),"")</f>
        <v/>
      </c>
    </row>
    <row r="283" spans="1:60" x14ac:dyDescent="0.25">
      <c r="A283">
        <v>390</v>
      </c>
      <c r="B283" t="s">
        <v>715</v>
      </c>
      <c r="C283" t="s">
        <v>231</v>
      </c>
      <c r="D283" t="s">
        <v>60</v>
      </c>
      <c r="E283" t="s">
        <v>93</v>
      </c>
      <c r="F283" t="s">
        <v>728</v>
      </c>
      <c r="G283" t="s">
        <v>716</v>
      </c>
      <c r="H283">
        <v>502.75799999999998</v>
      </c>
      <c r="I283">
        <v>1346.0145299999999</v>
      </c>
      <c r="J283">
        <v>5263.0468385000004</v>
      </c>
      <c r="K283">
        <v>1.6864816</v>
      </c>
      <c r="L283">
        <v>0.13350000000000001</v>
      </c>
      <c r="M283">
        <v>0.2555</v>
      </c>
      <c r="N283">
        <v>262.96350000000001</v>
      </c>
      <c r="O283">
        <v>1981.9976999999999</v>
      </c>
      <c r="P283">
        <v>7.1279000000000003</v>
      </c>
      <c r="Q283">
        <v>0.12039999999999999</v>
      </c>
      <c r="R283">
        <v>0.1295</v>
      </c>
      <c r="S283">
        <v>516.35090000000002</v>
      </c>
      <c r="T283">
        <v>2297.6561000000002</v>
      </c>
      <c r="U283">
        <v>0.13750000000000001</v>
      </c>
      <c r="V283">
        <v>0</v>
      </c>
      <c r="W283">
        <v>0.22470000000000001</v>
      </c>
      <c r="X283">
        <v>2621867768</v>
      </c>
      <c r="Y283">
        <v>7047938491</v>
      </c>
      <c r="Z283">
        <v>0</v>
      </c>
      <c r="AA283">
        <v>0.1263</v>
      </c>
      <c r="AB283">
        <v>0.372</v>
      </c>
      <c r="AC283">
        <v>5875140600</v>
      </c>
      <c r="AD283">
        <v>32757947091.25</v>
      </c>
      <c r="AE283">
        <v>0</v>
      </c>
      <c r="AF283">
        <v>0.12039999999999999</v>
      </c>
      <c r="AG283">
        <v>0.1794</v>
      </c>
      <c r="AH283">
        <v>1</v>
      </c>
      <c r="AI283">
        <v>1</v>
      </c>
      <c r="AJ283">
        <v>0.22339999999999999</v>
      </c>
      <c r="AK283">
        <v>0.124</v>
      </c>
      <c r="AL283">
        <v>1</v>
      </c>
      <c r="AM283">
        <v>1237686326.0021</v>
      </c>
      <c r="AN283">
        <v>6231760891.5696001</v>
      </c>
      <c r="AO283">
        <v>0</v>
      </c>
      <c r="AP283">
        <v>0.12870000000000001</v>
      </c>
      <c r="AQ283">
        <v>0.1986</v>
      </c>
      <c r="AR283">
        <v>287614.125</v>
      </c>
      <c r="AS283">
        <v>3034573.8169999998</v>
      </c>
      <c r="AT283">
        <v>158</v>
      </c>
      <c r="AU283">
        <v>0.13469999999999999</v>
      </c>
      <c r="AV283">
        <v>9.4731949190864598E-2</v>
      </c>
      <c r="AW283">
        <v>154097.25709999999</v>
      </c>
      <c r="AX283">
        <v>1165178.4576999999</v>
      </c>
      <c r="AY283">
        <v>1.6836</v>
      </c>
      <c r="AZ283">
        <v>0.112</v>
      </c>
      <c r="BA283">
        <v>0.1323</v>
      </c>
      <c r="BB283">
        <v>1</v>
      </c>
      <c r="BC283">
        <v>1</v>
      </c>
      <c r="BD283">
        <v>1</v>
      </c>
      <c r="BE283">
        <v>0</v>
      </c>
      <c r="BF283">
        <v>0</v>
      </c>
      <c r="BG283" s="2">
        <f t="shared" si="6"/>
        <v>0.29542222355600944</v>
      </c>
      <c r="BH283" t="str">
        <f>IFERROR(VLOOKUP(D283,'Pesos cenários'!$B$2:$D$4,3,FALSE),"")</f>
        <v/>
      </c>
    </row>
    <row r="284" spans="1:60" x14ac:dyDescent="0.25">
      <c r="A284">
        <v>391</v>
      </c>
      <c r="B284" t="s">
        <v>715</v>
      </c>
      <c r="C284" t="s">
        <v>232</v>
      </c>
      <c r="D284" t="s">
        <v>60</v>
      </c>
      <c r="E284" t="s">
        <v>93</v>
      </c>
      <c r="F284" t="s">
        <v>728</v>
      </c>
      <c r="G284" t="s">
        <v>716</v>
      </c>
      <c r="H284">
        <v>67.876000000000005</v>
      </c>
      <c r="I284">
        <v>102.535286</v>
      </c>
      <c r="J284">
        <v>5263.0468385000004</v>
      </c>
      <c r="K284">
        <v>1.6864816</v>
      </c>
      <c r="L284">
        <v>0.13350000000000001</v>
      </c>
      <c r="M284">
        <v>1.9199999999999998E-2</v>
      </c>
      <c r="N284">
        <v>134.72659999999999</v>
      </c>
      <c r="O284">
        <v>1981.9976999999999</v>
      </c>
      <c r="P284">
        <v>7.1279000000000003</v>
      </c>
      <c r="Q284">
        <v>0.12039999999999999</v>
      </c>
      <c r="R284">
        <v>6.4600000000000005E-2</v>
      </c>
      <c r="S284">
        <v>69.749099999999999</v>
      </c>
      <c r="T284">
        <v>2297.6561000000002</v>
      </c>
      <c r="U284">
        <v>0.13750000000000001</v>
      </c>
      <c r="V284">
        <v>0</v>
      </c>
      <c r="W284">
        <v>3.0300000000000001E-2</v>
      </c>
      <c r="X284">
        <v>544703960</v>
      </c>
      <c r="Y284">
        <v>7047938491</v>
      </c>
      <c r="Z284">
        <v>0</v>
      </c>
      <c r="AA284">
        <v>0.1263</v>
      </c>
      <c r="AB284">
        <v>7.7299999999999994E-2</v>
      </c>
      <c r="AC284">
        <v>550522300</v>
      </c>
      <c r="AD284">
        <v>32757947091.25</v>
      </c>
      <c r="AE284">
        <v>0</v>
      </c>
      <c r="AF284">
        <v>0.12039999999999999</v>
      </c>
      <c r="AG284">
        <v>1.6799999999999999E-2</v>
      </c>
      <c r="AH284">
        <v>1</v>
      </c>
      <c r="AI284">
        <v>1</v>
      </c>
      <c r="AJ284">
        <v>0.22339999999999999</v>
      </c>
      <c r="AK284">
        <v>0.124</v>
      </c>
      <c r="AL284">
        <v>1</v>
      </c>
      <c r="AM284">
        <v>115975770.12890001</v>
      </c>
      <c r="AN284">
        <v>6231760891.5696001</v>
      </c>
      <c r="AO284">
        <v>0</v>
      </c>
      <c r="AP284">
        <v>0.12870000000000001</v>
      </c>
      <c r="AQ284">
        <v>1.8599999999999998E-2</v>
      </c>
      <c r="AR284">
        <v>343313.78100000002</v>
      </c>
      <c r="AS284">
        <v>3034573.8169999998</v>
      </c>
      <c r="AT284">
        <v>158</v>
      </c>
      <c r="AU284">
        <v>0.13469999999999999</v>
      </c>
      <c r="AV284">
        <v>0.113087922583815</v>
      </c>
      <c r="AW284">
        <v>19460.445299999999</v>
      </c>
      <c r="AX284">
        <v>1165178.4576999999</v>
      </c>
      <c r="AY284">
        <v>1.6836</v>
      </c>
      <c r="AZ284">
        <v>0.112</v>
      </c>
      <c r="BA284">
        <v>1.67E-2</v>
      </c>
      <c r="BB284">
        <v>1</v>
      </c>
      <c r="BC284">
        <v>1</v>
      </c>
      <c r="BD284">
        <v>1</v>
      </c>
      <c r="BE284">
        <v>0</v>
      </c>
      <c r="BF284">
        <v>0</v>
      </c>
      <c r="BG284" s="2">
        <f t="shared" si="6"/>
        <v>0.16562391317203987</v>
      </c>
      <c r="BH284" t="str">
        <f>IFERROR(VLOOKUP(D284,'Pesos cenários'!$B$2:$D$4,3,FALSE),"")</f>
        <v/>
      </c>
    </row>
    <row r="285" spans="1:60" x14ac:dyDescent="0.25">
      <c r="A285">
        <v>393</v>
      </c>
      <c r="B285" t="s">
        <v>715</v>
      </c>
      <c r="C285" t="s">
        <v>233</v>
      </c>
      <c r="D285" t="s">
        <v>60</v>
      </c>
      <c r="E285" t="s">
        <v>93</v>
      </c>
      <c r="F285" t="s">
        <v>728</v>
      </c>
      <c r="G285" t="s">
        <v>716</v>
      </c>
      <c r="H285">
        <v>24.673999999999999</v>
      </c>
      <c r="I285">
        <v>21.641248699999998</v>
      </c>
      <c r="J285">
        <v>5263.0468385000004</v>
      </c>
      <c r="K285">
        <v>1.6864816</v>
      </c>
      <c r="L285">
        <v>0.13350000000000001</v>
      </c>
      <c r="M285">
        <v>3.8E-3</v>
      </c>
      <c r="N285">
        <v>240.41820000000001</v>
      </c>
      <c r="O285">
        <v>1981.9976999999999</v>
      </c>
      <c r="P285">
        <v>7.1279000000000003</v>
      </c>
      <c r="Q285">
        <v>0.12039999999999999</v>
      </c>
      <c r="R285">
        <v>0.1181</v>
      </c>
      <c r="S285">
        <v>3.3898000000000001</v>
      </c>
      <c r="T285">
        <v>2297.6561000000002</v>
      </c>
      <c r="U285">
        <v>0.13750000000000001</v>
      </c>
      <c r="V285">
        <v>0</v>
      </c>
      <c r="W285">
        <v>1.4E-3</v>
      </c>
      <c r="X285">
        <v>251603250</v>
      </c>
      <c r="Y285">
        <v>7047938491</v>
      </c>
      <c r="Z285">
        <v>0</v>
      </c>
      <c r="AA285">
        <v>0.1263</v>
      </c>
      <c r="AB285">
        <v>3.5700000000000003E-2</v>
      </c>
      <c r="AC285">
        <v>492558.66</v>
      </c>
      <c r="AD285">
        <v>32757947091.25</v>
      </c>
      <c r="AE285">
        <v>0</v>
      </c>
      <c r="AF285">
        <v>0.12039999999999999</v>
      </c>
      <c r="AG285">
        <v>0</v>
      </c>
      <c r="AI285">
        <v>1</v>
      </c>
      <c r="AJ285">
        <v>0.22339999999999999</v>
      </c>
      <c r="AK285">
        <v>0.124</v>
      </c>
      <c r="AM285">
        <v>103764.85460000001</v>
      </c>
      <c r="AN285">
        <v>6231760891.5696001</v>
      </c>
      <c r="AO285">
        <v>0</v>
      </c>
      <c r="AP285">
        <v>0.12870000000000001</v>
      </c>
      <c r="AQ285">
        <v>0</v>
      </c>
      <c r="AR285">
        <v>0</v>
      </c>
      <c r="AS285">
        <v>3034573.8169999998</v>
      </c>
      <c r="AT285">
        <v>158</v>
      </c>
      <c r="AU285">
        <v>0.13469999999999999</v>
      </c>
      <c r="AV285">
        <v>0</v>
      </c>
      <c r="AW285">
        <v>17.4115</v>
      </c>
      <c r="AX285">
        <v>1165178.4576999999</v>
      </c>
      <c r="AY285">
        <v>1.6836</v>
      </c>
      <c r="AZ285">
        <v>0.112</v>
      </c>
      <c r="BA285">
        <v>0</v>
      </c>
      <c r="BB285">
        <v>1</v>
      </c>
      <c r="BC285">
        <v>1</v>
      </c>
      <c r="BD285">
        <v>1</v>
      </c>
      <c r="BE285">
        <v>0</v>
      </c>
      <c r="BF285">
        <v>0</v>
      </c>
      <c r="BG285" s="2">
        <f t="shared" si="6"/>
        <v>1.9235450000000001E-2</v>
      </c>
      <c r="BH285" t="str">
        <f>IFERROR(VLOOKUP(D285,'Pesos cenários'!$B$2:$D$4,3,FALSE),"")</f>
        <v/>
      </c>
    </row>
    <row r="286" spans="1:60" x14ac:dyDescent="0.25">
      <c r="A286">
        <v>395</v>
      </c>
      <c r="B286" t="s">
        <v>715</v>
      </c>
      <c r="C286" t="s">
        <v>234</v>
      </c>
      <c r="D286" t="s">
        <v>60</v>
      </c>
      <c r="E286" t="s">
        <v>93</v>
      </c>
      <c r="F286" t="s">
        <v>728</v>
      </c>
      <c r="G286" t="s">
        <v>716</v>
      </c>
      <c r="H286">
        <v>135.50399999999999</v>
      </c>
      <c r="I286">
        <v>163.82772800000001</v>
      </c>
      <c r="J286">
        <v>5263.0468385000004</v>
      </c>
      <c r="K286">
        <v>1.6864816</v>
      </c>
      <c r="L286">
        <v>0.13350000000000001</v>
      </c>
      <c r="M286">
        <v>3.0800000000000001E-2</v>
      </c>
      <c r="N286">
        <v>328.37759999999997</v>
      </c>
      <c r="O286">
        <v>1981.9976999999999</v>
      </c>
      <c r="P286">
        <v>7.1279000000000003</v>
      </c>
      <c r="Q286">
        <v>0.12039999999999999</v>
      </c>
      <c r="R286">
        <v>0.16270000000000001</v>
      </c>
      <c r="S286">
        <v>137.35220000000001</v>
      </c>
      <c r="T286">
        <v>2297.6561000000002</v>
      </c>
      <c r="U286">
        <v>0.13750000000000001</v>
      </c>
      <c r="V286">
        <v>0</v>
      </c>
      <c r="W286">
        <v>5.9700000000000003E-2</v>
      </c>
      <c r="X286">
        <v>847463148</v>
      </c>
      <c r="Y286">
        <v>7047938491</v>
      </c>
      <c r="Z286">
        <v>0</v>
      </c>
      <c r="AA286">
        <v>0.1263</v>
      </c>
      <c r="AB286">
        <v>0.1202</v>
      </c>
      <c r="AC286">
        <v>1338797200</v>
      </c>
      <c r="AD286">
        <v>32757947091.25</v>
      </c>
      <c r="AE286">
        <v>0</v>
      </c>
      <c r="AF286">
        <v>0.12039999999999999</v>
      </c>
      <c r="AG286">
        <v>4.0899999999999999E-2</v>
      </c>
      <c r="AH286">
        <v>1</v>
      </c>
      <c r="AI286">
        <v>1</v>
      </c>
      <c r="AJ286">
        <v>0.22339999999999999</v>
      </c>
      <c r="AK286">
        <v>0.124</v>
      </c>
      <c r="AL286">
        <v>1</v>
      </c>
      <c r="AM286">
        <v>282037674.94309998</v>
      </c>
      <c r="AN286">
        <v>6231760891.5696001</v>
      </c>
      <c r="AO286">
        <v>0</v>
      </c>
      <c r="AP286">
        <v>0.12870000000000001</v>
      </c>
      <c r="AQ286">
        <v>4.53E-2</v>
      </c>
      <c r="AR286">
        <v>392571.09399999998</v>
      </c>
      <c r="AS286">
        <v>3034573.8169999998</v>
      </c>
      <c r="AT286">
        <v>158</v>
      </c>
      <c r="AU286">
        <v>0.13469999999999999</v>
      </c>
      <c r="AV286">
        <v>0.12932080428843801</v>
      </c>
      <c r="AW286">
        <v>47325.218800000002</v>
      </c>
      <c r="AX286">
        <v>1165178.4576999999</v>
      </c>
      <c r="AY286">
        <v>1.6836</v>
      </c>
      <c r="AZ286">
        <v>0.112</v>
      </c>
      <c r="BA286">
        <v>4.0599999999999997E-2</v>
      </c>
      <c r="BB286">
        <v>1</v>
      </c>
      <c r="BC286">
        <v>1</v>
      </c>
      <c r="BD286">
        <v>1</v>
      </c>
      <c r="BE286">
        <v>0</v>
      </c>
      <c r="BF286">
        <v>0</v>
      </c>
      <c r="BG286" s="2">
        <f t="shared" ref="BG286:BG349" si="7">(M286*L286)+(R286*Q286)+(W286*V286)+(AB286*AA286)+(AG286*AF286)+(AL286*AK286)+(AQ286*AP286)+(AV286*AU286)+(BA286*AZ286)+(BF286*BE286)</f>
        <v>0.1956033223376526</v>
      </c>
      <c r="BH286" t="str">
        <f>IFERROR(VLOOKUP(D286,'Pesos cenários'!$B$2:$D$4,3,FALSE),"")</f>
        <v/>
      </c>
    </row>
    <row r="287" spans="1:60" x14ac:dyDescent="0.25">
      <c r="A287">
        <v>419</v>
      </c>
      <c r="B287" t="s">
        <v>715</v>
      </c>
      <c r="C287" t="s">
        <v>235</v>
      </c>
      <c r="D287" t="s">
        <v>60</v>
      </c>
      <c r="E287" t="s">
        <v>93</v>
      </c>
      <c r="F287" t="s">
        <v>728</v>
      </c>
      <c r="G287" t="s">
        <v>716</v>
      </c>
      <c r="H287">
        <v>41.085999999999999</v>
      </c>
      <c r="I287">
        <v>50.846595800000003</v>
      </c>
      <c r="J287">
        <v>5263.0468385000004</v>
      </c>
      <c r="K287">
        <v>1.6864816</v>
      </c>
      <c r="L287">
        <v>0.13350000000000001</v>
      </c>
      <c r="M287">
        <v>9.2999999999999992E-3</v>
      </c>
      <c r="N287">
        <v>88.828500000000005</v>
      </c>
      <c r="O287">
        <v>1981.9976999999999</v>
      </c>
      <c r="P287">
        <v>7.1279000000000003</v>
      </c>
      <c r="Q287">
        <v>0.12039999999999999</v>
      </c>
      <c r="R287">
        <v>4.1399999999999999E-2</v>
      </c>
      <c r="S287">
        <v>7.6992000000000003</v>
      </c>
      <c r="T287">
        <v>2297.6561000000002</v>
      </c>
      <c r="U287">
        <v>0.13750000000000001</v>
      </c>
      <c r="V287">
        <v>0</v>
      </c>
      <c r="W287">
        <v>3.3E-3</v>
      </c>
      <c r="X287">
        <v>328614812</v>
      </c>
      <c r="Y287">
        <v>7047938491</v>
      </c>
      <c r="Z287">
        <v>0</v>
      </c>
      <c r="AA287">
        <v>0.1263</v>
      </c>
      <c r="AB287">
        <v>4.6600000000000003E-2</v>
      </c>
      <c r="AC287">
        <v>0</v>
      </c>
      <c r="AD287">
        <v>32757947091.25</v>
      </c>
      <c r="AE287">
        <v>0</v>
      </c>
      <c r="AF287">
        <v>0.12039999999999999</v>
      </c>
      <c r="AG287">
        <v>0</v>
      </c>
      <c r="AI287">
        <v>1</v>
      </c>
      <c r="AJ287">
        <v>0.22339999999999999</v>
      </c>
      <c r="AK287">
        <v>0.124</v>
      </c>
      <c r="AN287">
        <v>6231760891.5696001</v>
      </c>
      <c r="AO287">
        <v>0</v>
      </c>
      <c r="AP287">
        <v>0.12870000000000001</v>
      </c>
      <c r="AQ287">
        <v>0</v>
      </c>
      <c r="AR287">
        <v>0</v>
      </c>
      <c r="AS287">
        <v>3034573.8169999998</v>
      </c>
      <c r="AT287">
        <v>158</v>
      </c>
      <c r="AU287">
        <v>0.13469999999999999</v>
      </c>
      <c r="AV287">
        <v>0</v>
      </c>
      <c r="AX287">
        <v>1165178.4576999999</v>
      </c>
      <c r="AY287">
        <v>1.6836</v>
      </c>
      <c r="AZ287">
        <v>0.112</v>
      </c>
      <c r="BB287">
        <v>1</v>
      </c>
      <c r="BC287">
        <v>1</v>
      </c>
      <c r="BD287">
        <v>1</v>
      </c>
      <c r="BE287">
        <v>0</v>
      </c>
      <c r="BF287">
        <v>0</v>
      </c>
      <c r="BG287" s="2">
        <f t="shared" si="7"/>
        <v>1.2111690000000001E-2</v>
      </c>
      <c r="BH287" t="str">
        <f>IFERROR(VLOOKUP(D287,'Pesos cenários'!$B$2:$D$4,3,FALSE),"")</f>
        <v/>
      </c>
    </row>
    <row r="288" spans="1:60" x14ac:dyDescent="0.25">
      <c r="A288">
        <v>21778</v>
      </c>
      <c r="B288" t="s">
        <v>715</v>
      </c>
      <c r="C288" t="s">
        <v>408</v>
      </c>
      <c r="D288" t="s">
        <v>59</v>
      </c>
      <c r="E288" t="s">
        <v>57</v>
      </c>
      <c r="F288" t="s">
        <v>727</v>
      </c>
      <c r="G288" t="s">
        <v>716</v>
      </c>
      <c r="H288">
        <v>556.57000000000005</v>
      </c>
      <c r="I288">
        <v>471.52688599999999</v>
      </c>
      <c r="J288">
        <v>8258.2572904999997</v>
      </c>
      <c r="K288">
        <v>7.4999542200000002</v>
      </c>
      <c r="L288">
        <v>0.13350000000000001</v>
      </c>
      <c r="M288">
        <v>5.62E-2</v>
      </c>
      <c r="N288">
        <v>792.32629999999995</v>
      </c>
      <c r="O288">
        <v>2623.4688000000001</v>
      </c>
      <c r="P288">
        <v>104.77509999999999</v>
      </c>
      <c r="Q288">
        <v>0.12039999999999999</v>
      </c>
      <c r="R288">
        <v>0.27300000000000002</v>
      </c>
      <c r="S288">
        <v>553.90440000000001</v>
      </c>
      <c r="T288">
        <v>3783.7064</v>
      </c>
      <c r="U288">
        <v>37.035299999999999</v>
      </c>
      <c r="V288">
        <v>0</v>
      </c>
      <c r="W288">
        <v>0.13800000000000001</v>
      </c>
      <c r="X288">
        <v>2488805236</v>
      </c>
      <c r="Y288">
        <v>15519397329</v>
      </c>
      <c r="Z288">
        <v>0</v>
      </c>
      <c r="AA288">
        <v>0.1263</v>
      </c>
      <c r="AB288">
        <v>0.16039999999999999</v>
      </c>
      <c r="AC288">
        <v>9138639000</v>
      </c>
      <c r="AD288">
        <v>87237157750</v>
      </c>
      <c r="AE288">
        <v>392611.06</v>
      </c>
      <c r="AF288">
        <v>0.12039999999999999</v>
      </c>
      <c r="AG288">
        <v>0.1048</v>
      </c>
      <c r="AH288">
        <v>5.0000000000000001E-4</v>
      </c>
      <c r="AI288">
        <v>1</v>
      </c>
      <c r="AJ288">
        <v>-0.93179999999999996</v>
      </c>
      <c r="AK288">
        <v>0.124</v>
      </c>
      <c r="AL288">
        <v>0.48259999999999997</v>
      </c>
      <c r="AM288">
        <v>2603589241.8277001</v>
      </c>
      <c r="AN288">
        <v>19475866435.933201</v>
      </c>
      <c r="AO288">
        <v>110977.0398</v>
      </c>
      <c r="AP288">
        <v>0.12870000000000001</v>
      </c>
      <c r="AQ288">
        <v>0.13370000000000001</v>
      </c>
      <c r="AR288">
        <v>1100023.8799999999</v>
      </c>
      <c r="AS288">
        <v>3086185.6374999899</v>
      </c>
      <c r="AT288">
        <v>1710.1997100000001</v>
      </c>
      <c r="AU288">
        <v>0.13469999999999999</v>
      </c>
      <c r="AV288">
        <v>0.35607794662061898</v>
      </c>
      <c r="AW288">
        <v>293701.35989999998</v>
      </c>
      <c r="AX288">
        <v>2820259.12</v>
      </c>
      <c r="AY288">
        <v>11.128399999999999</v>
      </c>
      <c r="AZ288">
        <v>0.112</v>
      </c>
      <c r="BA288">
        <v>0.1041</v>
      </c>
      <c r="BB288">
        <v>1</v>
      </c>
      <c r="BC288">
        <v>1</v>
      </c>
      <c r="BD288">
        <v>0</v>
      </c>
      <c r="BE288">
        <v>0</v>
      </c>
      <c r="BF288">
        <v>1</v>
      </c>
      <c r="BG288" s="2">
        <f t="shared" si="7"/>
        <v>0.20992082940979742</v>
      </c>
      <c r="BH288">
        <f>IFERROR(VLOOKUP(D288,'Pesos cenários'!$B$2:$D$4,3,FALSE),"")</f>
        <v>0.24260000000000001</v>
      </c>
    </row>
    <row r="289" spans="1:60" x14ac:dyDescent="0.25">
      <c r="A289">
        <v>470</v>
      </c>
      <c r="B289" t="s">
        <v>715</v>
      </c>
      <c r="C289" t="s">
        <v>245</v>
      </c>
      <c r="D289" t="s">
        <v>58</v>
      </c>
      <c r="E289" t="s">
        <v>57</v>
      </c>
      <c r="F289" t="s">
        <v>729</v>
      </c>
      <c r="G289" t="s">
        <v>716</v>
      </c>
      <c r="H289">
        <v>606.303</v>
      </c>
      <c r="I289">
        <v>1053.84644</v>
      </c>
      <c r="J289">
        <v>12662.3604</v>
      </c>
      <c r="K289">
        <v>522.73236099999997</v>
      </c>
      <c r="L289">
        <v>0.13350000000000001</v>
      </c>
      <c r="M289">
        <v>4.3799999999999999E-2</v>
      </c>
      <c r="N289">
        <v>471.36259999999999</v>
      </c>
      <c r="O289">
        <v>4821.5529999999999</v>
      </c>
      <c r="P289">
        <v>111.74639999999999</v>
      </c>
      <c r="Q289">
        <v>0.12039999999999999</v>
      </c>
      <c r="R289">
        <v>7.6399999999999996E-2</v>
      </c>
      <c r="S289">
        <v>1209.8210999999999</v>
      </c>
      <c r="T289">
        <v>5063.7492000000002</v>
      </c>
      <c r="U289">
        <v>0.1</v>
      </c>
      <c r="V289">
        <v>0</v>
      </c>
      <c r="W289">
        <v>0.2389</v>
      </c>
      <c r="X289">
        <v>3257725042</v>
      </c>
      <c r="Y289">
        <v>22292555929</v>
      </c>
      <c r="Z289">
        <v>0</v>
      </c>
      <c r="AA289">
        <v>0.1263</v>
      </c>
      <c r="AB289">
        <v>0.14610000000000001</v>
      </c>
      <c r="AC289">
        <v>27452650000</v>
      </c>
      <c r="AD289">
        <v>57290482287.5</v>
      </c>
      <c r="AE289">
        <v>5369580.5</v>
      </c>
      <c r="AF289">
        <v>0.12039999999999999</v>
      </c>
      <c r="AG289">
        <v>0.47910000000000003</v>
      </c>
      <c r="AH289">
        <v>1</v>
      </c>
      <c r="AI289">
        <v>1</v>
      </c>
      <c r="AJ289">
        <v>-0.74109999999999998</v>
      </c>
      <c r="AK289">
        <v>0.124</v>
      </c>
      <c r="AL289">
        <v>1</v>
      </c>
      <c r="AM289">
        <v>8393696111.0007</v>
      </c>
      <c r="AN289">
        <v>16952894626.720699</v>
      </c>
      <c r="AO289">
        <v>0</v>
      </c>
      <c r="AP289">
        <v>0.12870000000000001</v>
      </c>
      <c r="AQ289">
        <v>0.49509999999999998</v>
      </c>
      <c r="AR289">
        <v>986194.25</v>
      </c>
      <c r="AS289">
        <v>2094141.769625</v>
      </c>
      <c r="AT289">
        <v>0</v>
      </c>
      <c r="AU289">
        <v>0.13469999999999999</v>
      </c>
      <c r="AV289">
        <v>0.47093003172206299</v>
      </c>
      <c r="AW289">
        <v>488549.88199999998</v>
      </c>
      <c r="AX289">
        <v>2083515.7335000001</v>
      </c>
      <c r="AY289">
        <v>90.844700000000003</v>
      </c>
      <c r="AZ289">
        <v>0.112</v>
      </c>
      <c r="BA289">
        <v>0.23449999999999999</v>
      </c>
      <c r="BB289">
        <v>1</v>
      </c>
      <c r="BC289">
        <v>1</v>
      </c>
      <c r="BD289">
        <v>0</v>
      </c>
      <c r="BE289">
        <v>0</v>
      </c>
      <c r="BF289">
        <v>1</v>
      </c>
      <c r="BG289" s="2">
        <f t="shared" si="7"/>
        <v>0.36859957527296189</v>
      </c>
      <c r="BH289">
        <f>IFERROR(VLOOKUP(D289,'Pesos cenários'!$B$2:$D$4,3,FALSE),"")</f>
        <v>0.36020000000000002</v>
      </c>
    </row>
    <row r="290" spans="1:60" x14ac:dyDescent="0.25">
      <c r="A290">
        <v>470</v>
      </c>
      <c r="B290" t="s">
        <v>715</v>
      </c>
      <c r="C290" t="s">
        <v>245</v>
      </c>
      <c r="D290" t="s">
        <v>59</v>
      </c>
      <c r="E290" t="s">
        <v>57</v>
      </c>
      <c r="F290" t="s">
        <v>729</v>
      </c>
      <c r="G290" t="s">
        <v>716</v>
      </c>
      <c r="H290">
        <v>606.303</v>
      </c>
      <c r="I290">
        <v>1062.4516599999999</v>
      </c>
      <c r="J290">
        <v>8258.2572904999997</v>
      </c>
      <c r="K290">
        <v>7.4999542200000002</v>
      </c>
      <c r="L290">
        <v>0.13350000000000001</v>
      </c>
      <c r="M290">
        <v>0.12790000000000001</v>
      </c>
      <c r="N290">
        <v>623.68119999999999</v>
      </c>
      <c r="O290">
        <v>2623.4688000000001</v>
      </c>
      <c r="P290">
        <v>104.77509999999999</v>
      </c>
      <c r="Q290">
        <v>0.12039999999999999</v>
      </c>
      <c r="R290">
        <v>0.20599999999999999</v>
      </c>
      <c r="S290">
        <v>1209.8210999999999</v>
      </c>
      <c r="T290">
        <v>3783.7064</v>
      </c>
      <c r="U290">
        <v>37.035299999999999</v>
      </c>
      <c r="V290">
        <v>0</v>
      </c>
      <c r="W290">
        <v>0.313</v>
      </c>
      <c r="X290">
        <v>3284326264</v>
      </c>
      <c r="Y290">
        <v>15519397329</v>
      </c>
      <c r="Z290">
        <v>0</v>
      </c>
      <c r="AA290">
        <v>0.1263</v>
      </c>
      <c r="AB290">
        <v>0.21160000000000001</v>
      </c>
      <c r="AC290">
        <v>36678816000</v>
      </c>
      <c r="AD290">
        <v>87237157750</v>
      </c>
      <c r="AE290">
        <v>392611.06</v>
      </c>
      <c r="AF290">
        <v>0.12039999999999999</v>
      </c>
      <c r="AG290">
        <v>0.4204</v>
      </c>
      <c r="AH290">
        <v>1</v>
      </c>
      <c r="AI290">
        <v>1</v>
      </c>
      <c r="AJ290">
        <v>-0.93179999999999996</v>
      </c>
      <c r="AK290">
        <v>0.124</v>
      </c>
      <c r="AL290">
        <v>1</v>
      </c>
      <c r="AM290">
        <v>10485432144.346901</v>
      </c>
      <c r="AN290">
        <v>19475866435.933201</v>
      </c>
      <c r="AO290">
        <v>110977.0398</v>
      </c>
      <c r="AP290">
        <v>0.12870000000000001</v>
      </c>
      <c r="AQ290">
        <v>0.53839999999999999</v>
      </c>
      <c r="AR290">
        <v>1570491.88</v>
      </c>
      <c r="AS290">
        <v>3086185.6374999899</v>
      </c>
      <c r="AT290">
        <v>1710.1997100000001</v>
      </c>
      <c r="AU290">
        <v>0.13469999999999999</v>
      </c>
      <c r="AV290">
        <v>0.50860566470064605</v>
      </c>
      <c r="AW290">
        <v>922587.26489999995</v>
      </c>
      <c r="AX290">
        <v>2820259.12</v>
      </c>
      <c r="AY290">
        <v>11.128399999999999</v>
      </c>
      <c r="AZ290">
        <v>0.112</v>
      </c>
      <c r="BA290">
        <v>0.3271</v>
      </c>
      <c r="BB290">
        <v>1</v>
      </c>
      <c r="BC290">
        <v>1</v>
      </c>
      <c r="BD290">
        <v>0</v>
      </c>
      <c r="BE290">
        <v>0</v>
      </c>
      <c r="BF290">
        <v>1</v>
      </c>
      <c r="BG290" s="2">
        <f t="shared" si="7"/>
        <v>0.41765475303517702</v>
      </c>
      <c r="BH290">
        <f>IFERROR(VLOOKUP(D290,'Pesos cenários'!$B$2:$D$4,3,FALSE),"")</f>
        <v>0.24260000000000001</v>
      </c>
    </row>
    <row r="291" spans="1:60" x14ac:dyDescent="0.25">
      <c r="A291">
        <v>464</v>
      </c>
      <c r="B291" t="s">
        <v>715</v>
      </c>
      <c r="C291" t="s">
        <v>243</v>
      </c>
      <c r="D291" t="s">
        <v>59</v>
      </c>
      <c r="E291" t="s">
        <v>57</v>
      </c>
      <c r="F291" t="s">
        <v>727</v>
      </c>
      <c r="G291" t="s">
        <v>716</v>
      </c>
      <c r="H291">
        <v>664.322</v>
      </c>
      <c r="I291">
        <v>1074.50488</v>
      </c>
      <c r="J291">
        <v>8258.2572904999997</v>
      </c>
      <c r="K291">
        <v>7.4999542200000002</v>
      </c>
      <c r="L291">
        <v>0.13350000000000001</v>
      </c>
      <c r="M291">
        <v>0.1293</v>
      </c>
      <c r="N291">
        <v>848.83910000000003</v>
      </c>
      <c r="O291">
        <v>2623.4688000000001</v>
      </c>
      <c r="P291">
        <v>104.77509999999999</v>
      </c>
      <c r="Q291">
        <v>0.12039999999999999</v>
      </c>
      <c r="R291">
        <v>0.2954</v>
      </c>
      <c r="S291">
        <v>692.66470000000004</v>
      </c>
      <c r="T291">
        <v>3783.7064</v>
      </c>
      <c r="U291">
        <v>37.035299999999999</v>
      </c>
      <c r="V291">
        <v>0</v>
      </c>
      <c r="W291">
        <v>0.17499999999999999</v>
      </c>
      <c r="X291">
        <v>3402240864</v>
      </c>
      <c r="Y291">
        <v>15519397329</v>
      </c>
      <c r="Z291">
        <v>0</v>
      </c>
      <c r="AA291">
        <v>0.1263</v>
      </c>
      <c r="AB291">
        <v>0.21920000000000001</v>
      </c>
      <c r="AC291">
        <v>7795836000</v>
      </c>
      <c r="AD291">
        <v>87237157750</v>
      </c>
      <c r="AE291">
        <v>392611.06</v>
      </c>
      <c r="AF291">
        <v>0.12039999999999999</v>
      </c>
      <c r="AG291">
        <v>8.9399999999999993E-2</v>
      </c>
      <c r="AH291">
        <v>1</v>
      </c>
      <c r="AI291">
        <v>1</v>
      </c>
      <c r="AJ291">
        <v>-0.93179999999999996</v>
      </c>
      <c r="AK291">
        <v>0.124</v>
      </c>
      <c r="AL291">
        <v>1</v>
      </c>
      <c r="AM291">
        <v>2228913705.401</v>
      </c>
      <c r="AN291">
        <v>19475866435.933201</v>
      </c>
      <c r="AO291">
        <v>110977.0398</v>
      </c>
      <c r="AP291">
        <v>0.12870000000000001</v>
      </c>
      <c r="AQ291">
        <v>0.1144</v>
      </c>
      <c r="AR291">
        <v>381550.375</v>
      </c>
      <c r="AS291">
        <v>3086185.6374999899</v>
      </c>
      <c r="AT291">
        <v>1710.1997100000001</v>
      </c>
      <c r="AU291">
        <v>0.13469999999999999</v>
      </c>
      <c r="AV291">
        <v>0.12314579349095101</v>
      </c>
      <c r="AW291">
        <v>299696.2585</v>
      </c>
      <c r="AX291">
        <v>2820259.12</v>
      </c>
      <c r="AY291">
        <v>11.128399999999999</v>
      </c>
      <c r="AZ291">
        <v>0.112</v>
      </c>
      <c r="BA291">
        <v>0.10630000000000001</v>
      </c>
      <c r="BB291">
        <v>1</v>
      </c>
      <c r="BC291">
        <v>1</v>
      </c>
      <c r="BD291">
        <v>0</v>
      </c>
      <c r="BE291">
        <v>0</v>
      </c>
      <c r="BF291">
        <v>1</v>
      </c>
      <c r="BG291" s="2">
        <f t="shared" si="7"/>
        <v>0.25849304838323112</v>
      </c>
      <c r="BH291">
        <f>IFERROR(VLOOKUP(D291,'Pesos cenários'!$B$2:$D$4,3,FALSE),"")</f>
        <v>0.24260000000000001</v>
      </c>
    </row>
    <row r="292" spans="1:60" x14ac:dyDescent="0.25">
      <c r="A292">
        <v>322</v>
      </c>
      <c r="B292" t="s">
        <v>715</v>
      </c>
      <c r="C292" t="s">
        <v>192</v>
      </c>
      <c r="D292" t="s">
        <v>56</v>
      </c>
      <c r="E292" t="s">
        <v>57</v>
      </c>
      <c r="F292" t="s">
        <v>724</v>
      </c>
      <c r="G292" t="s">
        <v>716</v>
      </c>
      <c r="H292">
        <v>745.75599999999997</v>
      </c>
      <c r="I292">
        <v>3500.6066900000001</v>
      </c>
      <c r="J292">
        <v>12684.179700000001</v>
      </c>
      <c r="K292">
        <v>522.77789299999995</v>
      </c>
      <c r="L292">
        <v>0.13350000000000001</v>
      </c>
      <c r="M292">
        <v>0.24490000000000001</v>
      </c>
      <c r="N292">
        <v>432.79239999999999</v>
      </c>
      <c r="O292">
        <v>6443.5294999999996</v>
      </c>
      <c r="P292">
        <v>106.2473</v>
      </c>
      <c r="Q292">
        <v>0.12039999999999999</v>
      </c>
      <c r="R292">
        <v>5.1499999999999997E-2</v>
      </c>
      <c r="S292">
        <v>751.57860000000005</v>
      </c>
      <c r="T292">
        <v>3960.7082999999998</v>
      </c>
      <c r="U292">
        <v>174.96340000000001</v>
      </c>
      <c r="V292">
        <v>0</v>
      </c>
      <c r="W292">
        <v>0.15229999999999999</v>
      </c>
      <c r="X292">
        <v>3303299648</v>
      </c>
      <c r="Y292">
        <v>24636847965.75</v>
      </c>
      <c r="Z292">
        <v>0</v>
      </c>
      <c r="AA292">
        <v>0.1263</v>
      </c>
      <c r="AB292">
        <v>0.1341</v>
      </c>
      <c r="AC292">
        <v>8363878400</v>
      </c>
      <c r="AD292">
        <v>65964732975</v>
      </c>
      <c r="AE292">
        <v>132504050</v>
      </c>
      <c r="AF292">
        <v>0.12039999999999999</v>
      </c>
      <c r="AG292">
        <v>0.125</v>
      </c>
      <c r="AH292">
        <v>0.2727</v>
      </c>
      <c r="AI292">
        <v>1</v>
      </c>
      <c r="AJ292">
        <v>-0.43059999999999998</v>
      </c>
      <c r="AK292">
        <v>0.124</v>
      </c>
      <c r="AL292">
        <v>0.49159999999999998</v>
      </c>
      <c r="AM292">
        <v>658367274.73650002</v>
      </c>
      <c r="AN292">
        <v>13094553382.0501</v>
      </c>
      <c r="AO292">
        <v>0</v>
      </c>
      <c r="AP292">
        <v>0.12870000000000001</v>
      </c>
      <c r="AQ292">
        <v>5.0299999999999997E-2</v>
      </c>
      <c r="AR292">
        <v>5315617.5</v>
      </c>
      <c r="AS292">
        <v>3167402.3402499901</v>
      </c>
      <c r="AT292">
        <v>4642.2661099999996</v>
      </c>
      <c r="AU292">
        <v>0.13469999999999999</v>
      </c>
      <c r="AV292">
        <v>1</v>
      </c>
      <c r="AW292">
        <v>262125.79389999999</v>
      </c>
      <c r="AX292">
        <v>1935811.929</v>
      </c>
      <c r="AY292">
        <v>4957.2457999999997</v>
      </c>
      <c r="AZ292">
        <v>0.112</v>
      </c>
      <c r="BA292">
        <v>0.13320000000000001</v>
      </c>
      <c r="BB292">
        <v>0</v>
      </c>
      <c r="BC292">
        <v>0</v>
      </c>
      <c r="BD292">
        <v>0</v>
      </c>
      <c r="BE292">
        <v>0</v>
      </c>
      <c r="BF292">
        <v>0</v>
      </c>
      <c r="BG292" s="2">
        <f t="shared" si="7"/>
        <v>0.28793198999999997</v>
      </c>
      <c r="BH292">
        <f>IFERROR(VLOOKUP(D292,'Pesos cenários'!$B$2:$D$4,3,FALSE),"")</f>
        <v>0.3972</v>
      </c>
    </row>
    <row r="293" spans="1:60" x14ac:dyDescent="0.25">
      <c r="A293">
        <v>322</v>
      </c>
      <c r="B293" t="s">
        <v>715</v>
      </c>
      <c r="C293" t="s">
        <v>192</v>
      </c>
      <c r="D293" t="s">
        <v>58</v>
      </c>
      <c r="E293" t="s">
        <v>57</v>
      </c>
      <c r="F293" t="s">
        <v>724</v>
      </c>
      <c r="G293" t="s">
        <v>716</v>
      </c>
      <c r="H293">
        <v>745.75599999999997</v>
      </c>
      <c r="I293">
        <v>3452.4902299999999</v>
      </c>
      <c r="J293">
        <v>12662.3604</v>
      </c>
      <c r="K293">
        <v>522.73236099999997</v>
      </c>
      <c r="L293">
        <v>0.13350000000000001</v>
      </c>
      <c r="M293">
        <v>0.24129999999999999</v>
      </c>
      <c r="N293">
        <v>433.80410000000001</v>
      </c>
      <c r="O293">
        <v>4821.5529999999999</v>
      </c>
      <c r="P293">
        <v>111.74639999999999</v>
      </c>
      <c r="Q293">
        <v>0.12039999999999999</v>
      </c>
      <c r="R293">
        <v>6.8400000000000002E-2</v>
      </c>
      <c r="S293">
        <v>751.57860000000005</v>
      </c>
      <c r="T293">
        <v>5063.7492000000002</v>
      </c>
      <c r="U293">
        <v>0.1</v>
      </c>
      <c r="V293">
        <v>0</v>
      </c>
      <c r="W293">
        <v>0.1484</v>
      </c>
      <c r="X293">
        <v>3257895140</v>
      </c>
      <c r="Y293">
        <v>22292555929</v>
      </c>
      <c r="Z293">
        <v>0</v>
      </c>
      <c r="AA293">
        <v>0.1263</v>
      </c>
      <c r="AB293">
        <v>0.14610000000000001</v>
      </c>
      <c r="AC293">
        <v>11169151000</v>
      </c>
      <c r="AD293">
        <v>57290482287.5</v>
      </c>
      <c r="AE293">
        <v>5369580.5</v>
      </c>
      <c r="AF293">
        <v>0.12039999999999999</v>
      </c>
      <c r="AG293">
        <v>0.19489999999999999</v>
      </c>
      <c r="AH293">
        <v>0.31390000000000001</v>
      </c>
      <c r="AI293">
        <v>1</v>
      </c>
      <c r="AJ293">
        <v>-0.74109999999999998</v>
      </c>
      <c r="AK293">
        <v>0.124</v>
      </c>
      <c r="AL293">
        <v>0.60589999999999999</v>
      </c>
      <c r="AM293">
        <v>1590063908.0451</v>
      </c>
      <c r="AN293">
        <v>16952894626.720699</v>
      </c>
      <c r="AO293">
        <v>0</v>
      </c>
      <c r="AP293">
        <v>0.12870000000000001</v>
      </c>
      <c r="AQ293">
        <v>9.3799999999999994E-2</v>
      </c>
      <c r="AR293">
        <v>4731010</v>
      </c>
      <c r="AS293">
        <v>2094141.769625</v>
      </c>
      <c r="AT293">
        <v>0</v>
      </c>
      <c r="AU293">
        <v>0.13469999999999999</v>
      </c>
      <c r="AV293">
        <v>1</v>
      </c>
      <c r="AW293">
        <v>557389.23439999996</v>
      </c>
      <c r="AX293">
        <v>2083515.7335000001</v>
      </c>
      <c r="AY293">
        <v>90.844700000000003</v>
      </c>
      <c r="AZ293">
        <v>0.112</v>
      </c>
      <c r="BA293">
        <v>0.26750000000000002</v>
      </c>
      <c r="BB293">
        <v>0</v>
      </c>
      <c r="BC293">
        <v>1</v>
      </c>
      <c r="BD293">
        <v>0</v>
      </c>
      <c r="BE293">
        <v>0</v>
      </c>
      <c r="BF293">
        <v>0</v>
      </c>
      <c r="BG293" s="2">
        <f t="shared" si="7"/>
        <v>0.33423095999999997</v>
      </c>
      <c r="BH293">
        <f>IFERROR(VLOOKUP(D293,'Pesos cenários'!$B$2:$D$4,3,FALSE),"")</f>
        <v>0.36020000000000002</v>
      </c>
    </row>
    <row r="294" spans="1:60" x14ac:dyDescent="0.25">
      <c r="A294">
        <v>322</v>
      </c>
      <c r="B294" t="s">
        <v>715</v>
      </c>
      <c r="C294" t="s">
        <v>192</v>
      </c>
      <c r="D294" t="s">
        <v>59</v>
      </c>
      <c r="E294" t="s">
        <v>57</v>
      </c>
      <c r="F294" t="s">
        <v>724</v>
      </c>
      <c r="G294" t="s">
        <v>716</v>
      </c>
      <c r="H294">
        <v>745.75599999999997</v>
      </c>
      <c r="I294">
        <v>3485.5224600000001</v>
      </c>
      <c r="J294">
        <v>8258.2572904999997</v>
      </c>
      <c r="K294">
        <v>7.4999542200000002</v>
      </c>
      <c r="L294">
        <v>0.13350000000000001</v>
      </c>
      <c r="M294">
        <v>0.42149999999999999</v>
      </c>
      <c r="N294">
        <v>505.69990000000001</v>
      </c>
      <c r="O294">
        <v>2623.4688000000001</v>
      </c>
      <c r="P294">
        <v>104.77509999999999</v>
      </c>
      <c r="Q294">
        <v>0.12039999999999999</v>
      </c>
      <c r="R294">
        <v>0.15920000000000001</v>
      </c>
      <c r="S294">
        <v>751.57860000000005</v>
      </c>
      <c r="T294">
        <v>3783.7064</v>
      </c>
      <c r="U294">
        <v>37.035299999999999</v>
      </c>
      <c r="V294">
        <v>0</v>
      </c>
      <c r="W294">
        <v>0.19070000000000001</v>
      </c>
      <c r="X294">
        <v>3289065706</v>
      </c>
      <c r="Y294">
        <v>15519397329</v>
      </c>
      <c r="Z294">
        <v>0</v>
      </c>
      <c r="AA294">
        <v>0.1263</v>
      </c>
      <c r="AB294">
        <v>0.21190000000000001</v>
      </c>
      <c r="AC294">
        <v>16123583000</v>
      </c>
      <c r="AD294">
        <v>87237157750</v>
      </c>
      <c r="AE294">
        <v>392611.06</v>
      </c>
      <c r="AF294">
        <v>0.12039999999999999</v>
      </c>
      <c r="AG294">
        <v>0.18479999999999999</v>
      </c>
      <c r="AH294">
        <v>0.31950000000000001</v>
      </c>
      <c r="AI294">
        <v>1</v>
      </c>
      <c r="AJ294">
        <v>-0.93179999999999996</v>
      </c>
      <c r="AK294">
        <v>0.124</v>
      </c>
      <c r="AL294">
        <v>0.64770000000000005</v>
      </c>
      <c r="AM294">
        <v>2903224322.513</v>
      </c>
      <c r="AN294">
        <v>19475866435.933201</v>
      </c>
      <c r="AO294">
        <v>110977.0398</v>
      </c>
      <c r="AP294">
        <v>0.12870000000000001</v>
      </c>
      <c r="AQ294">
        <v>0.14910000000000001</v>
      </c>
      <c r="AR294">
        <v>7832049</v>
      </c>
      <c r="AS294">
        <v>3086185.6374999899</v>
      </c>
      <c r="AT294">
        <v>1710.1997100000001</v>
      </c>
      <c r="AU294">
        <v>0.13469999999999999</v>
      </c>
      <c r="AV294">
        <v>1</v>
      </c>
      <c r="AW294">
        <v>925533.78910000005</v>
      </c>
      <c r="AX294">
        <v>2820259.12</v>
      </c>
      <c r="AY294">
        <v>11.128399999999999</v>
      </c>
      <c r="AZ294">
        <v>0.112</v>
      </c>
      <c r="BA294">
        <v>0.32819999999999999</v>
      </c>
      <c r="BB294">
        <v>0</v>
      </c>
      <c r="BC294">
        <v>1</v>
      </c>
      <c r="BD294">
        <v>0</v>
      </c>
      <c r="BE294">
        <v>0</v>
      </c>
      <c r="BF294">
        <v>0</v>
      </c>
      <c r="BG294" s="2">
        <f t="shared" si="7"/>
        <v>0.39541318999999997</v>
      </c>
      <c r="BH294">
        <f>IFERROR(VLOOKUP(D294,'Pesos cenários'!$B$2:$D$4,3,FALSE),"")</f>
        <v>0.24260000000000001</v>
      </c>
    </row>
    <row r="295" spans="1:60" x14ac:dyDescent="0.25">
      <c r="A295">
        <v>450</v>
      </c>
      <c r="B295" t="s">
        <v>715</v>
      </c>
      <c r="C295" t="s">
        <v>239</v>
      </c>
      <c r="D295" t="s">
        <v>60</v>
      </c>
      <c r="E295" t="s">
        <v>93</v>
      </c>
      <c r="F295" t="s">
        <v>728</v>
      </c>
      <c r="G295" t="s">
        <v>716</v>
      </c>
      <c r="H295">
        <v>503.44900000000001</v>
      </c>
      <c r="I295">
        <v>1557.8269</v>
      </c>
      <c r="J295">
        <v>5263.0468385000004</v>
      </c>
      <c r="K295">
        <v>1.6864816</v>
      </c>
      <c r="L295">
        <v>0.13350000000000001</v>
      </c>
      <c r="M295">
        <v>0.29580000000000001</v>
      </c>
      <c r="N295">
        <v>318.07010000000002</v>
      </c>
      <c r="O295">
        <v>1981.9976999999999</v>
      </c>
      <c r="P295">
        <v>7.1279000000000003</v>
      </c>
      <c r="Q295">
        <v>0.12039999999999999</v>
      </c>
      <c r="R295">
        <v>0.15740000000000001</v>
      </c>
      <c r="S295">
        <v>303.21550000000002</v>
      </c>
      <c r="T295">
        <v>2297.6561000000002</v>
      </c>
      <c r="U295">
        <v>0.13750000000000001</v>
      </c>
      <c r="V295">
        <v>0</v>
      </c>
      <c r="W295">
        <v>0.13189999999999999</v>
      </c>
      <c r="X295">
        <v>2225798622</v>
      </c>
      <c r="Y295">
        <v>7047938491</v>
      </c>
      <c r="Z295">
        <v>0</v>
      </c>
      <c r="AA295">
        <v>0.1263</v>
      </c>
      <c r="AB295">
        <v>0.31580000000000003</v>
      </c>
      <c r="AC295">
        <v>2083447.2</v>
      </c>
      <c r="AD295">
        <v>32757947091.25</v>
      </c>
      <c r="AE295">
        <v>0</v>
      </c>
      <c r="AF295">
        <v>0.12039999999999999</v>
      </c>
      <c r="AG295">
        <v>1E-4</v>
      </c>
      <c r="AH295">
        <v>1</v>
      </c>
      <c r="AI295">
        <v>1</v>
      </c>
      <c r="AJ295">
        <v>0.22339999999999999</v>
      </c>
      <c r="AK295">
        <v>0.124</v>
      </c>
      <c r="AL295">
        <v>1</v>
      </c>
      <c r="AM295">
        <v>438909.35450000002</v>
      </c>
      <c r="AN295">
        <v>6231760891.5696001</v>
      </c>
      <c r="AO295">
        <v>0</v>
      </c>
      <c r="AP295">
        <v>0.12870000000000001</v>
      </c>
      <c r="AQ295">
        <v>1E-4</v>
      </c>
      <c r="AR295">
        <v>168959.09400000001</v>
      </c>
      <c r="AS295">
        <v>3034573.8169999998</v>
      </c>
      <c r="AT295">
        <v>158</v>
      </c>
      <c r="AU295">
        <v>0.13469999999999999</v>
      </c>
      <c r="AV295">
        <v>5.56288604397292E-2</v>
      </c>
      <c r="AW295">
        <v>73.647900000000007</v>
      </c>
      <c r="AX295">
        <v>1165178.4576999999</v>
      </c>
      <c r="AY295">
        <v>1.6836</v>
      </c>
      <c r="AZ295">
        <v>0.112</v>
      </c>
      <c r="BA295">
        <v>1E-4</v>
      </c>
      <c r="BB295">
        <v>1</v>
      </c>
      <c r="BC295">
        <v>1</v>
      </c>
      <c r="BD295">
        <v>1</v>
      </c>
      <c r="BE295">
        <v>0</v>
      </c>
      <c r="BF295">
        <v>0</v>
      </c>
      <c r="BG295" s="2">
        <f t="shared" si="7"/>
        <v>0.22985511750123153</v>
      </c>
      <c r="BH295" t="str">
        <f>IFERROR(VLOOKUP(D295,'Pesos cenários'!$B$2:$D$4,3,FALSE),"")</f>
        <v/>
      </c>
    </row>
    <row r="296" spans="1:60" x14ac:dyDescent="0.25">
      <c r="A296">
        <v>451</v>
      </c>
      <c r="B296" t="s">
        <v>715</v>
      </c>
      <c r="C296" t="s">
        <v>240</v>
      </c>
      <c r="D296" t="s">
        <v>60</v>
      </c>
      <c r="E296" t="s">
        <v>93</v>
      </c>
      <c r="F296" t="s">
        <v>728</v>
      </c>
      <c r="G296" t="s">
        <v>716</v>
      </c>
      <c r="H296">
        <v>2492.5430000000001</v>
      </c>
      <c r="I296">
        <v>5718.3920900000003</v>
      </c>
      <c r="J296">
        <v>5263.0468385000004</v>
      </c>
      <c r="K296">
        <v>1.6864816</v>
      </c>
      <c r="L296">
        <v>0.13350000000000001</v>
      </c>
      <c r="M296">
        <v>1</v>
      </c>
      <c r="N296">
        <v>1917.1048000000001</v>
      </c>
      <c r="O296">
        <v>1981.9976999999999</v>
      </c>
      <c r="P296">
        <v>7.1279000000000003</v>
      </c>
      <c r="Q296">
        <v>0.12039999999999999</v>
      </c>
      <c r="R296">
        <v>0.96709999999999996</v>
      </c>
      <c r="S296">
        <v>2559.1349</v>
      </c>
      <c r="T296">
        <v>2297.6561000000002</v>
      </c>
      <c r="U296">
        <v>0.13750000000000001</v>
      </c>
      <c r="V296">
        <v>0</v>
      </c>
      <c r="W296">
        <v>1</v>
      </c>
      <c r="X296">
        <v>12199899738</v>
      </c>
      <c r="Y296">
        <v>7047938491</v>
      </c>
      <c r="Z296">
        <v>0</v>
      </c>
      <c r="AA296">
        <v>0.1263</v>
      </c>
      <c r="AB296">
        <v>1</v>
      </c>
      <c r="AC296">
        <v>32958048000</v>
      </c>
      <c r="AD296">
        <v>32757947091.25</v>
      </c>
      <c r="AE296">
        <v>0</v>
      </c>
      <c r="AF296">
        <v>0.12039999999999999</v>
      </c>
      <c r="AG296">
        <v>1</v>
      </c>
      <c r="AH296">
        <v>1</v>
      </c>
      <c r="AI296">
        <v>1</v>
      </c>
      <c r="AJ296">
        <v>0.22339999999999999</v>
      </c>
      <c r="AK296">
        <v>0.124</v>
      </c>
      <c r="AL296">
        <v>1</v>
      </c>
      <c r="AM296">
        <v>6943074998.7032003</v>
      </c>
      <c r="AN296">
        <v>6231760891.5696001</v>
      </c>
      <c r="AO296">
        <v>0</v>
      </c>
      <c r="AP296">
        <v>0.12870000000000001</v>
      </c>
      <c r="AQ296">
        <v>1</v>
      </c>
      <c r="AR296">
        <v>809340.125</v>
      </c>
      <c r="AS296">
        <v>3034573.8169999998</v>
      </c>
      <c r="AT296">
        <v>158</v>
      </c>
      <c r="AU296">
        <v>0.13469999999999999</v>
      </c>
      <c r="AV296">
        <v>0.26666817397491799</v>
      </c>
      <c r="AW296">
        <v>1208815.0048</v>
      </c>
      <c r="AX296">
        <v>1165178.4576999999</v>
      </c>
      <c r="AY296">
        <v>1.6836</v>
      </c>
      <c r="AZ296">
        <v>0.112</v>
      </c>
      <c r="BA296">
        <v>1</v>
      </c>
      <c r="BB296">
        <v>1</v>
      </c>
      <c r="BC296">
        <v>1</v>
      </c>
      <c r="BD296">
        <v>1</v>
      </c>
      <c r="BE296">
        <v>0</v>
      </c>
      <c r="BF296">
        <v>0</v>
      </c>
      <c r="BG296" s="2">
        <f t="shared" si="7"/>
        <v>0.8972590430344215</v>
      </c>
      <c r="BH296" t="str">
        <f>IFERROR(VLOOKUP(D296,'Pesos cenários'!$B$2:$D$4,3,FALSE),"")</f>
        <v/>
      </c>
    </row>
    <row r="297" spans="1:60" x14ac:dyDescent="0.25">
      <c r="A297">
        <v>328</v>
      </c>
      <c r="B297" t="s">
        <v>715</v>
      </c>
      <c r="C297" t="s">
        <v>196</v>
      </c>
      <c r="D297" t="s">
        <v>56</v>
      </c>
      <c r="E297" t="s">
        <v>57</v>
      </c>
      <c r="F297" t="s">
        <v>724</v>
      </c>
      <c r="G297" t="s">
        <v>716</v>
      </c>
      <c r="H297">
        <v>775.88699999999994</v>
      </c>
      <c r="I297">
        <v>1404.4943800000001</v>
      </c>
      <c r="J297">
        <v>12684.179700000001</v>
      </c>
      <c r="K297">
        <v>522.77789299999995</v>
      </c>
      <c r="L297">
        <v>0.13350000000000001</v>
      </c>
      <c r="M297">
        <v>7.2499999999999995E-2</v>
      </c>
      <c r="N297">
        <v>425.96039999999999</v>
      </c>
      <c r="O297">
        <v>6443.5294999999996</v>
      </c>
      <c r="P297">
        <v>106.2473</v>
      </c>
      <c r="Q297">
        <v>0.12039999999999999</v>
      </c>
      <c r="R297">
        <v>5.04E-2</v>
      </c>
      <c r="S297">
        <v>875.85799999999995</v>
      </c>
      <c r="T297">
        <v>3960.7082999999998</v>
      </c>
      <c r="U297">
        <v>174.96340000000001</v>
      </c>
      <c r="V297">
        <v>0</v>
      </c>
      <c r="W297">
        <v>0.18509999999999999</v>
      </c>
      <c r="X297">
        <v>3544593834</v>
      </c>
      <c r="Y297">
        <v>24636847965.75</v>
      </c>
      <c r="Z297">
        <v>0</v>
      </c>
      <c r="AA297">
        <v>0.1263</v>
      </c>
      <c r="AB297">
        <v>0.1439</v>
      </c>
      <c r="AC297">
        <v>22349425000</v>
      </c>
      <c r="AD297">
        <v>65964732975</v>
      </c>
      <c r="AE297">
        <v>132504050</v>
      </c>
      <c r="AF297">
        <v>0.12039999999999999</v>
      </c>
      <c r="AG297">
        <v>0.33750000000000002</v>
      </c>
      <c r="AH297">
        <v>0.22939999999999999</v>
      </c>
      <c r="AI297">
        <v>1</v>
      </c>
      <c r="AJ297">
        <v>-0.43059999999999998</v>
      </c>
      <c r="AK297">
        <v>0.124</v>
      </c>
      <c r="AL297">
        <v>0.46139999999999998</v>
      </c>
      <c r="AM297">
        <v>0</v>
      </c>
      <c r="AN297">
        <v>13094553382.0501</v>
      </c>
      <c r="AO297">
        <v>0</v>
      </c>
      <c r="AP297">
        <v>0.12870000000000001</v>
      </c>
      <c r="AQ297">
        <v>0</v>
      </c>
      <c r="AR297">
        <v>74604.835900000005</v>
      </c>
      <c r="AS297">
        <v>3167402.3402499901</v>
      </c>
      <c r="AT297">
        <v>4642.2661099999996</v>
      </c>
      <c r="AU297">
        <v>0.13469999999999999</v>
      </c>
      <c r="AV297">
        <v>2.2120732572173899E-2</v>
      </c>
      <c r="AW297">
        <v>375993.80959999998</v>
      </c>
      <c r="AX297">
        <v>1935811.929</v>
      </c>
      <c r="AY297">
        <v>4957.2457999999997</v>
      </c>
      <c r="AZ297">
        <v>0.112</v>
      </c>
      <c r="BA297">
        <v>0.19220000000000001</v>
      </c>
      <c r="BB297">
        <v>0</v>
      </c>
      <c r="BC297">
        <v>0</v>
      </c>
      <c r="BD297">
        <v>0</v>
      </c>
      <c r="BE297">
        <v>0</v>
      </c>
      <c r="BF297">
        <v>0</v>
      </c>
      <c r="BG297" s="2">
        <f t="shared" si="7"/>
        <v>0.15627614267747184</v>
      </c>
      <c r="BH297">
        <f>IFERROR(VLOOKUP(D297,'Pesos cenários'!$B$2:$D$4,3,FALSE),"")</f>
        <v>0.3972</v>
      </c>
    </row>
    <row r="298" spans="1:60" x14ac:dyDescent="0.25">
      <c r="A298">
        <v>453</v>
      </c>
      <c r="B298" t="s">
        <v>715</v>
      </c>
      <c r="C298" t="s">
        <v>242</v>
      </c>
      <c r="D298" t="s">
        <v>60</v>
      </c>
      <c r="E298" t="s">
        <v>93</v>
      </c>
      <c r="F298" t="s">
        <v>728</v>
      </c>
      <c r="G298" t="s">
        <v>716</v>
      </c>
      <c r="H298">
        <v>251.54</v>
      </c>
      <c r="I298">
        <v>310.428741</v>
      </c>
      <c r="J298">
        <v>5263.0468385000004</v>
      </c>
      <c r="K298">
        <v>1.6864816</v>
      </c>
      <c r="L298">
        <v>0.13350000000000001</v>
      </c>
      <c r="M298">
        <v>5.8700000000000002E-2</v>
      </c>
      <c r="N298">
        <v>837.66290000000004</v>
      </c>
      <c r="O298">
        <v>1981.9976999999999</v>
      </c>
      <c r="P298">
        <v>7.1279000000000003</v>
      </c>
      <c r="Q298">
        <v>0.12039999999999999</v>
      </c>
      <c r="R298">
        <v>0.42059999999999997</v>
      </c>
      <c r="S298">
        <v>596.24069999999995</v>
      </c>
      <c r="T298">
        <v>2297.6561000000002</v>
      </c>
      <c r="U298">
        <v>0.13750000000000001</v>
      </c>
      <c r="V298">
        <v>0</v>
      </c>
      <c r="W298">
        <v>0.25950000000000001</v>
      </c>
      <c r="X298">
        <v>1465305822</v>
      </c>
      <c r="Y298">
        <v>7047938491</v>
      </c>
      <c r="Z298">
        <v>0</v>
      </c>
      <c r="AA298">
        <v>0.1263</v>
      </c>
      <c r="AB298">
        <v>0.2079</v>
      </c>
      <c r="AC298">
        <v>2214826200</v>
      </c>
      <c r="AD298">
        <v>32757947091.25</v>
      </c>
      <c r="AE298">
        <v>0</v>
      </c>
      <c r="AF298">
        <v>0.12039999999999999</v>
      </c>
      <c r="AG298">
        <v>6.7599999999999993E-2</v>
      </c>
      <c r="AH298">
        <v>1</v>
      </c>
      <c r="AI298">
        <v>1</v>
      </c>
      <c r="AJ298">
        <v>0.22339999999999999</v>
      </c>
      <c r="AK298">
        <v>0.124</v>
      </c>
      <c r="AL298">
        <v>1</v>
      </c>
      <c r="AM298">
        <v>466526648.04540002</v>
      </c>
      <c r="AN298">
        <v>6231760891.5696001</v>
      </c>
      <c r="AO298">
        <v>0</v>
      </c>
      <c r="AP298">
        <v>0.12870000000000001</v>
      </c>
      <c r="AQ298">
        <v>7.4899999999999994E-2</v>
      </c>
      <c r="AR298">
        <v>341324.06300000002</v>
      </c>
      <c r="AS298">
        <v>3034573.8169999998</v>
      </c>
      <c r="AT298">
        <v>158</v>
      </c>
      <c r="AU298">
        <v>0.13469999999999999</v>
      </c>
      <c r="AV298">
        <v>0.112432205595769</v>
      </c>
      <c r="AW298">
        <v>82381.588399999993</v>
      </c>
      <c r="AX298">
        <v>1165178.4576999999</v>
      </c>
      <c r="AY298">
        <v>1.6836</v>
      </c>
      <c r="AZ298">
        <v>0.112</v>
      </c>
      <c r="BA298">
        <v>7.0699999999999999E-2</v>
      </c>
      <c r="BB298">
        <v>1</v>
      </c>
      <c r="BC298">
        <v>1</v>
      </c>
      <c r="BD298">
        <v>1</v>
      </c>
      <c r="BE298">
        <v>0</v>
      </c>
      <c r="BF298">
        <v>0</v>
      </c>
      <c r="BG298" s="2">
        <f t="shared" si="7"/>
        <v>0.24957614809375009</v>
      </c>
      <c r="BH298" t="str">
        <f>IFERROR(VLOOKUP(D298,'Pesos cenários'!$B$2:$D$4,3,FALSE),"")</f>
        <v/>
      </c>
    </row>
    <row r="299" spans="1:60" x14ac:dyDescent="0.25">
      <c r="A299">
        <v>328</v>
      </c>
      <c r="B299" t="s">
        <v>715</v>
      </c>
      <c r="C299" t="s">
        <v>196</v>
      </c>
      <c r="D299" t="s">
        <v>58</v>
      </c>
      <c r="E299" t="s">
        <v>57</v>
      </c>
      <c r="F299" t="s">
        <v>724</v>
      </c>
      <c r="G299" t="s">
        <v>716</v>
      </c>
      <c r="H299">
        <v>775.88699999999994</v>
      </c>
      <c r="I299">
        <v>1383.8472899999999</v>
      </c>
      <c r="J299">
        <v>12662.3604</v>
      </c>
      <c r="K299">
        <v>522.73236099999997</v>
      </c>
      <c r="L299">
        <v>0.13350000000000001</v>
      </c>
      <c r="M299">
        <v>7.0900000000000005E-2</v>
      </c>
      <c r="N299">
        <v>447.74979999999999</v>
      </c>
      <c r="O299">
        <v>4821.5529999999999</v>
      </c>
      <c r="P299">
        <v>111.74639999999999</v>
      </c>
      <c r="Q299">
        <v>0.12039999999999999</v>
      </c>
      <c r="R299">
        <v>7.1300000000000002E-2</v>
      </c>
      <c r="S299">
        <v>875.85799999999995</v>
      </c>
      <c r="T299">
        <v>5063.7492000000002</v>
      </c>
      <c r="U299">
        <v>0.1</v>
      </c>
      <c r="V299">
        <v>0</v>
      </c>
      <c r="W299">
        <v>0.1729</v>
      </c>
      <c r="X299">
        <v>3492485678</v>
      </c>
      <c r="Y299">
        <v>22292555929</v>
      </c>
      <c r="Z299">
        <v>0</v>
      </c>
      <c r="AA299">
        <v>0.1263</v>
      </c>
      <c r="AB299">
        <v>0.15670000000000001</v>
      </c>
      <c r="AC299">
        <v>21733556000</v>
      </c>
      <c r="AD299">
        <v>57290482287.5</v>
      </c>
      <c r="AE299">
        <v>5369580.5</v>
      </c>
      <c r="AF299">
        <v>0.12039999999999999</v>
      </c>
      <c r="AG299">
        <v>0.37930000000000003</v>
      </c>
      <c r="AH299">
        <v>0.22950000000000001</v>
      </c>
      <c r="AI299">
        <v>1</v>
      </c>
      <c r="AJ299">
        <v>-0.74109999999999998</v>
      </c>
      <c r="AK299">
        <v>0.124</v>
      </c>
      <c r="AL299">
        <v>0.5575</v>
      </c>
      <c r="AM299">
        <v>0</v>
      </c>
      <c r="AN299">
        <v>16952894626.720699</v>
      </c>
      <c r="AO299">
        <v>0</v>
      </c>
      <c r="AP299">
        <v>0.12870000000000001</v>
      </c>
      <c r="AQ299">
        <v>0</v>
      </c>
      <c r="AR299">
        <v>986194.25</v>
      </c>
      <c r="AS299">
        <v>2094141.769625</v>
      </c>
      <c r="AT299">
        <v>0</v>
      </c>
      <c r="AU299">
        <v>0.13469999999999999</v>
      </c>
      <c r="AV299">
        <v>0.47093003172206299</v>
      </c>
      <c r="AW299">
        <v>502629.71480000002</v>
      </c>
      <c r="AX299">
        <v>2083515.7335000001</v>
      </c>
      <c r="AY299">
        <v>90.844700000000003</v>
      </c>
      <c r="AZ299">
        <v>0.112</v>
      </c>
      <c r="BA299">
        <v>0.2412</v>
      </c>
      <c r="BB299">
        <v>0</v>
      </c>
      <c r="BC299">
        <v>1</v>
      </c>
      <c r="BD299">
        <v>0</v>
      </c>
      <c r="BE299">
        <v>0</v>
      </c>
      <c r="BF299">
        <v>0</v>
      </c>
      <c r="BG299" s="2">
        <f t="shared" si="7"/>
        <v>0.24308727527296187</v>
      </c>
      <c r="BH299">
        <f>IFERROR(VLOOKUP(D299,'Pesos cenários'!$B$2:$D$4,3,FALSE),"")</f>
        <v>0.36020000000000002</v>
      </c>
    </row>
    <row r="300" spans="1:60" x14ac:dyDescent="0.25">
      <c r="A300">
        <v>328</v>
      </c>
      <c r="B300" t="s">
        <v>715</v>
      </c>
      <c r="C300" t="s">
        <v>196</v>
      </c>
      <c r="D300" t="s">
        <v>59</v>
      </c>
      <c r="E300" t="s">
        <v>57</v>
      </c>
      <c r="F300" t="s">
        <v>724</v>
      </c>
      <c r="G300" t="s">
        <v>716</v>
      </c>
      <c r="H300">
        <v>775.88699999999994</v>
      </c>
      <c r="I300">
        <v>1407.3754899999999</v>
      </c>
      <c r="J300">
        <v>8258.2572904999997</v>
      </c>
      <c r="K300">
        <v>7.4999542200000002</v>
      </c>
      <c r="L300">
        <v>0.13350000000000001</v>
      </c>
      <c r="M300">
        <v>0.16969999999999999</v>
      </c>
      <c r="N300">
        <v>557.30290000000002</v>
      </c>
      <c r="O300">
        <v>2623.4688000000001</v>
      </c>
      <c r="P300">
        <v>104.77509999999999</v>
      </c>
      <c r="Q300">
        <v>0.12039999999999999</v>
      </c>
      <c r="R300">
        <v>0.1797</v>
      </c>
      <c r="S300">
        <v>875.85799999999995</v>
      </c>
      <c r="T300">
        <v>3783.7064</v>
      </c>
      <c r="U300">
        <v>37.035299999999999</v>
      </c>
      <c r="V300">
        <v>0</v>
      </c>
      <c r="W300">
        <v>0.22389999999999999</v>
      </c>
      <c r="X300">
        <v>3551865266</v>
      </c>
      <c r="Y300">
        <v>15519397329</v>
      </c>
      <c r="Z300">
        <v>0</v>
      </c>
      <c r="AA300">
        <v>0.1263</v>
      </c>
      <c r="AB300">
        <v>0.22889999999999999</v>
      </c>
      <c r="AC300">
        <v>30143950000</v>
      </c>
      <c r="AD300">
        <v>87237157750</v>
      </c>
      <c r="AE300">
        <v>392611.06</v>
      </c>
      <c r="AF300">
        <v>0.12039999999999999</v>
      </c>
      <c r="AG300">
        <v>0.34549999999999997</v>
      </c>
      <c r="AH300">
        <v>0.22950000000000001</v>
      </c>
      <c r="AI300">
        <v>1</v>
      </c>
      <c r="AJ300">
        <v>-0.93179999999999996</v>
      </c>
      <c r="AK300">
        <v>0.124</v>
      </c>
      <c r="AL300">
        <v>0.60119999999999996</v>
      </c>
      <c r="AM300">
        <v>1988424869.3457999</v>
      </c>
      <c r="AN300">
        <v>19475866435.933201</v>
      </c>
      <c r="AO300">
        <v>110977.0398</v>
      </c>
      <c r="AP300">
        <v>0.12870000000000001</v>
      </c>
      <c r="AQ300">
        <v>0.1021</v>
      </c>
      <c r="AR300">
        <v>1570491.88</v>
      </c>
      <c r="AS300">
        <v>3086185.6374999899</v>
      </c>
      <c r="AT300">
        <v>1710.1997100000001</v>
      </c>
      <c r="AU300">
        <v>0.13469999999999999</v>
      </c>
      <c r="AV300">
        <v>0.50860566470064605</v>
      </c>
      <c r="AW300">
        <v>852490.53520000004</v>
      </c>
      <c r="AX300">
        <v>2820259.12</v>
      </c>
      <c r="AY300">
        <v>11.128399999999999</v>
      </c>
      <c r="AZ300">
        <v>0.112</v>
      </c>
      <c r="BA300">
        <v>0.30230000000000001</v>
      </c>
      <c r="BB300">
        <v>0</v>
      </c>
      <c r="BC300">
        <v>1</v>
      </c>
      <c r="BD300">
        <v>0</v>
      </c>
      <c r="BE300">
        <v>0</v>
      </c>
      <c r="BF300">
        <v>0</v>
      </c>
      <c r="BG300" s="2">
        <f t="shared" si="7"/>
        <v>0.30485495303517701</v>
      </c>
      <c r="BH300">
        <f>IFERROR(VLOOKUP(D300,'Pesos cenários'!$B$2:$D$4,3,FALSE),"")</f>
        <v>0.24260000000000001</v>
      </c>
    </row>
    <row r="301" spans="1:60" x14ac:dyDescent="0.25">
      <c r="A301">
        <v>469</v>
      </c>
      <c r="B301" t="s">
        <v>715</v>
      </c>
      <c r="C301" t="s">
        <v>244</v>
      </c>
      <c r="D301" t="s">
        <v>60</v>
      </c>
      <c r="E301" t="s">
        <v>93</v>
      </c>
      <c r="F301" t="s">
        <v>728</v>
      </c>
      <c r="G301" t="s">
        <v>716</v>
      </c>
      <c r="H301">
        <v>837.22799999999995</v>
      </c>
      <c r="I301">
        <v>1163.69714</v>
      </c>
      <c r="J301">
        <v>5263.0468385000004</v>
      </c>
      <c r="K301">
        <v>1.6864816</v>
      </c>
      <c r="L301">
        <v>0.13350000000000001</v>
      </c>
      <c r="M301">
        <v>0.22090000000000001</v>
      </c>
      <c r="N301">
        <v>1228.5518</v>
      </c>
      <c r="O301">
        <v>1981.9976999999999</v>
      </c>
      <c r="P301">
        <v>7.1279000000000003</v>
      </c>
      <c r="Q301">
        <v>0.12039999999999999</v>
      </c>
      <c r="R301">
        <v>0.61850000000000005</v>
      </c>
      <c r="S301">
        <v>554.07820000000004</v>
      </c>
      <c r="T301">
        <v>2297.6561000000002</v>
      </c>
      <c r="U301">
        <v>0.13750000000000001</v>
      </c>
      <c r="V301">
        <v>0</v>
      </c>
      <c r="W301">
        <v>0.24110000000000001</v>
      </c>
      <c r="X301">
        <v>4083171372</v>
      </c>
      <c r="Y301">
        <v>7047938491</v>
      </c>
      <c r="Z301">
        <v>0</v>
      </c>
      <c r="AA301">
        <v>0.1263</v>
      </c>
      <c r="AB301">
        <v>0.57930000000000004</v>
      </c>
      <c r="AC301">
        <v>12068063000</v>
      </c>
      <c r="AD301">
        <v>32757947091.25</v>
      </c>
      <c r="AE301">
        <v>0</v>
      </c>
      <c r="AF301">
        <v>0.12039999999999999</v>
      </c>
      <c r="AG301">
        <v>0.36840000000000001</v>
      </c>
      <c r="AH301">
        <v>1</v>
      </c>
      <c r="AI301">
        <v>1</v>
      </c>
      <c r="AJ301">
        <v>0.22339999999999999</v>
      </c>
      <c r="AK301">
        <v>0.124</v>
      </c>
      <c r="AL301">
        <v>1</v>
      </c>
      <c r="AM301">
        <v>2542318248.0936999</v>
      </c>
      <c r="AN301">
        <v>6231760891.5696001</v>
      </c>
      <c r="AO301">
        <v>0</v>
      </c>
      <c r="AP301">
        <v>0.12870000000000001</v>
      </c>
      <c r="AQ301">
        <v>0.40799999999999997</v>
      </c>
      <c r="AR301">
        <v>896803.25</v>
      </c>
      <c r="AS301">
        <v>3034573.8169999998</v>
      </c>
      <c r="AT301">
        <v>158</v>
      </c>
      <c r="AU301">
        <v>0.13469999999999999</v>
      </c>
      <c r="AV301">
        <v>0.29549188511891999</v>
      </c>
      <c r="AW301">
        <v>338577.43849999999</v>
      </c>
      <c r="AX301">
        <v>1165178.4576999999</v>
      </c>
      <c r="AY301">
        <v>1.6836</v>
      </c>
      <c r="AZ301">
        <v>0.112</v>
      </c>
      <c r="BA301">
        <v>0.29060000000000002</v>
      </c>
      <c r="BB301">
        <v>1</v>
      </c>
      <c r="BC301">
        <v>1</v>
      </c>
      <c r="BD301">
        <v>1</v>
      </c>
      <c r="BE301">
        <v>0</v>
      </c>
      <c r="BF301">
        <v>0</v>
      </c>
      <c r="BG301" s="2">
        <f t="shared" si="7"/>
        <v>0.47033805692551856</v>
      </c>
      <c r="BH301" t="str">
        <f>IFERROR(VLOOKUP(D301,'Pesos cenários'!$B$2:$D$4,3,FALSE),"")</f>
        <v/>
      </c>
    </row>
    <row r="302" spans="1:60" x14ac:dyDescent="0.25">
      <c r="A302">
        <v>318</v>
      </c>
      <c r="B302" t="s">
        <v>715</v>
      </c>
      <c r="C302" t="s">
        <v>190</v>
      </c>
      <c r="D302" t="s">
        <v>56</v>
      </c>
      <c r="E302" t="s">
        <v>57</v>
      </c>
      <c r="F302" t="s">
        <v>724</v>
      </c>
      <c r="G302" t="s">
        <v>716</v>
      </c>
      <c r="H302">
        <v>865.65599999999995</v>
      </c>
      <c r="I302">
        <v>1441.1475800000001</v>
      </c>
      <c r="J302">
        <v>12684.179700000001</v>
      </c>
      <c r="K302">
        <v>522.77789299999995</v>
      </c>
      <c r="L302">
        <v>0.13350000000000001</v>
      </c>
      <c r="M302">
        <v>7.5499999999999998E-2</v>
      </c>
      <c r="N302">
        <v>866.10080000000005</v>
      </c>
      <c r="O302">
        <v>6443.5294999999996</v>
      </c>
      <c r="P302">
        <v>106.2473</v>
      </c>
      <c r="Q302">
        <v>0.12039999999999999</v>
      </c>
      <c r="R302">
        <v>0.11990000000000001</v>
      </c>
      <c r="S302">
        <v>1311.6424</v>
      </c>
      <c r="T302">
        <v>3960.7082999999998</v>
      </c>
      <c r="U302">
        <v>174.96340000000001</v>
      </c>
      <c r="V302">
        <v>0</v>
      </c>
      <c r="W302">
        <v>0.30030000000000001</v>
      </c>
      <c r="X302">
        <v>4355397686</v>
      </c>
      <c r="Y302">
        <v>24636847965.75</v>
      </c>
      <c r="Z302">
        <v>0</v>
      </c>
      <c r="AA302">
        <v>0.1263</v>
      </c>
      <c r="AB302">
        <v>0.17680000000000001</v>
      </c>
      <c r="AC302">
        <v>95727804000</v>
      </c>
      <c r="AD302">
        <v>65964732975</v>
      </c>
      <c r="AE302">
        <v>132504050</v>
      </c>
      <c r="AF302">
        <v>0.12039999999999999</v>
      </c>
      <c r="AG302">
        <v>1</v>
      </c>
      <c r="AH302">
        <v>0.2132</v>
      </c>
      <c r="AI302">
        <v>1</v>
      </c>
      <c r="AJ302">
        <v>-0.43059999999999998</v>
      </c>
      <c r="AK302">
        <v>0.124</v>
      </c>
      <c r="AL302">
        <v>0.45</v>
      </c>
      <c r="AM302">
        <v>12096974881.150801</v>
      </c>
      <c r="AN302">
        <v>13094553382.0501</v>
      </c>
      <c r="AO302">
        <v>0</v>
      </c>
      <c r="AP302">
        <v>0.12870000000000001</v>
      </c>
      <c r="AQ302">
        <v>0.92379999999999995</v>
      </c>
      <c r="AR302">
        <v>2895446.75</v>
      </c>
      <c r="AS302">
        <v>3167402.3402499901</v>
      </c>
      <c r="AT302">
        <v>4642.2661099999996</v>
      </c>
      <c r="AU302">
        <v>0.13469999999999999</v>
      </c>
      <c r="AV302">
        <v>0.91401320875597902</v>
      </c>
      <c r="AW302">
        <v>6095735.4726999998</v>
      </c>
      <c r="AX302">
        <v>1935811.929</v>
      </c>
      <c r="AY302">
        <v>4957.2457999999997</v>
      </c>
      <c r="AZ302">
        <v>0.112</v>
      </c>
      <c r="BA302">
        <v>1</v>
      </c>
      <c r="BB302">
        <v>0</v>
      </c>
      <c r="BC302">
        <v>0</v>
      </c>
      <c r="BD302">
        <v>0</v>
      </c>
      <c r="BE302">
        <v>0</v>
      </c>
      <c r="BF302">
        <v>0</v>
      </c>
      <c r="BG302" s="2">
        <f t="shared" si="7"/>
        <v>0.5770556892194304</v>
      </c>
      <c r="BH302">
        <f>IFERROR(VLOOKUP(D302,'Pesos cenários'!$B$2:$D$4,3,FALSE),"")</f>
        <v>0.3972</v>
      </c>
    </row>
    <row r="303" spans="1:60" x14ac:dyDescent="0.25">
      <c r="A303">
        <v>318</v>
      </c>
      <c r="B303" t="s">
        <v>715</v>
      </c>
      <c r="C303" t="s">
        <v>190</v>
      </c>
      <c r="D303" t="s">
        <v>58</v>
      </c>
      <c r="E303" t="s">
        <v>57</v>
      </c>
      <c r="F303" t="s">
        <v>724</v>
      </c>
      <c r="G303" t="s">
        <v>716</v>
      </c>
      <c r="H303">
        <v>865.65599999999995</v>
      </c>
      <c r="I303">
        <v>1445.1556399999999</v>
      </c>
      <c r="J303">
        <v>12662.3604</v>
      </c>
      <c r="K303">
        <v>522.73236099999997</v>
      </c>
      <c r="L303">
        <v>0.13350000000000001</v>
      </c>
      <c r="M303">
        <v>7.5999999999999998E-2</v>
      </c>
      <c r="N303">
        <v>886.64059999999995</v>
      </c>
      <c r="O303">
        <v>4821.5529999999999</v>
      </c>
      <c r="P303">
        <v>111.74639999999999</v>
      </c>
      <c r="Q303">
        <v>0.12039999999999999</v>
      </c>
      <c r="R303">
        <v>0.16450000000000001</v>
      </c>
      <c r="S303">
        <v>1311.6424</v>
      </c>
      <c r="T303">
        <v>5063.7492000000002</v>
      </c>
      <c r="U303">
        <v>0.1</v>
      </c>
      <c r="V303">
        <v>0</v>
      </c>
      <c r="W303">
        <v>0.25900000000000001</v>
      </c>
      <c r="X303">
        <v>4367510626</v>
      </c>
      <c r="Y303">
        <v>22292555929</v>
      </c>
      <c r="Z303">
        <v>0</v>
      </c>
      <c r="AA303">
        <v>0.1263</v>
      </c>
      <c r="AB303">
        <v>0.19589999999999999</v>
      </c>
      <c r="AC303">
        <v>100105580000</v>
      </c>
      <c r="AD303">
        <v>57290482287.5</v>
      </c>
      <c r="AE303">
        <v>5369580.5</v>
      </c>
      <c r="AF303">
        <v>0.12039999999999999</v>
      </c>
      <c r="AG303">
        <v>1</v>
      </c>
      <c r="AH303">
        <v>0.21060000000000001</v>
      </c>
      <c r="AI303">
        <v>1</v>
      </c>
      <c r="AJ303">
        <v>-0.74109999999999998</v>
      </c>
      <c r="AK303">
        <v>0.124</v>
      </c>
      <c r="AL303">
        <v>0.54659999999999997</v>
      </c>
      <c r="AM303">
        <v>14857699716.107599</v>
      </c>
      <c r="AN303">
        <v>16952894626.720699</v>
      </c>
      <c r="AO303">
        <v>0</v>
      </c>
      <c r="AP303">
        <v>0.12870000000000001</v>
      </c>
      <c r="AQ303">
        <v>0.87639999999999996</v>
      </c>
      <c r="AR303">
        <v>3143571</v>
      </c>
      <c r="AS303">
        <v>2094141.769625</v>
      </c>
      <c r="AT303">
        <v>0</v>
      </c>
      <c r="AU303">
        <v>0.13469999999999999</v>
      </c>
      <c r="AV303">
        <v>1</v>
      </c>
      <c r="AW303">
        <v>6359439.4336000001</v>
      </c>
      <c r="AX303">
        <v>2083515.7335000001</v>
      </c>
      <c r="AY303">
        <v>90.844700000000003</v>
      </c>
      <c r="AZ303">
        <v>0.112</v>
      </c>
      <c r="BA303">
        <v>1</v>
      </c>
      <c r="BB303">
        <v>0</v>
      </c>
      <c r="BC303">
        <v>1</v>
      </c>
      <c r="BD303">
        <v>0</v>
      </c>
      <c r="BE303">
        <v>0</v>
      </c>
      <c r="BF303">
        <v>0</v>
      </c>
      <c r="BG303" s="2">
        <f t="shared" si="7"/>
        <v>0.60236505000000007</v>
      </c>
      <c r="BH303">
        <f>IFERROR(VLOOKUP(D303,'Pesos cenários'!$B$2:$D$4,3,FALSE),"")</f>
        <v>0.36020000000000002</v>
      </c>
    </row>
    <row r="304" spans="1:60" x14ac:dyDescent="0.25">
      <c r="A304">
        <v>473</v>
      </c>
      <c r="B304" t="s">
        <v>715</v>
      </c>
      <c r="C304" t="s">
        <v>246</v>
      </c>
      <c r="D304" t="s">
        <v>60</v>
      </c>
      <c r="E304" t="s">
        <v>93</v>
      </c>
      <c r="F304" t="s">
        <v>728</v>
      </c>
      <c r="G304" t="s">
        <v>716</v>
      </c>
      <c r="H304">
        <v>259.49299999999999</v>
      </c>
      <c r="I304">
        <v>367.12292500000001</v>
      </c>
      <c r="J304">
        <v>5263.0468385000004</v>
      </c>
      <c r="K304">
        <v>1.6864816</v>
      </c>
      <c r="L304">
        <v>0.13350000000000001</v>
      </c>
      <c r="M304">
        <v>6.9500000000000006E-2</v>
      </c>
      <c r="N304">
        <v>889.0498</v>
      </c>
      <c r="O304">
        <v>1981.9976999999999</v>
      </c>
      <c r="P304">
        <v>7.1279000000000003</v>
      </c>
      <c r="Q304">
        <v>0.12039999999999999</v>
      </c>
      <c r="R304">
        <v>0.4466</v>
      </c>
      <c r="S304">
        <v>598.75440000000003</v>
      </c>
      <c r="T304">
        <v>2297.6561000000002</v>
      </c>
      <c r="U304">
        <v>0.13750000000000001</v>
      </c>
      <c r="V304">
        <v>0</v>
      </c>
      <c r="W304">
        <v>0.26050000000000001</v>
      </c>
      <c r="X304">
        <v>1250465520</v>
      </c>
      <c r="Y304">
        <v>7047938491</v>
      </c>
      <c r="Z304">
        <v>0</v>
      </c>
      <c r="AA304">
        <v>0.1263</v>
      </c>
      <c r="AB304">
        <v>0.1774</v>
      </c>
      <c r="AC304">
        <v>2337014000</v>
      </c>
      <c r="AD304">
        <v>32757947091.25</v>
      </c>
      <c r="AE304">
        <v>0</v>
      </c>
      <c r="AF304">
        <v>0.12039999999999999</v>
      </c>
      <c r="AG304">
        <v>7.1300000000000002E-2</v>
      </c>
      <c r="AH304">
        <v>1</v>
      </c>
      <c r="AI304">
        <v>1</v>
      </c>
      <c r="AJ304">
        <v>0.22339999999999999</v>
      </c>
      <c r="AK304">
        <v>0.124</v>
      </c>
      <c r="AL304">
        <v>1</v>
      </c>
      <c r="AM304">
        <v>492326977.09710002</v>
      </c>
      <c r="AN304">
        <v>6231760891.5696001</v>
      </c>
      <c r="AO304">
        <v>0</v>
      </c>
      <c r="AP304">
        <v>0.12870000000000001</v>
      </c>
      <c r="AQ304">
        <v>7.9000000000000001E-2</v>
      </c>
      <c r="AR304">
        <v>457426.875</v>
      </c>
      <c r="AS304">
        <v>3034573.8169999998</v>
      </c>
      <c r="AT304">
        <v>158</v>
      </c>
      <c r="AU304">
        <v>0.13469999999999999</v>
      </c>
      <c r="AV304">
        <v>0.150694203621731</v>
      </c>
      <c r="AW304">
        <v>86590.241200000004</v>
      </c>
      <c r="AX304">
        <v>1165178.4576999999</v>
      </c>
      <c r="AY304">
        <v>1.6836</v>
      </c>
      <c r="AZ304">
        <v>0.112</v>
      </c>
      <c r="BA304">
        <v>7.4300000000000005E-2</v>
      </c>
      <c r="BB304">
        <v>1</v>
      </c>
      <c r="BC304">
        <v>1</v>
      </c>
      <c r="BD304">
        <v>1</v>
      </c>
      <c r="BE304">
        <v>0</v>
      </c>
      <c r="BF304">
        <v>0</v>
      </c>
      <c r="BG304" s="2">
        <f t="shared" si="7"/>
        <v>0.25682643922784715</v>
      </c>
      <c r="BH304" t="str">
        <f>IFERROR(VLOOKUP(D304,'Pesos cenários'!$B$2:$D$4,3,FALSE),"")</f>
        <v/>
      </c>
    </row>
    <row r="305" spans="1:60" x14ac:dyDescent="0.25">
      <c r="A305">
        <v>1078</v>
      </c>
      <c r="B305" t="s">
        <v>719</v>
      </c>
      <c r="C305" t="s">
        <v>247</v>
      </c>
      <c r="D305" t="s">
        <v>56</v>
      </c>
      <c r="E305" t="s">
        <v>57</v>
      </c>
      <c r="F305" t="s">
        <v>724</v>
      </c>
      <c r="G305" t="s">
        <v>716</v>
      </c>
      <c r="H305">
        <v>189.48500000000001</v>
      </c>
      <c r="I305">
        <v>102.430283</v>
      </c>
      <c r="J305">
        <v>1638.4106470500001</v>
      </c>
      <c r="K305">
        <v>0.14153779999999999</v>
      </c>
      <c r="L305">
        <v>0.13350000000000001</v>
      </c>
      <c r="M305">
        <v>6.2399999999999997E-2</v>
      </c>
      <c r="N305">
        <v>161.06110000000001</v>
      </c>
      <c r="O305">
        <v>934.7636</v>
      </c>
      <c r="P305">
        <v>3.7052</v>
      </c>
      <c r="Q305">
        <v>0.12039999999999999</v>
      </c>
      <c r="R305">
        <v>0.16900000000000001</v>
      </c>
      <c r="S305">
        <v>199.84289999999999</v>
      </c>
      <c r="T305">
        <v>928.77779999999996</v>
      </c>
      <c r="U305">
        <v>0</v>
      </c>
      <c r="V305">
        <v>0</v>
      </c>
      <c r="W305">
        <v>0.2152</v>
      </c>
      <c r="X305">
        <v>180499662</v>
      </c>
      <c r="Y305">
        <v>1709276720</v>
      </c>
      <c r="Z305">
        <v>0</v>
      </c>
      <c r="AA305">
        <v>0.1263</v>
      </c>
      <c r="AB305">
        <v>0.1056</v>
      </c>
      <c r="AC305">
        <v>22863.9355</v>
      </c>
      <c r="AD305">
        <v>478977.01140000002</v>
      </c>
      <c r="AE305">
        <v>0</v>
      </c>
      <c r="AF305">
        <v>0.12039999999999999</v>
      </c>
      <c r="AG305">
        <v>4.7699999999999999E-2</v>
      </c>
      <c r="AH305">
        <v>4.3E-3</v>
      </c>
      <c r="AI305">
        <v>0.377</v>
      </c>
      <c r="AJ305">
        <v>-1.5100000000000001E-2</v>
      </c>
      <c r="AK305">
        <v>0.124</v>
      </c>
      <c r="AL305">
        <v>4.9500000000000002E-2</v>
      </c>
      <c r="AM305">
        <v>0</v>
      </c>
      <c r="AN305">
        <v>442484488.83569998</v>
      </c>
      <c r="AO305">
        <v>0</v>
      </c>
      <c r="AP305">
        <v>0.12870000000000001</v>
      </c>
      <c r="AQ305">
        <v>0</v>
      </c>
      <c r="AR305">
        <v>3.2774832099999998E-2</v>
      </c>
      <c r="AS305">
        <v>0</v>
      </c>
      <c r="AT305">
        <v>-16.444582950000001</v>
      </c>
      <c r="AU305">
        <v>0.13469999999999999</v>
      </c>
      <c r="AV305">
        <v>0</v>
      </c>
      <c r="AW305">
        <v>100845.91499999999</v>
      </c>
      <c r="AX305">
        <v>415586.43150000001</v>
      </c>
      <c r="AY305">
        <v>23.412500000000001</v>
      </c>
      <c r="AZ305">
        <v>0.112</v>
      </c>
      <c r="BA305">
        <v>0.75739999999999996</v>
      </c>
      <c r="BB305">
        <v>0</v>
      </c>
      <c r="BC305">
        <v>0</v>
      </c>
      <c r="BD305">
        <v>0</v>
      </c>
      <c r="BE305">
        <v>0</v>
      </c>
      <c r="BF305">
        <v>0</v>
      </c>
      <c r="BG305" s="2">
        <f t="shared" si="7"/>
        <v>0.13872515999999999</v>
      </c>
      <c r="BH305">
        <f>IFERROR(VLOOKUP(D305,'Pesos cenários'!$B$2:$D$4,3,FALSE),"")</f>
        <v>0.3972</v>
      </c>
    </row>
    <row r="306" spans="1:60" x14ac:dyDescent="0.25">
      <c r="A306">
        <v>1078</v>
      </c>
      <c r="B306" t="s">
        <v>719</v>
      </c>
      <c r="C306" t="s">
        <v>247</v>
      </c>
      <c r="D306" t="s">
        <v>58</v>
      </c>
      <c r="E306" t="s">
        <v>57</v>
      </c>
      <c r="F306" t="s">
        <v>724</v>
      </c>
      <c r="G306" t="s">
        <v>716</v>
      </c>
      <c r="H306">
        <v>189.48500000000001</v>
      </c>
      <c r="I306">
        <v>102.430283</v>
      </c>
      <c r="J306">
        <v>1822.5904057749999</v>
      </c>
      <c r="K306">
        <v>0.14153779999999999</v>
      </c>
      <c r="L306">
        <v>0.13350000000000001</v>
      </c>
      <c r="M306">
        <v>5.6099999999999997E-2</v>
      </c>
      <c r="N306">
        <v>170.2054</v>
      </c>
      <c r="O306">
        <v>986.64490000000001</v>
      </c>
      <c r="P306">
        <v>3.7052</v>
      </c>
      <c r="Q306">
        <v>0.12039999999999999</v>
      </c>
      <c r="R306">
        <v>0.1694</v>
      </c>
      <c r="S306">
        <v>199.84289999999999</v>
      </c>
      <c r="T306">
        <v>916.14700000000005</v>
      </c>
      <c r="U306">
        <v>0</v>
      </c>
      <c r="V306">
        <v>0</v>
      </c>
      <c r="W306">
        <v>0.21809999999999999</v>
      </c>
      <c r="X306">
        <v>180499662</v>
      </c>
      <c r="Y306">
        <v>1698409060</v>
      </c>
      <c r="Z306">
        <v>0</v>
      </c>
      <c r="AA306">
        <v>0.1263</v>
      </c>
      <c r="AB306">
        <v>0.10630000000000001</v>
      </c>
      <c r="AC306">
        <v>22863.9355</v>
      </c>
      <c r="AD306">
        <v>479501.98119999998</v>
      </c>
      <c r="AE306">
        <v>0</v>
      </c>
      <c r="AF306">
        <v>0.12039999999999999</v>
      </c>
      <c r="AG306">
        <v>4.7699999999999999E-2</v>
      </c>
      <c r="AH306">
        <v>5.4999999999999997E-3</v>
      </c>
      <c r="AI306">
        <v>0.37640000000000001</v>
      </c>
      <c r="AJ306">
        <v>-3.3399999999999999E-2</v>
      </c>
      <c r="AK306">
        <v>0.124</v>
      </c>
      <c r="AL306">
        <v>9.5100000000000004E-2</v>
      </c>
      <c r="AM306">
        <v>0</v>
      </c>
      <c r="AN306">
        <v>447279988.8872</v>
      </c>
      <c r="AO306">
        <v>0</v>
      </c>
      <c r="AP306">
        <v>0.12870000000000001</v>
      </c>
      <c r="AQ306">
        <v>0</v>
      </c>
      <c r="AR306">
        <v>-8.8507877700000001E-3</v>
      </c>
      <c r="AS306">
        <v>0</v>
      </c>
      <c r="AT306">
        <v>-12.267491825</v>
      </c>
      <c r="AU306">
        <v>0.13469999999999999</v>
      </c>
      <c r="AV306">
        <v>7.2148307871400003E-4</v>
      </c>
      <c r="AW306">
        <v>75075.360499999995</v>
      </c>
      <c r="AX306">
        <v>431044.28480000002</v>
      </c>
      <c r="AY306">
        <v>0.35320000000000001</v>
      </c>
      <c r="AZ306">
        <v>0.112</v>
      </c>
      <c r="BA306">
        <v>0.82579999999999998</v>
      </c>
      <c r="BB306">
        <v>0</v>
      </c>
      <c r="BC306">
        <v>0</v>
      </c>
      <c r="BD306">
        <v>0</v>
      </c>
      <c r="BE306">
        <v>0</v>
      </c>
      <c r="BF306">
        <v>0</v>
      </c>
      <c r="BG306" s="2">
        <f t="shared" si="7"/>
        <v>0.15143306377070276</v>
      </c>
      <c r="BH306">
        <f>IFERROR(VLOOKUP(D306,'Pesos cenários'!$B$2:$D$4,3,FALSE),"")</f>
        <v>0.36020000000000002</v>
      </c>
    </row>
    <row r="307" spans="1:60" x14ac:dyDescent="0.25">
      <c r="A307">
        <v>1078</v>
      </c>
      <c r="B307" t="s">
        <v>719</v>
      </c>
      <c r="C307" t="s">
        <v>247</v>
      </c>
      <c r="D307" t="s">
        <v>59</v>
      </c>
      <c r="E307" t="s">
        <v>57</v>
      </c>
      <c r="F307" t="s">
        <v>724</v>
      </c>
      <c r="G307" t="s">
        <v>716</v>
      </c>
      <c r="H307">
        <v>189.48500000000001</v>
      </c>
      <c r="I307">
        <v>102.430283</v>
      </c>
      <c r="J307">
        <v>2210.4683583999999</v>
      </c>
      <c r="K307">
        <v>0.14153779999999999</v>
      </c>
      <c r="L307">
        <v>0.13350000000000001</v>
      </c>
      <c r="M307">
        <v>4.6300000000000001E-2</v>
      </c>
      <c r="N307">
        <v>188.7268</v>
      </c>
      <c r="O307">
        <v>1225.8015</v>
      </c>
      <c r="P307">
        <v>1.4140999999999999</v>
      </c>
      <c r="Q307">
        <v>0.12039999999999999</v>
      </c>
      <c r="R307">
        <v>0.153</v>
      </c>
      <c r="S307">
        <v>199.84289999999999</v>
      </c>
      <c r="T307">
        <v>972.66780000000006</v>
      </c>
      <c r="U307">
        <v>0</v>
      </c>
      <c r="V307">
        <v>0</v>
      </c>
      <c r="W307">
        <v>0.20549999999999999</v>
      </c>
      <c r="X307">
        <v>180499662</v>
      </c>
      <c r="Y307">
        <v>2308118342.25</v>
      </c>
      <c r="Z307">
        <v>0</v>
      </c>
      <c r="AA307">
        <v>0.1263</v>
      </c>
      <c r="AB307">
        <v>7.8200000000000006E-2</v>
      </c>
      <c r="AC307">
        <v>22863.9355</v>
      </c>
      <c r="AD307">
        <v>836379.58109999995</v>
      </c>
      <c r="AE307">
        <v>0</v>
      </c>
      <c r="AF307">
        <v>0.12039999999999999</v>
      </c>
      <c r="AG307">
        <v>2.7300000000000001E-2</v>
      </c>
      <c r="AH307">
        <v>2.2200000000000001E-2</v>
      </c>
      <c r="AI307">
        <v>0.57669999999999999</v>
      </c>
      <c r="AJ307">
        <v>-9.7799999999999998E-2</v>
      </c>
      <c r="AK307">
        <v>0.124</v>
      </c>
      <c r="AL307">
        <v>0.1779</v>
      </c>
      <c r="AM307">
        <v>0</v>
      </c>
      <c r="AN307">
        <v>972652688.70200002</v>
      </c>
      <c r="AO307">
        <v>0</v>
      </c>
      <c r="AP307">
        <v>0.12870000000000001</v>
      </c>
      <c r="AQ307">
        <v>0</v>
      </c>
      <c r="AR307">
        <v>-13.2826138</v>
      </c>
      <c r="AS307">
        <v>0</v>
      </c>
      <c r="AT307">
        <v>-11.5883427875</v>
      </c>
      <c r="AU307">
        <v>0.13469999999999999</v>
      </c>
      <c r="AV307">
        <v>1</v>
      </c>
      <c r="AW307">
        <v>77266.771800000002</v>
      </c>
      <c r="AX307">
        <v>452429.32079999999</v>
      </c>
      <c r="AY307">
        <v>0</v>
      </c>
      <c r="AZ307">
        <v>0.112</v>
      </c>
      <c r="BA307">
        <v>0.82920000000000005</v>
      </c>
      <c r="BB307">
        <v>0</v>
      </c>
      <c r="BC307">
        <v>0</v>
      </c>
      <c r="BD307">
        <v>0</v>
      </c>
      <c r="BE307">
        <v>0</v>
      </c>
      <c r="BF307">
        <v>0</v>
      </c>
      <c r="BG307" s="2">
        <f t="shared" si="7"/>
        <v>0.28739583000000002</v>
      </c>
      <c r="BH307">
        <f>IFERROR(VLOOKUP(D307,'Pesos cenários'!$B$2:$D$4,3,FALSE),"")</f>
        <v>0.24260000000000001</v>
      </c>
    </row>
    <row r="308" spans="1:60" x14ac:dyDescent="0.25">
      <c r="A308">
        <v>1079</v>
      </c>
      <c r="B308" t="s">
        <v>719</v>
      </c>
      <c r="C308" t="s">
        <v>248</v>
      </c>
      <c r="D308" t="s">
        <v>56</v>
      </c>
      <c r="E308" t="s">
        <v>57</v>
      </c>
      <c r="F308" t="s">
        <v>724</v>
      </c>
      <c r="G308" t="s">
        <v>716</v>
      </c>
      <c r="H308">
        <v>298.81200000000001</v>
      </c>
      <c r="I308">
        <v>70.428955099999996</v>
      </c>
      <c r="J308">
        <v>1638.4106470500001</v>
      </c>
      <c r="K308">
        <v>0.14153779999999999</v>
      </c>
      <c r="L308">
        <v>0.13350000000000001</v>
      </c>
      <c r="M308">
        <v>4.2900000000000001E-2</v>
      </c>
      <c r="N308">
        <v>447.11380000000003</v>
      </c>
      <c r="O308">
        <v>934.7636</v>
      </c>
      <c r="P308">
        <v>3.7052</v>
      </c>
      <c r="Q308">
        <v>0.12039999999999999</v>
      </c>
      <c r="R308">
        <v>0.47620000000000001</v>
      </c>
      <c r="S308">
        <v>302.30029999999999</v>
      </c>
      <c r="T308">
        <v>928.77779999999996</v>
      </c>
      <c r="U308">
        <v>0</v>
      </c>
      <c r="V308">
        <v>0</v>
      </c>
      <c r="W308">
        <v>0.32550000000000001</v>
      </c>
      <c r="X308">
        <v>478047748</v>
      </c>
      <c r="Y308">
        <v>1709276720</v>
      </c>
      <c r="Z308">
        <v>0</v>
      </c>
      <c r="AA308">
        <v>0.1263</v>
      </c>
      <c r="AB308">
        <v>0.2797</v>
      </c>
      <c r="AC308">
        <v>60638.674400000004</v>
      </c>
      <c r="AD308">
        <v>478977.01140000002</v>
      </c>
      <c r="AE308">
        <v>0</v>
      </c>
      <c r="AF308">
        <v>0.12039999999999999</v>
      </c>
      <c r="AG308">
        <v>0.12659999999999999</v>
      </c>
      <c r="AH308">
        <v>8.8599999999999998E-2</v>
      </c>
      <c r="AI308">
        <v>0.377</v>
      </c>
      <c r="AJ308">
        <v>-1.5100000000000001E-2</v>
      </c>
      <c r="AK308">
        <v>0.124</v>
      </c>
      <c r="AL308">
        <v>0.26450000000000001</v>
      </c>
      <c r="AM308">
        <v>0</v>
      </c>
      <c r="AN308">
        <v>442484488.83569998</v>
      </c>
      <c r="AO308">
        <v>0</v>
      </c>
      <c r="AP308">
        <v>0.12870000000000001</v>
      </c>
      <c r="AQ308">
        <v>0</v>
      </c>
      <c r="AR308">
        <v>-8.3806591000000008</v>
      </c>
      <c r="AS308">
        <v>0</v>
      </c>
      <c r="AT308">
        <v>-16.444582950000001</v>
      </c>
      <c r="AU308">
        <v>0.13469999999999999</v>
      </c>
      <c r="AV308">
        <v>0.50963038256923299</v>
      </c>
      <c r="AW308">
        <v>6257.5784000000003</v>
      </c>
      <c r="AX308">
        <v>415586.43150000001</v>
      </c>
      <c r="AY308">
        <v>23.412500000000001</v>
      </c>
      <c r="AZ308">
        <v>0.112</v>
      </c>
      <c r="BA308">
        <v>0.98499999999999999</v>
      </c>
      <c r="BB308">
        <v>0</v>
      </c>
      <c r="BC308">
        <v>0</v>
      </c>
      <c r="BD308">
        <v>0</v>
      </c>
      <c r="BE308">
        <v>0</v>
      </c>
      <c r="BF308">
        <v>0</v>
      </c>
      <c r="BG308" s="2">
        <f t="shared" si="7"/>
        <v>0.32539559253207567</v>
      </c>
      <c r="BH308">
        <f>IFERROR(VLOOKUP(D308,'Pesos cenários'!$B$2:$D$4,3,FALSE),"")</f>
        <v>0.3972</v>
      </c>
    </row>
    <row r="309" spans="1:60" x14ac:dyDescent="0.25">
      <c r="A309">
        <v>1079</v>
      </c>
      <c r="B309" t="s">
        <v>719</v>
      </c>
      <c r="C309" t="s">
        <v>248</v>
      </c>
      <c r="D309" t="s">
        <v>58</v>
      </c>
      <c r="E309" t="s">
        <v>57</v>
      </c>
      <c r="F309" t="s">
        <v>724</v>
      </c>
      <c r="G309" t="s">
        <v>716</v>
      </c>
      <c r="H309">
        <v>298.81200000000001</v>
      </c>
      <c r="I309">
        <v>70.428955099999996</v>
      </c>
      <c r="J309">
        <v>1822.5904057749999</v>
      </c>
      <c r="K309">
        <v>0.14153779999999999</v>
      </c>
      <c r="L309">
        <v>0.13350000000000001</v>
      </c>
      <c r="M309">
        <v>3.8600000000000002E-2</v>
      </c>
      <c r="N309">
        <v>528.28110000000004</v>
      </c>
      <c r="O309">
        <v>986.64490000000001</v>
      </c>
      <c r="P309">
        <v>3.7052</v>
      </c>
      <c r="Q309">
        <v>0.12039999999999999</v>
      </c>
      <c r="R309">
        <v>0.53369999999999995</v>
      </c>
      <c r="S309">
        <v>302.30029999999999</v>
      </c>
      <c r="T309">
        <v>916.14700000000005</v>
      </c>
      <c r="U309">
        <v>0</v>
      </c>
      <c r="V309">
        <v>0</v>
      </c>
      <c r="W309">
        <v>0.33</v>
      </c>
      <c r="X309">
        <v>478047748</v>
      </c>
      <c r="Y309">
        <v>1698409060</v>
      </c>
      <c r="Z309">
        <v>0</v>
      </c>
      <c r="AA309">
        <v>0.1263</v>
      </c>
      <c r="AB309">
        <v>0.28149999999999997</v>
      </c>
      <c r="AC309">
        <v>60638.674400000004</v>
      </c>
      <c r="AD309">
        <v>479501.98119999998</v>
      </c>
      <c r="AE309">
        <v>0</v>
      </c>
      <c r="AF309">
        <v>0.12039999999999999</v>
      </c>
      <c r="AG309">
        <v>0.1265</v>
      </c>
      <c r="AH309">
        <v>0.16250000000000001</v>
      </c>
      <c r="AI309">
        <v>0.37640000000000001</v>
      </c>
      <c r="AJ309">
        <v>-3.3399999999999999E-2</v>
      </c>
      <c r="AK309">
        <v>0.124</v>
      </c>
      <c r="AL309">
        <v>0.47799999999999998</v>
      </c>
      <c r="AM309">
        <v>0</v>
      </c>
      <c r="AN309">
        <v>447279988.8872</v>
      </c>
      <c r="AO309">
        <v>0</v>
      </c>
      <c r="AP309">
        <v>0.12870000000000001</v>
      </c>
      <c r="AQ309">
        <v>0</v>
      </c>
      <c r="AR309">
        <v>-94.115356399999996</v>
      </c>
      <c r="AS309">
        <v>0</v>
      </c>
      <c r="AT309">
        <v>-12.267491825</v>
      </c>
      <c r="AU309">
        <v>0.13469999999999999</v>
      </c>
      <c r="AV309">
        <v>1</v>
      </c>
      <c r="AW309">
        <v>4883.3864000000003</v>
      </c>
      <c r="AX309">
        <v>431044.28480000002</v>
      </c>
      <c r="AY309">
        <v>0.35320000000000001</v>
      </c>
      <c r="AZ309">
        <v>0.112</v>
      </c>
      <c r="BA309">
        <v>0.98870000000000002</v>
      </c>
      <c r="BB309">
        <v>0</v>
      </c>
      <c r="BC309">
        <v>0</v>
      </c>
      <c r="BD309">
        <v>0</v>
      </c>
      <c r="BE309">
        <v>0</v>
      </c>
      <c r="BF309">
        <v>0</v>
      </c>
      <c r="BG309" s="2">
        <f t="shared" si="7"/>
        <v>0.42490103000000001</v>
      </c>
      <c r="BH309">
        <f>IFERROR(VLOOKUP(D309,'Pesos cenários'!$B$2:$D$4,3,FALSE),"")</f>
        <v>0.36020000000000002</v>
      </c>
    </row>
    <row r="310" spans="1:60" x14ac:dyDescent="0.25">
      <c r="A310">
        <v>1079</v>
      </c>
      <c r="B310" t="s">
        <v>719</v>
      </c>
      <c r="C310" t="s">
        <v>248</v>
      </c>
      <c r="D310" t="s">
        <v>59</v>
      </c>
      <c r="E310" t="s">
        <v>57</v>
      </c>
      <c r="F310" t="s">
        <v>724</v>
      </c>
      <c r="G310" t="s">
        <v>716</v>
      </c>
      <c r="H310">
        <v>298.81200000000001</v>
      </c>
      <c r="I310">
        <v>70.428955099999996</v>
      </c>
      <c r="J310">
        <v>2210.4683583999999</v>
      </c>
      <c r="K310">
        <v>0.14153779999999999</v>
      </c>
      <c r="L310">
        <v>0.13350000000000001</v>
      </c>
      <c r="M310">
        <v>3.1800000000000002E-2</v>
      </c>
      <c r="N310">
        <v>692.80060000000003</v>
      </c>
      <c r="O310">
        <v>1225.8015</v>
      </c>
      <c r="P310">
        <v>1.4140999999999999</v>
      </c>
      <c r="Q310">
        <v>0.12039999999999999</v>
      </c>
      <c r="R310">
        <v>0.56469999999999998</v>
      </c>
      <c r="S310">
        <v>302.30029999999999</v>
      </c>
      <c r="T310">
        <v>972.66780000000006</v>
      </c>
      <c r="U310">
        <v>0</v>
      </c>
      <c r="V310">
        <v>0</v>
      </c>
      <c r="W310">
        <v>0.31080000000000002</v>
      </c>
      <c r="X310">
        <v>478047748</v>
      </c>
      <c r="Y310">
        <v>2308118342.25</v>
      </c>
      <c r="Z310">
        <v>0</v>
      </c>
      <c r="AA310">
        <v>0.1263</v>
      </c>
      <c r="AB310">
        <v>0.20710000000000001</v>
      </c>
      <c r="AC310">
        <v>60638.674400000004</v>
      </c>
      <c r="AD310">
        <v>836379.58109999995</v>
      </c>
      <c r="AE310">
        <v>0</v>
      </c>
      <c r="AF310">
        <v>0.12039999999999999</v>
      </c>
      <c r="AG310">
        <v>7.2499999999999995E-2</v>
      </c>
      <c r="AH310">
        <v>0.21740000000000001</v>
      </c>
      <c r="AI310">
        <v>0.57669999999999999</v>
      </c>
      <c r="AJ310">
        <v>-9.7799999999999998E-2</v>
      </c>
      <c r="AK310">
        <v>0.124</v>
      </c>
      <c r="AL310">
        <v>0.46739999999999998</v>
      </c>
      <c r="AM310">
        <v>0</v>
      </c>
      <c r="AN310">
        <v>972652688.70200002</v>
      </c>
      <c r="AO310">
        <v>0</v>
      </c>
      <c r="AP310">
        <v>0.12870000000000001</v>
      </c>
      <c r="AQ310">
        <v>0</v>
      </c>
      <c r="AR310">
        <v>-50.821079300000001</v>
      </c>
      <c r="AS310">
        <v>0</v>
      </c>
      <c r="AT310">
        <v>-11.5883427875</v>
      </c>
      <c r="AU310">
        <v>0.13469999999999999</v>
      </c>
      <c r="AV310">
        <v>1</v>
      </c>
      <c r="AW310">
        <v>8427.9627999999993</v>
      </c>
      <c r="AX310">
        <v>452429.32079999999</v>
      </c>
      <c r="AY310">
        <v>0</v>
      </c>
      <c r="AZ310">
        <v>0.112</v>
      </c>
      <c r="BA310">
        <v>0.98140000000000005</v>
      </c>
      <c r="BB310">
        <v>0</v>
      </c>
      <c r="BC310">
        <v>0</v>
      </c>
      <c r="BD310">
        <v>0</v>
      </c>
      <c r="BE310">
        <v>0</v>
      </c>
      <c r="BF310">
        <v>0</v>
      </c>
      <c r="BG310" s="2">
        <f t="shared" si="7"/>
        <v>0.40969531000000003</v>
      </c>
      <c r="BH310">
        <f>IFERROR(VLOOKUP(D310,'Pesos cenários'!$B$2:$D$4,3,FALSE),"")</f>
        <v>0.24260000000000001</v>
      </c>
    </row>
    <row r="311" spans="1:60" x14ac:dyDescent="0.25">
      <c r="A311">
        <v>1080</v>
      </c>
      <c r="B311" t="s">
        <v>719</v>
      </c>
      <c r="C311" t="s">
        <v>249</v>
      </c>
      <c r="D311" t="s">
        <v>56</v>
      </c>
      <c r="E311" t="s">
        <v>57</v>
      </c>
      <c r="F311" t="s">
        <v>724</v>
      </c>
      <c r="G311" t="s">
        <v>716</v>
      </c>
      <c r="H311">
        <v>143.77500000000001</v>
      </c>
      <c r="I311">
        <v>12.5710888</v>
      </c>
      <c r="J311">
        <v>1638.4106470500001</v>
      </c>
      <c r="K311">
        <v>0.14153779999999999</v>
      </c>
      <c r="L311">
        <v>0.13350000000000001</v>
      </c>
      <c r="M311">
        <v>7.6E-3</v>
      </c>
      <c r="N311">
        <v>96.504400000000004</v>
      </c>
      <c r="O311">
        <v>934.7636</v>
      </c>
      <c r="P311">
        <v>3.7052</v>
      </c>
      <c r="Q311">
        <v>0.12039999999999999</v>
      </c>
      <c r="R311">
        <v>9.9699999999999997E-2</v>
      </c>
      <c r="S311">
        <v>187.09280000000001</v>
      </c>
      <c r="T311">
        <v>928.77779999999996</v>
      </c>
      <c r="U311">
        <v>0</v>
      </c>
      <c r="V311">
        <v>0</v>
      </c>
      <c r="W311">
        <v>0.2014</v>
      </c>
      <c r="X311">
        <v>7593362</v>
      </c>
      <c r="Y311">
        <v>1709276720</v>
      </c>
      <c r="Z311">
        <v>0</v>
      </c>
      <c r="AA311">
        <v>0.1263</v>
      </c>
      <c r="AB311">
        <v>4.4000000000000003E-3</v>
      </c>
      <c r="AC311">
        <v>0</v>
      </c>
      <c r="AD311">
        <v>478977.01140000002</v>
      </c>
      <c r="AE311">
        <v>0</v>
      </c>
      <c r="AF311">
        <v>0.12039999999999999</v>
      </c>
      <c r="AG311">
        <v>0</v>
      </c>
      <c r="AH311">
        <v>0.1101</v>
      </c>
      <c r="AI311">
        <v>0.377</v>
      </c>
      <c r="AJ311">
        <v>-1.5100000000000001E-2</v>
      </c>
      <c r="AK311">
        <v>0.124</v>
      </c>
      <c r="AL311">
        <v>0.31919999999999998</v>
      </c>
      <c r="AM311">
        <v>9978432.8364000004</v>
      </c>
      <c r="AN311">
        <v>442484488.83569998</v>
      </c>
      <c r="AO311">
        <v>0</v>
      </c>
      <c r="AP311">
        <v>0.12870000000000001</v>
      </c>
      <c r="AQ311">
        <v>2.2599999999999999E-2</v>
      </c>
      <c r="AR311">
        <v>0.48422309800000002</v>
      </c>
      <c r="AS311">
        <v>0</v>
      </c>
      <c r="AT311">
        <v>-16.444582950000001</v>
      </c>
      <c r="AU311">
        <v>0.13469999999999999</v>
      </c>
      <c r="AV311">
        <v>0</v>
      </c>
      <c r="AW311">
        <v>17466.225600000002</v>
      </c>
      <c r="AX311">
        <v>415586.43150000001</v>
      </c>
      <c r="AY311">
        <v>23.412500000000001</v>
      </c>
      <c r="AZ311">
        <v>0.112</v>
      </c>
      <c r="BA311">
        <v>0.95799999999999996</v>
      </c>
      <c r="BB311">
        <v>0</v>
      </c>
      <c r="BC311">
        <v>0</v>
      </c>
      <c r="BD311">
        <v>0</v>
      </c>
      <c r="BE311">
        <v>0</v>
      </c>
      <c r="BF311">
        <v>0</v>
      </c>
      <c r="BG311" s="2">
        <f t="shared" si="7"/>
        <v>0.16335961999999998</v>
      </c>
      <c r="BH311">
        <f>IFERROR(VLOOKUP(D311,'Pesos cenários'!$B$2:$D$4,3,FALSE),"")</f>
        <v>0.3972</v>
      </c>
    </row>
    <row r="312" spans="1:60" x14ac:dyDescent="0.25">
      <c r="A312">
        <v>1080</v>
      </c>
      <c r="B312" t="s">
        <v>719</v>
      </c>
      <c r="C312" t="s">
        <v>249</v>
      </c>
      <c r="D312" t="s">
        <v>58</v>
      </c>
      <c r="E312" t="s">
        <v>57</v>
      </c>
      <c r="F312" t="s">
        <v>724</v>
      </c>
      <c r="G312" t="s">
        <v>716</v>
      </c>
      <c r="H312">
        <v>143.77500000000001</v>
      </c>
      <c r="I312">
        <v>12.5710888</v>
      </c>
      <c r="J312">
        <v>1822.5904057749999</v>
      </c>
      <c r="K312">
        <v>0.14153779999999999</v>
      </c>
      <c r="L312">
        <v>0.13350000000000001</v>
      </c>
      <c r="M312">
        <v>6.7999999999999996E-3</v>
      </c>
      <c r="N312">
        <v>96.504400000000004</v>
      </c>
      <c r="O312">
        <v>986.64490000000001</v>
      </c>
      <c r="P312">
        <v>3.7052</v>
      </c>
      <c r="Q312">
        <v>0.12039999999999999</v>
      </c>
      <c r="R312">
        <v>9.4399999999999998E-2</v>
      </c>
      <c r="S312">
        <v>187.09280000000001</v>
      </c>
      <c r="T312">
        <v>916.14700000000005</v>
      </c>
      <c r="U312">
        <v>0</v>
      </c>
      <c r="V312">
        <v>0</v>
      </c>
      <c r="W312">
        <v>0.20419999999999999</v>
      </c>
      <c r="X312">
        <v>7593362</v>
      </c>
      <c r="Y312">
        <v>1698409060</v>
      </c>
      <c r="Z312">
        <v>0</v>
      </c>
      <c r="AA312">
        <v>0.1263</v>
      </c>
      <c r="AB312">
        <v>4.4999999999999997E-3</v>
      </c>
      <c r="AC312">
        <v>0</v>
      </c>
      <c r="AD312">
        <v>479501.98119999998</v>
      </c>
      <c r="AE312">
        <v>0</v>
      </c>
      <c r="AF312">
        <v>0.12039999999999999</v>
      </c>
      <c r="AG312">
        <v>0</v>
      </c>
      <c r="AH312">
        <v>0.1101</v>
      </c>
      <c r="AI312">
        <v>0.37640000000000001</v>
      </c>
      <c r="AJ312">
        <v>-3.3399999999999999E-2</v>
      </c>
      <c r="AK312">
        <v>0.124</v>
      </c>
      <c r="AL312">
        <v>0.35010000000000002</v>
      </c>
      <c r="AM312">
        <v>10626752.7687</v>
      </c>
      <c r="AN312">
        <v>447279988.8872</v>
      </c>
      <c r="AO312">
        <v>0</v>
      </c>
      <c r="AP312">
        <v>0.12870000000000001</v>
      </c>
      <c r="AQ312">
        <v>2.3800000000000002E-2</v>
      </c>
      <c r="AR312">
        <v>0.48542425</v>
      </c>
      <c r="AS312">
        <v>0</v>
      </c>
      <c r="AT312">
        <v>-12.267491825</v>
      </c>
      <c r="AU312">
        <v>0.13469999999999999</v>
      </c>
      <c r="AV312">
        <v>0</v>
      </c>
      <c r="AW312">
        <v>17561.281299999999</v>
      </c>
      <c r="AX312">
        <v>431044.28480000002</v>
      </c>
      <c r="AY312">
        <v>0.35320000000000001</v>
      </c>
      <c r="AZ312">
        <v>0.112</v>
      </c>
      <c r="BA312">
        <v>0.95930000000000004</v>
      </c>
      <c r="BB312">
        <v>0</v>
      </c>
      <c r="BC312">
        <v>0</v>
      </c>
      <c r="BD312">
        <v>0</v>
      </c>
      <c r="BE312">
        <v>0</v>
      </c>
      <c r="BF312">
        <v>0</v>
      </c>
      <c r="BG312" s="2">
        <f t="shared" si="7"/>
        <v>0.16675897000000001</v>
      </c>
      <c r="BH312">
        <f>IFERROR(VLOOKUP(D312,'Pesos cenários'!$B$2:$D$4,3,FALSE),"")</f>
        <v>0.36020000000000002</v>
      </c>
    </row>
    <row r="313" spans="1:60" x14ac:dyDescent="0.25">
      <c r="A313">
        <v>1080</v>
      </c>
      <c r="B313" t="s">
        <v>719</v>
      </c>
      <c r="C313" t="s">
        <v>249</v>
      </c>
      <c r="D313" t="s">
        <v>59</v>
      </c>
      <c r="E313" t="s">
        <v>57</v>
      </c>
      <c r="F313" t="s">
        <v>724</v>
      </c>
      <c r="G313" t="s">
        <v>716</v>
      </c>
      <c r="H313">
        <v>143.77500000000001</v>
      </c>
      <c r="I313">
        <v>12.5710888</v>
      </c>
      <c r="J313">
        <v>2210.4683583999999</v>
      </c>
      <c r="K313">
        <v>0.14153779999999999</v>
      </c>
      <c r="L313">
        <v>0.13350000000000001</v>
      </c>
      <c r="M313">
        <v>5.5999999999999999E-3</v>
      </c>
      <c r="N313">
        <v>117.139</v>
      </c>
      <c r="O313">
        <v>1225.8015</v>
      </c>
      <c r="P313">
        <v>1.4140999999999999</v>
      </c>
      <c r="Q313">
        <v>0.12039999999999999</v>
      </c>
      <c r="R313">
        <v>9.4500000000000001E-2</v>
      </c>
      <c r="S313">
        <v>389.99680000000001</v>
      </c>
      <c r="T313">
        <v>972.66780000000006</v>
      </c>
      <c r="U313">
        <v>0</v>
      </c>
      <c r="V313">
        <v>0</v>
      </c>
      <c r="W313">
        <v>0.40100000000000002</v>
      </c>
      <c r="X313">
        <v>7593362</v>
      </c>
      <c r="Y313">
        <v>2308118342.25</v>
      </c>
      <c r="Z313">
        <v>0</v>
      </c>
      <c r="AA313">
        <v>0.1263</v>
      </c>
      <c r="AB313">
        <v>3.3E-3</v>
      </c>
      <c r="AC313">
        <v>0</v>
      </c>
      <c r="AD313">
        <v>836379.58109999995</v>
      </c>
      <c r="AE313">
        <v>0</v>
      </c>
      <c r="AF313">
        <v>0.12039999999999999</v>
      </c>
      <c r="AG313">
        <v>0</v>
      </c>
      <c r="AH313">
        <v>0.26550000000000001</v>
      </c>
      <c r="AI313">
        <v>0.57669999999999999</v>
      </c>
      <c r="AJ313">
        <v>-9.7799999999999998E-2</v>
      </c>
      <c r="AK313">
        <v>0.124</v>
      </c>
      <c r="AL313">
        <v>0.53859999999999997</v>
      </c>
      <c r="AM313">
        <v>367925049.36619997</v>
      </c>
      <c r="AN313">
        <v>972652688.70200002</v>
      </c>
      <c r="AO313">
        <v>0</v>
      </c>
      <c r="AP313">
        <v>0.12870000000000001</v>
      </c>
      <c r="AQ313">
        <v>0.37830000000000003</v>
      </c>
      <c r="AR313">
        <v>1.0627146800000001E-2</v>
      </c>
      <c r="AS313">
        <v>0</v>
      </c>
      <c r="AT313">
        <v>-11.5883427875</v>
      </c>
      <c r="AU313">
        <v>0.13469999999999999</v>
      </c>
      <c r="AV313">
        <v>0</v>
      </c>
      <c r="AW313">
        <v>40073.171399999999</v>
      </c>
      <c r="AX313">
        <v>452429.32079999999</v>
      </c>
      <c r="AY313">
        <v>0</v>
      </c>
      <c r="AZ313">
        <v>0.112</v>
      </c>
      <c r="BA313">
        <v>0.91139999999999999</v>
      </c>
      <c r="BB313">
        <v>0</v>
      </c>
      <c r="BC313">
        <v>0</v>
      </c>
      <c r="BD313">
        <v>0</v>
      </c>
      <c r="BE313">
        <v>0</v>
      </c>
      <c r="BF313">
        <v>0</v>
      </c>
      <c r="BG313" s="2">
        <f t="shared" si="7"/>
        <v>0.23009260000000001</v>
      </c>
      <c r="BH313">
        <f>IFERROR(VLOOKUP(D313,'Pesos cenários'!$B$2:$D$4,3,FALSE),"")</f>
        <v>0.24260000000000001</v>
      </c>
    </row>
    <row r="314" spans="1:60" x14ac:dyDescent="0.25">
      <c r="A314">
        <v>1081</v>
      </c>
      <c r="B314" t="s">
        <v>719</v>
      </c>
      <c r="C314" t="s">
        <v>250</v>
      </c>
      <c r="D314" t="s">
        <v>56</v>
      </c>
      <c r="E314" t="s">
        <v>57</v>
      </c>
      <c r="F314" t="s">
        <v>724</v>
      </c>
      <c r="G314" t="s">
        <v>716</v>
      </c>
      <c r="H314">
        <v>183.42500000000001</v>
      </c>
      <c r="I314">
        <v>1266.1697999999999</v>
      </c>
      <c r="J314">
        <v>1638.4106470500001</v>
      </c>
      <c r="K314">
        <v>0.14153779999999999</v>
      </c>
      <c r="L314">
        <v>0.13350000000000001</v>
      </c>
      <c r="M314">
        <v>0.77280000000000004</v>
      </c>
      <c r="N314">
        <v>43.558900000000001</v>
      </c>
      <c r="O314">
        <v>934.7636</v>
      </c>
      <c r="P314">
        <v>3.7052</v>
      </c>
      <c r="Q314">
        <v>0.12039999999999999</v>
      </c>
      <c r="R314">
        <v>4.2799999999999998E-2</v>
      </c>
      <c r="S314">
        <v>183.43020000000001</v>
      </c>
      <c r="T314">
        <v>928.77779999999996</v>
      </c>
      <c r="U314">
        <v>0</v>
      </c>
      <c r="V314">
        <v>0</v>
      </c>
      <c r="W314">
        <v>0.19750000000000001</v>
      </c>
      <c r="X314">
        <v>724024310</v>
      </c>
      <c r="Y314">
        <v>1709276720</v>
      </c>
      <c r="Z314">
        <v>0</v>
      </c>
      <c r="AA314">
        <v>0.1263</v>
      </c>
      <c r="AB314">
        <v>0.42359999999999998</v>
      </c>
      <c r="AC314">
        <v>91101.159299999999</v>
      </c>
      <c r="AD314">
        <v>478977.01140000002</v>
      </c>
      <c r="AE314">
        <v>0</v>
      </c>
      <c r="AF314">
        <v>0.12039999999999999</v>
      </c>
      <c r="AG314">
        <v>0.19020000000000001</v>
      </c>
      <c r="AH314">
        <v>0.30499999999999999</v>
      </c>
      <c r="AI314">
        <v>0.377</v>
      </c>
      <c r="AJ314">
        <v>-1.5100000000000001E-2</v>
      </c>
      <c r="AK314">
        <v>0.124</v>
      </c>
      <c r="AL314">
        <v>0.81630000000000003</v>
      </c>
      <c r="AM314">
        <v>2512153.64</v>
      </c>
      <c r="AN314">
        <v>442484488.83569998</v>
      </c>
      <c r="AO314">
        <v>0</v>
      </c>
      <c r="AP314">
        <v>0.12870000000000001</v>
      </c>
      <c r="AQ314">
        <v>5.7000000000000002E-3</v>
      </c>
      <c r="AR314">
        <v>-1.9026042700000001E-4</v>
      </c>
      <c r="AS314">
        <v>0</v>
      </c>
      <c r="AT314">
        <v>-16.444582950000001</v>
      </c>
      <c r="AU314">
        <v>0.13469999999999999</v>
      </c>
      <c r="AV314">
        <v>1.15697933829E-5</v>
      </c>
      <c r="AW314">
        <v>21703.2716</v>
      </c>
      <c r="AX314">
        <v>415586.43150000001</v>
      </c>
      <c r="AY314">
        <v>23.412500000000001</v>
      </c>
      <c r="AZ314">
        <v>0.112</v>
      </c>
      <c r="BA314">
        <v>0.94779999999999998</v>
      </c>
      <c r="BB314">
        <v>0</v>
      </c>
      <c r="BC314">
        <v>0</v>
      </c>
      <c r="BD314">
        <v>0</v>
      </c>
      <c r="BE314">
        <v>0</v>
      </c>
      <c r="BF314">
        <v>0</v>
      </c>
      <c r="BG314" s="2">
        <f t="shared" si="7"/>
        <v>0.39283262845116868</v>
      </c>
      <c r="BH314">
        <f>IFERROR(VLOOKUP(D314,'Pesos cenários'!$B$2:$D$4,3,FALSE),"")</f>
        <v>0.3972</v>
      </c>
    </row>
    <row r="315" spans="1:60" x14ac:dyDescent="0.25">
      <c r="A315">
        <v>1081</v>
      </c>
      <c r="B315" t="s">
        <v>719</v>
      </c>
      <c r="C315" t="s">
        <v>250</v>
      </c>
      <c r="D315" t="s">
        <v>58</v>
      </c>
      <c r="E315" t="s">
        <v>57</v>
      </c>
      <c r="F315" t="s">
        <v>724</v>
      </c>
      <c r="G315" t="s">
        <v>716</v>
      </c>
      <c r="H315">
        <v>183.42500000000001</v>
      </c>
      <c r="I315">
        <v>1266.1697999999999</v>
      </c>
      <c r="J315">
        <v>1822.5904057749999</v>
      </c>
      <c r="K315">
        <v>0.14153779999999999</v>
      </c>
      <c r="L315">
        <v>0.13350000000000001</v>
      </c>
      <c r="M315">
        <v>0.69469999999999998</v>
      </c>
      <c r="N315">
        <v>43.558900000000001</v>
      </c>
      <c r="O315">
        <v>986.64490000000001</v>
      </c>
      <c r="P315">
        <v>3.7052</v>
      </c>
      <c r="Q315">
        <v>0.12039999999999999</v>
      </c>
      <c r="R315">
        <v>4.0500000000000001E-2</v>
      </c>
      <c r="S315">
        <v>183.43020000000001</v>
      </c>
      <c r="T315">
        <v>916.14700000000005</v>
      </c>
      <c r="U315">
        <v>0</v>
      </c>
      <c r="V315">
        <v>0</v>
      </c>
      <c r="W315">
        <v>0.20019999999999999</v>
      </c>
      <c r="X315">
        <v>724024310</v>
      </c>
      <c r="Y315">
        <v>1698409060</v>
      </c>
      <c r="Z315">
        <v>0</v>
      </c>
      <c r="AA315">
        <v>0.1263</v>
      </c>
      <c r="AB315">
        <v>0.42630000000000001</v>
      </c>
      <c r="AC315">
        <v>91101.159299999999</v>
      </c>
      <c r="AD315">
        <v>479501.98119999998</v>
      </c>
      <c r="AE315">
        <v>0</v>
      </c>
      <c r="AF315">
        <v>0.12039999999999999</v>
      </c>
      <c r="AG315">
        <v>0.19</v>
      </c>
      <c r="AH315">
        <v>0.30499999999999999</v>
      </c>
      <c r="AI315">
        <v>0.37640000000000001</v>
      </c>
      <c r="AJ315">
        <v>-3.3399999999999999E-2</v>
      </c>
      <c r="AK315">
        <v>0.124</v>
      </c>
      <c r="AL315">
        <v>0.82569999999999999</v>
      </c>
      <c r="AM315">
        <v>2299950.3818000001</v>
      </c>
      <c r="AN315">
        <v>447279988.8872</v>
      </c>
      <c r="AO315">
        <v>0</v>
      </c>
      <c r="AP315">
        <v>0.12870000000000001</v>
      </c>
      <c r="AQ315">
        <v>5.1000000000000004E-3</v>
      </c>
      <c r="AR315">
        <v>0.48542425</v>
      </c>
      <c r="AS315">
        <v>0</v>
      </c>
      <c r="AT315">
        <v>-12.267491825</v>
      </c>
      <c r="AU315">
        <v>0.13469999999999999</v>
      </c>
      <c r="AV315">
        <v>0</v>
      </c>
      <c r="AW315">
        <v>21853.414199999999</v>
      </c>
      <c r="AX315">
        <v>431044.28480000002</v>
      </c>
      <c r="AY315">
        <v>0.35320000000000001</v>
      </c>
      <c r="AZ315">
        <v>0.112</v>
      </c>
      <c r="BA315">
        <v>0.94930000000000003</v>
      </c>
      <c r="BB315">
        <v>0</v>
      </c>
      <c r="BC315">
        <v>0</v>
      </c>
      <c r="BD315">
        <v>0</v>
      </c>
      <c r="BE315">
        <v>0</v>
      </c>
      <c r="BF315">
        <v>0</v>
      </c>
      <c r="BG315" s="2">
        <f t="shared" si="7"/>
        <v>0.38370111000000001</v>
      </c>
      <c r="BH315">
        <f>IFERROR(VLOOKUP(D315,'Pesos cenários'!$B$2:$D$4,3,FALSE),"")</f>
        <v>0.36020000000000002</v>
      </c>
    </row>
    <row r="316" spans="1:60" x14ac:dyDescent="0.25">
      <c r="A316">
        <v>1081</v>
      </c>
      <c r="B316" t="s">
        <v>719</v>
      </c>
      <c r="C316" t="s">
        <v>250</v>
      </c>
      <c r="D316" t="s">
        <v>59</v>
      </c>
      <c r="E316" t="s">
        <v>57</v>
      </c>
      <c r="F316" t="s">
        <v>724</v>
      </c>
      <c r="G316" t="s">
        <v>716</v>
      </c>
      <c r="H316">
        <v>183.42500000000001</v>
      </c>
      <c r="I316">
        <v>1266.1697999999999</v>
      </c>
      <c r="J316">
        <v>2210.4683583999999</v>
      </c>
      <c r="K316">
        <v>0.14153779999999999</v>
      </c>
      <c r="L316">
        <v>0.13350000000000001</v>
      </c>
      <c r="M316">
        <v>0.57279999999999998</v>
      </c>
      <c r="N316">
        <v>55.250799999999998</v>
      </c>
      <c r="O316">
        <v>1225.8015</v>
      </c>
      <c r="P316">
        <v>1.4140999999999999</v>
      </c>
      <c r="Q316">
        <v>0.12039999999999999</v>
      </c>
      <c r="R316">
        <v>4.3999999999999997E-2</v>
      </c>
      <c r="S316">
        <v>183.43020000000001</v>
      </c>
      <c r="T316">
        <v>972.66780000000006</v>
      </c>
      <c r="U316">
        <v>0</v>
      </c>
      <c r="V316">
        <v>0</v>
      </c>
      <c r="W316">
        <v>0.18859999999999999</v>
      </c>
      <c r="X316">
        <v>724024310</v>
      </c>
      <c r="Y316">
        <v>2308118342.25</v>
      </c>
      <c r="Z316">
        <v>0</v>
      </c>
      <c r="AA316">
        <v>0.1263</v>
      </c>
      <c r="AB316">
        <v>0.31369999999999998</v>
      </c>
      <c r="AC316">
        <v>91101.159299999999</v>
      </c>
      <c r="AD316">
        <v>836379.58109999995</v>
      </c>
      <c r="AE316">
        <v>0</v>
      </c>
      <c r="AF316">
        <v>0.12039999999999999</v>
      </c>
      <c r="AG316">
        <v>0.1089</v>
      </c>
      <c r="AH316">
        <v>0.3644</v>
      </c>
      <c r="AI316">
        <v>0.57669999999999999</v>
      </c>
      <c r="AJ316">
        <v>-9.7799999999999998E-2</v>
      </c>
      <c r="AK316">
        <v>0.124</v>
      </c>
      <c r="AL316">
        <v>0.68520000000000003</v>
      </c>
      <c r="AM316">
        <v>0</v>
      </c>
      <c r="AN316">
        <v>972652688.70200002</v>
      </c>
      <c r="AO316">
        <v>0</v>
      </c>
      <c r="AP316">
        <v>0.12870000000000001</v>
      </c>
      <c r="AQ316">
        <v>0</v>
      </c>
      <c r="AR316">
        <v>-0.101534896</v>
      </c>
      <c r="AS316">
        <v>0</v>
      </c>
      <c r="AT316">
        <v>-11.5883427875</v>
      </c>
      <c r="AU316">
        <v>0.13469999999999999</v>
      </c>
      <c r="AV316">
        <v>8.7618133034106198E-3</v>
      </c>
      <c r="AW316">
        <v>1921.5753999999999</v>
      </c>
      <c r="AX316">
        <v>452429.32079999999</v>
      </c>
      <c r="AY316">
        <v>0</v>
      </c>
      <c r="AZ316">
        <v>0.112</v>
      </c>
      <c r="BA316">
        <v>0.99580000000000002</v>
      </c>
      <c r="BB316">
        <v>0</v>
      </c>
      <c r="BC316">
        <v>0</v>
      </c>
      <c r="BD316">
        <v>0</v>
      </c>
      <c r="BE316">
        <v>0</v>
      </c>
      <c r="BF316">
        <v>0</v>
      </c>
      <c r="BG316" s="2">
        <f t="shared" si="7"/>
        <v>0.33217288625196939</v>
      </c>
      <c r="BH316">
        <f>IFERROR(VLOOKUP(D316,'Pesos cenários'!$B$2:$D$4,3,FALSE),"")</f>
        <v>0.24260000000000001</v>
      </c>
    </row>
    <row r="317" spans="1:60" x14ac:dyDescent="0.25">
      <c r="A317">
        <v>1082</v>
      </c>
      <c r="B317" t="s">
        <v>719</v>
      </c>
      <c r="C317" t="s">
        <v>251</v>
      </c>
      <c r="D317" t="s">
        <v>56</v>
      </c>
      <c r="E317" t="s">
        <v>57</v>
      </c>
      <c r="F317" t="s">
        <v>724</v>
      </c>
      <c r="G317" t="s">
        <v>716</v>
      </c>
      <c r="H317">
        <v>1.0999999999999999E-2</v>
      </c>
      <c r="I317">
        <v>3.4639921199999999</v>
      </c>
      <c r="J317">
        <v>1638.4106470500001</v>
      </c>
      <c r="K317">
        <v>0.14153779999999999</v>
      </c>
      <c r="L317">
        <v>0.13350000000000001</v>
      </c>
      <c r="M317">
        <v>2E-3</v>
      </c>
      <c r="N317">
        <v>6.2362000000000002</v>
      </c>
      <c r="O317">
        <v>934.7636</v>
      </c>
      <c r="P317">
        <v>3.7052</v>
      </c>
      <c r="Q317">
        <v>0.12039999999999999</v>
      </c>
      <c r="R317">
        <v>2.7000000000000001E-3</v>
      </c>
      <c r="S317">
        <v>416.74630000000002</v>
      </c>
      <c r="T317">
        <v>928.77779999999996</v>
      </c>
      <c r="U317">
        <v>0</v>
      </c>
      <c r="V317">
        <v>0</v>
      </c>
      <c r="W317">
        <v>0.44869999999999999</v>
      </c>
      <c r="X317">
        <v>2531120</v>
      </c>
      <c r="Y317">
        <v>1709276720</v>
      </c>
      <c r="Z317">
        <v>0</v>
      </c>
      <c r="AA317">
        <v>0.1263</v>
      </c>
      <c r="AB317">
        <v>1.5E-3</v>
      </c>
      <c r="AC317">
        <v>0</v>
      </c>
      <c r="AD317">
        <v>478977.01140000002</v>
      </c>
      <c r="AE317">
        <v>0</v>
      </c>
      <c r="AF317">
        <v>0.12039999999999999</v>
      </c>
      <c r="AG317">
        <v>0</v>
      </c>
      <c r="AH317">
        <v>8.0000000000000004E-4</v>
      </c>
      <c r="AI317">
        <v>0.377</v>
      </c>
      <c r="AJ317">
        <v>-1.5100000000000001E-2</v>
      </c>
      <c r="AK317">
        <v>0.124</v>
      </c>
      <c r="AL317">
        <v>4.0599999999999997E-2</v>
      </c>
      <c r="AM317">
        <v>0</v>
      </c>
      <c r="AN317">
        <v>442484488.83569998</v>
      </c>
      <c r="AO317">
        <v>0</v>
      </c>
      <c r="AP317">
        <v>0.12870000000000001</v>
      </c>
      <c r="AQ317">
        <v>0</v>
      </c>
      <c r="AR317">
        <v>0</v>
      </c>
      <c r="AS317">
        <v>0</v>
      </c>
      <c r="AT317">
        <v>-16.444582950000001</v>
      </c>
      <c r="AU317">
        <v>0.13469999999999999</v>
      </c>
      <c r="AV317">
        <v>0</v>
      </c>
      <c r="AW317">
        <v>44434.280400000003</v>
      </c>
      <c r="AX317">
        <v>415586.43150000001</v>
      </c>
      <c r="AY317">
        <v>23.412500000000001</v>
      </c>
      <c r="AZ317">
        <v>0.112</v>
      </c>
      <c r="BA317">
        <v>0.8931</v>
      </c>
      <c r="BB317">
        <v>0</v>
      </c>
      <c r="BC317">
        <v>0</v>
      </c>
      <c r="BD317">
        <v>0</v>
      </c>
      <c r="BE317">
        <v>0</v>
      </c>
      <c r="BF317">
        <v>0</v>
      </c>
      <c r="BG317" s="2">
        <f t="shared" si="7"/>
        <v>0.10584312999999999</v>
      </c>
      <c r="BH317">
        <f>IFERROR(VLOOKUP(D317,'Pesos cenários'!$B$2:$D$4,3,FALSE),"")</f>
        <v>0.3972</v>
      </c>
    </row>
    <row r="318" spans="1:60" x14ac:dyDescent="0.25">
      <c r="A318">
        <v>1082</v>
      </c>
      <c r="B318" t="s">
        <v>719</v>
      </c>
      <c r="C318" t="s">
        <v>251</v>
      </c>
      <c r="D318" t="s">
        <v>58</v>
      </c>
      <c r="E318" t="s">
        <v>57</v>
      </c>
      <c r="F318" t="s">
        <v>724</v>
      </c>
      <c r="G318" t="s">
        <v>716</v>
      </c>
      <c r="H318">
        <v>1.0999999999999999E-2</v>
      </c>
      <c r="I318">
        <v>3.4639921199999999</v>
      </c>
      <c r="J318">
        <v>1822.5904057749999</v>
      </c>
      <c r="K318">
        <v>0.14153779999999999</v>
      </c>
      <c r="L318">
        <v>0.13350000000000001</v>
      </c>
      <c r="M318">
        <v>1.8E-3</v>
      </c>
      <c r="N318">
        <v>6.2362000000000002</v>
      </c>
      <c r="O318">
        <v>986.64490000000001</v>
      </c>
      <c r="P318">
        <v>3.7052</v>
      </c>
      <c r="Q318">
        <v>0.12039999999999999</v>
      </c>
      <c r="R318">
        <v>2.5999999999999999E-3</v>
      </c>
      <c r="S318">
        <v>416.74630000000002</v>
      </c>
      <c r="T318">
        <v>916.14700000000005</v>
      </c>
      <c r="U318">
        <v>0</v>
      </c>
      <c r="V318">
        <v>0</v>
      </c>
      <c r="W318">
        <v>0.45490000000000003</v>
      </c>
      <c r="X318">
        <v>2531120</v>
      </c>
      <c r="Y318">
        <v>1698409060</v>
      </c>
      <c r="Z318">
        <v>0</v>
      </c>
      <c r="AA318">
        <v>0.1263</v>
      </c>
      <c r="AB318">
        <v>1.5E-3</v>
      </c>
      <c r="AC318">
        <v>0</v>
      </c>
      <c r="AD318">
        <v>479501.98119999998</v>
      </c>
      <c r="AE318">
        <v>0</v>
      </c>
      <c r="AF318">
        <v>0.12039999999999999</v>
      </c>
      <c r="AG318">
        <v>0</v>
      </c>
      <c r="AH318">
        <v>0.1229</v>
      </c>
      <c r="AI318">
        <v>0.37640000000000001</v>
      </c>
      <c r="AJ318">
        <v>-3.3399999999999999E-2</v>
      </c>
      <c r="AK318">
        <v>0.124</v>
      </c>
      <c r="AL318">
        <v>0.38140000000000002</v>
      </c>
      <c r="AM318">
        <v>0</v>
      </c>
      <c r="AN318">
        <v>447279988.8872</v>
      </c>
      <c r="AO318">
        <v>0</v>
      </c>
      <c r="AP318">
        <v>0.12870000000000001</v>
      </c>
      <c r="AQ318">
        <v>0</v>
      </c>
      <c r="AR318">
        <v>-1.27940345</v>
      </c>
      <c r="AS318">
        <v>0</v>
      </c>
      <c r="AT318">
        <v>-12.267491825</v>
      </c>
      <c r="AU318">
        <v>0.13469999999999999</v>
      </c>
      <c r="AV318">
        <v>0.10429217873149001</v>
      </c>
      <c r="AW318">
        <v>36993.0023</v>
      </c>
      <c r="AX318">
        <v>431044.28480000002</v>
      </c>
      <c r="AY318">
        <v>0.35320000000000001</v>
      </c>
      <c r="AZ318">
        <v>0.112</v>
      </c>
      <c r="BA318">
        <v>0.91420000000000001</v>
      </c>
      <c r="BB318">
        <v>0</v>
      </c>
      <c r="BC318">
        <v>0</v>
      </c>
      <c r="BD318">
        <v>0</v>
      </c>
      <c r="BE318">
        <v>0</v>
      </c>
      <c r="BF318">
        <v>0</v>
      </c>
      <c r="BG318" s="2">
        <f t="shared" si="7"/>
        <v>0.16447494647513172</v>
      </c>
      <c r="BH318">
        <f>IFERROR(VLOOKUP(D318,'Pesos cenários'!$B$2:$D$4,3,FALSE),"")</f>
        <v>0.36020000000000002</v>
      </c>
    </row>
    <row r="319" spans="1:60" x14ac:dyDescent="0.25">
      <c r="A319">
        <v>1082</v>
      </c>
      <c r="B319" t="s">
        <v>719</v>
      </c>
      <c r="C319" t="s">
        <v>251</v>
      </c>
      <c r="D319" t="s">
        <v>59</v>
      </c>
      <c r="E319" t="s">
        <v>57</v>
      </c>
      <c r="F319" t="s">
        <v>724</v>
      </c>
      <c r="G319" t="s">
        <v>716</v>
      </c>
      <c r="H319">
        <v>1.0999999999999999E-2</v>
      </c>
      <c r="I319">
        <v>3.4639921199999999</v>
      </c>
      <c r="J319">
        <v>2210.4683583999999</v>
      </c>
      <c r="K319">
        <v>0.14153779999999999</v>
      </c>
      <c r="L319">
        <v>0.13350000000000001</v>
      </c>
      <c r="M319">
        <v>1.5E-3</v>
      </c>
      <c r="N319">
        <v>6.2362000000000002</v>
      </c>
      <c r="O319">
        <v>1225.8015</v>
      </c>
      <c r="P319">
        <v>1.4140999999999999</v>
      </c>
      <c r="Q319">
        <v>0.12039999999999999</v>
      </c>
      <c r="R319">
        <v>3.8999999999999998E-3</v>
      </c>
      <c r="S319">
        <v>619.65030000000002</v>
      </c>
      <c r="T319">
        <v>972.66780000000006</v>
      </c>
      <c r="U319">
        <v>0</v>
      </c>
      <c r="V319">
        <v>0</v>
      </c>
      <c r="W319">
        <v>0.6371</v>
      </c>
      <c r="X319">
        <v>2531120</v>
      </c>
      <c r="Y319">
        <v>2308118342.25</v>
      </c>
      <c r="Z319">
        <v>0</v>
      </c>
      <c r="AA319">
        <v>0.1263</v>
      </c>
      <c r="AB319">
        <v>1.1000000000000001E-3</v>
      </c>
      <c r="AC319">
        <v>0</v>
      </c>
      <c r="AD319">
        <v>836379.58109999995</v>
      </c>
      <c r="AE319">
        <v>0</v>
      </c>
      <c r="AF319">
        <v>0.12039999999999999</v>
      </c>
      <c r="AG319">
        <v>0</v>
      </c>
      <c r="AH319">
        <v>0.12939999999999999</v>
      </c>
      <c r="AI319">
        <v>0.57669999999999999</v>
      </c>
      <c r="AJ319">
        <v>-9.7799999999999998E-2</v>
      </c>
      <c r="AK319">
        <v>0.124</v>
      </c>
      <c r="AL319">
        <v>0.33689999999999998</v>
      </c>
      <c r="AM319">
        <v>582848132.59099996</v>
      </c>
      <c r="AN319">
        <v>972652688.70200002</v>
      </c>
      <c r="AO319">
        <v>0</v>
      </c>
      <c r="AP319">
        <v>0.12870000000000001</v>
      </c>
      <c r="AQ319">
        <v>0.59919999999999995</v>
      </c>
      <c r="AR319">
        <v>0.74724179499999999</v>
      </c>
      <c r="AS319">
        <v>0</v>
      </c>
      <c r="AT319">
        <v>-11.5883427875</v>
      </c>
      <c r="AU319">
        <v>0.13469999999999999</v>
      </c>
      <c r="AV319">
        <v>0</v>
      </c>
      <c r="AW319">
        <v>91097.287700000001</v>
      </c>
      <c r="AX319">
        <v>452429.32079999999</v>
      </c>
      <c r="AY319">
        <v>0</v>
      </c>
      <c r="AZ319">
        <v>0.112</v>
      </c>
      <c r="BA319">
        <v>0.79859999999999998</v>
      </c>
      <c r="BB319">
        <v>0</v>
      </c>
      <c r="BC319">
        <v>0</v>
      </c>
      <c r="BD319">
        <v>0</v>
      </c>
      <c r="BE319">
        <v>0</v>
      </c>
      <c r="BF319">
        <v>0</v>
      </c>
      <c r="BG319" s="2">
        <f t="shared" si="7"/>
        <v>0.20914458</v>
      </c>
      <c r="BH319">
        <f>IFERROR(VLOOKUP(D319,'Pesos cenários'!$B$2:$D$4,3,FALSE),"")</f>
        <v>0.24260000000000001</v>
      </c>
    </row>
    <row r="320" spans="1:60" x14ac:dyDescent="0.25">
      <c r="A320">
        <v>1083</v>
      </c>
      <c r="B320" t="s">
        <v>719</v>
      </c>
      <c r="C320" t="s">
        <v>252</v>
      </c>
      <c r="D320" t="s">
        <v>56</v>
      </c>
      <c r="E320" t="s">
        <v>57</v>
      </c>
      <c r="F320" t="s">
        <v>724</v>
      </c>
      <c r="G320" t="s">
        <v>716</v>
      </c>
      <c r="H320">
        <v>129.24299999999999</v>
      </c>
      <c r="J320">
        <v>1638.4106470500001</v>
      </c>
      <c r="K320">
        <v>0.14153779999999999</v>
      </c>
      <c r="L320">
        <v>0.13350000000000001</v>
      </c>
      <c r="N320">
        <v>95.823300000000003</v>
      </c>
      <c r="O320">
        <v>934.7636</v>
      </c>
      <c r="P320">
        <v>3.7052</v>
      </c>
      <c r="Q320">
        <v>0.12039999999999999</v>
      </c>
      <c r="R320">
        <v>9.8900000000000002E-2</v>
      </c>
      <c r="S320">
        <v>0</v>
      </c>
      <c r="T320">
        <v>928.77779999999996</v>
      </c>
      <c r="U320">
        <v>0</v>
      </c>
      <c r="V320">
        <v>0</v>
      </c>
      <c r="W320">
        <v>0</v>
      </c>
      <c r="X320">
        <v>0</v>
      </c>
      <c r="Y320">
        <v>1709276720</v>
      </c>
      <c r="Z320">
        <v>0</v>
      </c>
      <c r="AA320">
        <v>0.1263</v>
      </c>
      <c r="AB320">
        <v>0</v>
      </c>
      <c r="AC320">
        <v>0</v>
      </c>
      <c r="AD320">
        <v>478977.01140000002</v>
      </c>
      <c r="AE320">
        <v>0</v>
      </c>
      <c r="AF320">
        <v>0.12039999999999999</v>
      </c>
      <c r="AG320">
        <v>0</v>
      </c>
      <c r="AH320">
        <v>1.3100000000000001E-2</v>
      </c>
      <c r="AI320">
        <v>0.377</v>
      </c>
      <c r="AJ320">
        <v>-1.5100000000000001E-2</v>
      </c>
      <c r="AK320">
        <v>0.124</v>
      </c>
      <c r="AL320">
        <v>7.1900000000000006E-2</v>
      </c>
      <c r="AM320">
        <v>86514.985499999995</v>
      </c>
      <c r="AN320">
        <v>442484488.83569998</v>
      </c>
      <c r="AO320">
        <v>0</v>
      </c>
      <c r="AP320">
        <v>0.12870000000000001</v>
      </c>
      <c r="AQ320">
        <v>2.0000000000000001E-4</v>
      </c>
      <c r="AR320">
        <v>-50.852417000000003</v>
      </c>
      <c r="AS320">
        <v>0</v>
      </c>
      <c r="AT320">
        <v>-16.444582950000001</v>
      </c>
      <c r="AU320">
        <v>0.13469999999999999</v>
      </c>
      <c r="AV320">
        <v>1</v>
      </c>
      <c r="AW320">
        <v>6348.1446999999998</v>
      </c>
      <c r="AX320">
        <v>415586.43150000001</v>
      </c>
      <c r="AY320">
        <v>23.412500000000001</v>
      </c>
      <c r="AZ320">
        <v>0.112</v>
      </c>
      <c r="BA320">
        <v>0.98480000000000001</v>
      </c>
      <c r="BB320">
        <v>0</v>
      </c>
      <c r="BC320">
        <v>0</v>
      </c>
      <c r="BD320">
        <v>0</v>
      </c>
      <c r="BE320">
        <v>0</v>
      </c>
      <c r="BF320">
        <v>0</v>
      </c>
      <c r="BG320" s="2">
        <f t="shared" si="7"/>
        <v>0.26584649999999999</v>
      </c>
      <c r="BH320">
        <f>IFERROR(VLOOKUP(D320,'Pesos cenários'!$B$2:$D$4,3,FALSE),"")</f>
        <v>0.3972</v>
      </c>
    </row>
    <row r="321" spans="1:60" x14ac:dyDescent="0.25">
      <c r="A321">
        <v>1083</v>
      </c>
      <c r="B321" t="s">
        <v>719</v>
      </c>
      <c r="C321" t="s">
        <v>252</v>
      </c>
      <c r="D321" t="s">
        <v>58</v>
      </c>
      <c r="E321" t="s">
        <v>57</v>
      </c>
      <c r="F321" t="s">
        <v>724</v>
      </c>
      <c r="G321" t="s">
        <v>716</v>
      </c>
      <c r="H321">
        <v>129.24299999999999</v>
      </c>
      <c r="J321">
        <v>1822.5904057749999</v>
      </c>
      <c r="K321">
        <v>0.14153779999999999</v>
      </c>
      <c r="L321">
        <v>0.13350000000000001</v>
      </c>
      <c r="N321">
        <v>104.96769999999999</v>
      </c>
      <c r="O321">
        <v>986.64490000000001</v>
      </c>
      <c r="P321">
        <v>3.7052</v>
      </c>
      <c r="Q321">
        <v>0.12039999999999999</v>
      </c>
      <c r="R321">
        <v>0.10299999999999999</v>
      </c>
      <c r="S321">
        <v>0</v>
      </c>
      <c r="T321">
        <v>916.14700000000005</v>
      </c>
      <c r="U321">
        <v>0</v>
      </c>
      <c r="V321">
        <v>0</v>
      </c>
      <c r="W321">
        <v>0</v>
      </c>
      <c r="X321">
        <v>0</v>
      </c>
      <c r="Y321">
        <v>1698409060</v>
      </c>
      <c r="Z321">
        <v>0</v>
      </c>
      <c r="AA321">
        <v>0.1263</v>
      </c>
      <c r="AB321">
        <v>0</v>
      </c>
      <c r="AC321">
        <v>0</v>
      </c>
      <c r="AD321">
        <v>479501.98119999998</v>
      </c>
      <c r="AE321">
        <v>0</v>
      </c>
      <c r="AF321">
        <v>0.12039999999999999</v>
      </c>
      <c r="AG321">
        <v>0</v>
      </c>
      <c r="AH321">
        <v>1.2500000000000001E-2</v>
      </c>
      <c r="AI321">
        <v>0.37640000000000001</v>
      </c>
      <c r="AJ321">
        <v>-3.3399999999999999E-2</v>
      </c>
      <c r="AK321">
        <v>0.124</v>
      </c>
      <c r="AL321">
        <v>0.11210000000000001</v>
      </c>
      <c r="AM321">
        <v>551966.03240000003</v>
      </c>
      <c r="AN321">
        <v>447279988.8872</v>
      </c>
      <c r="AO321">
        <v>0</v>
      </c>
      <c r="AP321">
        <v>0.12870000000000001</v>
      </c>
      <c r="AQ321">
        <v>1.1999999999999999E-3</v>
      </c>
      <c r="AR321">
        <v>-28.468799600000001</v>
      </c>
      <c r="AS321">
        <v>0</v>
      </c>
      <c r="AT321">
        <v>-12.267491825</v>
      </c>
      <c r="AU321">
        <v>0.13469999999999999</v>
      </c>
      <c r="AV321">
        <v>1</v>
      </c>
      <c r="AW321">
        <v>7263.0023000000001</v>
      </c>
      <c r="AX321">
        <v>431044.28480000002</v>
      </c>
      <c r="AY321">
        <v>0.35320000000000001</v>
      </c>
      <c r="AZ321">
        <v>0.112</v>
      </c>
      <c r="BA321">
        <v>0.98319999999999996</v>
      </c>
      <c r="BB321">
        <v>0</v>
      </c>
      <c r="BC321">
        <v>0</v>
      </c>
      <c r="BD321">
        <v>0</v>
      </c>
      <c r="BE321">
        <v>0</v>
      </c>
      <c r="BF321">
        <v>0</v>
      </c>
      <c r="BG321" s="2">
        <f t="shared" si="7"/>
        <v>0.27127444000000001</v>
      </c>
      <c r="BH321">
        <f>IFERROR(VLOOKUP(D321,'Pesos cenários'!$B$2:$D$4,3,FALSE),"")</f>
        <v>0.36020000000000002</v>
      </c>
    </row>
    <row r="322" spans="1:60" x14ac:dyDescent="0.25">
      <c r="A322">
        <v>1083</v>
      </c>
      <c r="B322" t="s">
        <v>719</v>
      </c>
      <c r="C322" t="s">
        <v>252</v>
      </c>
      <c r="D322" t="s">
        <v>59</v>
      </c>
      <c r="E322" t="s">
        <v>57</v>
      </c>
      <c r="F322" t="s">
        <v>724</v>
      </c>
      <c r="G322" t="s">
        <v>716</v>
      </c>
      <c r="H322">
        <v>129.24299999999999</v>
      </c>
      <c r="J322">
        <v>2210.4683583999999</v>
      </c>
      <c r="K322">
        <v>0.14153779999999999</v>
      </c>
      <c r="L322">
        <v>0.13350000000000001</v>
      </c>
      <c r="N322">
        <v>116.8169</v>
      </c>
      <c r="O322">
        <v>1225.8015</v>
      </c>
      <c r="P322">
        <v>1.4140999999999999</v>
      </c>
      <c r="Q322">
        <v>0.12039999999999999</v>
      </c>
      <c r="R322">
        <v>9.4299999999999995E-2</v>
      </c>
      <c r="S322">
        <v>0</v>
      </c>
      <c r="T322">
        <v>972.66780000000006</v>
      </c>
      <c r="U322">
        <v>0</v>
      </c>
      <c r="V322">
        <v>0</v>
      </c>
      <c r="W322">
        <v>0</v>
      </c>
      <c r="X322">
        <v>0</v>
      </c>
      <c r="Y322">
        <v>2308118342.25</v>
      </c>
      <c r="Z322">
        <v>0</v>
      </c>
      <c r="AA322">
        <v>0.1263</v>
      </c>
      <c r="AB322">
        <v>0</v>
      </c>
      <c r="AC322">
        <v>0</v>
      </c>
      <c r="AD322">
        <v>836379.58109999995</v>
      </c>
      <c r="AE322">
        <v>0</v>
      </c>
      <c r="AF322">
        <v>0.12039999999999999</v>
      </c>
      <c r="AG322">
        <v>0</v>
      </c>
      <c r="AH322">
        <v>-2.0999999999999999E-3</v>
      </c>
      <c r="AI322">
        <v>0.57669999999999999</v>
      </c>
      <c r="AJ322">
        <v>-9.7799999999999998E-2</v>
      </c>
      <c r="AK322">
        <v>0.124</v>
      </c>
      <c r="AL322">
        <v>0.1419</v>
      </c>
      <c r="AM322">
        <v>0</v>
      </c>
      <c r="AN322">
        <v>972652688.70200002</v>
      </c>
      <c r="AO322">
        <v>0</v>
      </c>
      <c r="AP322">
        <v>0.12870000000000001</v>
      </c>
      <c r="AQ322">
        <v>0</v>
      </c>
      <c r="AR322">
        <v>-45.744468699999999</v>
      </c>
      <c r="AS322">
        <v>0</v>
      </c>
      <c r="AT322">
        <v>-11.5883427875</v>
      </c>
      <c r="AU322">
        <v>0.13469999999999999</v>
      </c>
      <c r="AV322">
        <v>1</v>
      </c>
      <c r="AW322">
        <v>5678.0916999999999</v>
      </c>
      <c r="AX322">
        <v>452429.32079999999</v>
      </c>
      <c r="AY322">
        <v>0</v>
      </c>
      <c r="AZ322">
        <v>0.112</v>
      </c>
      <c r="BA322">
        <v>0.98740000000000006</v>
      </c>
      <c r="BB322">
        <v>0</v>
      </c>
      <c r="BC322">
        <v>0</v>
      </c>
      <c r="BD322">
        <v>0</v>
      </c>
      <c r="BE322">
        <v>0</v>
      </c>
      <c r="BF322">
        <v>0</v>
      </c>
      <c r="BG322" s="2">
        <f t="shared" si="7"/>
        <v>0.27423812000000003</v>
      </c>
      <c r="BH322">
        <f>IFERROR(VLOOKUP(D322,'Pesos cenários'!$B$2:$D$4,3,FALSE),"")</f>
        <v>0.24260000000000001</v>
      </c>
    </row>
    <row r="323" spans="1:60" x14ac:dyDescent="0.25">
      <c r="A323">
        <v>1476</v>
      </c>
      <c r="B323" t="s">
        <v>719</v>
      </c>
      <c r="C323" t="s">
        <v>253</v>
      </c>
      <c r="D323" t="s">
        <v>59</v>
      </c>
      <c r="E323" t="s">
        <v>57</v>
      </c>
      <c r="F323" t="s">
        <v>727</v>
      </c>
      <c r="G323" t="s">
        <v>716</v>
      </c>
      <c r="H323">
        <v>509.44900000000001</v>
      </c>
      <c r="I323">
        <v>1242.0510300000001</v>
      </c>
      <c r="J323">
        <v>2210.4683583999999</v>
      </c>
      <c r="K323">
        <v>0.14153779999999999</v>
      </c>
      <c r="L323">
        <v>0.13350000000000001</v>
      </c>
      <c r="M323">
        <v>0.56189999999999996</v>
      </c>
      <c r="N323">
        <v>603.2038</v>
      </c>
      <c r="O323">
        <v>1225.8015</v>
      </c>
      <c r="P323">
        <v>1.4140999999999999</v>
      </c>
      <c r="Q323">
        <v>0.12039999999999999</v>
      </c>
      <c r="R323">
        <v>0.49149999999999999</v>
      </c>
      <c r="S323">
        <v>927.76419999999996</v>
      </c>
      <c r="T323">
        <v>972.66780000000006</v>
      </c>
      <c r="U323">
        <v>0</v>
      </c>
      <c r="V323">
        <v>0</v>
      </c>
      <c r="W323">
        <v>0.95379999999999998</v>
      </c>
      <c r="X323">
        <v>1546866436</v>
      </c>
      <c r="Y323">
        <v>2308118342.25</v>
      </c>
      <c r="Z323">
        <v>0</v>
      </c>
      <c r="AA323">
        <v>0.1263</v>
      </c>
      <c r="AB323">
        <v>0.67020000000000002</v>
      </c>
      <c r="AC323">
        <v>1322628.0425</v>
      </c>
      <c r="AD323">
        <v>836379.58109999995</v>
      </c>
      <c r="AE323">
        <v>0</v>
      </c>
      <c r="AF323">
        <v>0.12039999999999999</v>
      </c>
      <c r="AG323">
        <v>1</v>
      </c>
      <c r="AH323">
        <v>0.1305</v>
      </c>
      <c r="AI323">
        <v>0.57669999999999999</v>
      </c>
      <c r="AJ323">
        <v>-9.7799999999999998E-2</v>
      </c>
      <c r="AK323">
        <v>0.124</v>
      </c>
      <c r="AL323">
        <v>0.33850000000000002</v>
      </c>
      <c r="AM323">
        <v>4984721731.3725004</v>
      </c>
      <c r="AN323">
        <v>972652688.70200002</v>
      </c>
      <c r="AO323">
        <v>0</v>
      </c>
      <c r="AP323">
        <v>0.12870000000000001</v>
      </c>
      <c r="AQ323">
        <v>1</v>
      </c>
      <c r="AR323">
        <v>0.799902856</v>
      </c>
      <c r="AS323">
        <v>0</v>
      </c>
      <c r="AT323">
        <v>-11.5883427875</v>
      </c>
      <c r="AU323">
        <v>0.13469999999999999</v>
      </c>
      <c r="AV323">
        <v>0</v>
      </c>
      <c r="AW323">
        <v>715292.46880000003</v>
      </c>
      <c r="AX323">
        <v>452429.32079999999</v>
      </c>
      <c r="AY323">
        <v>0</v>
      </c>
      <c r="AZ323">
        <v>0.112</v>
      </c>
      <c r="BA323">
        <v>0</v>
      </c>
      <c r="BB323">
        <v>0</v>
      </c>
      <c r="BC323">
        <v>0</v>
      </c>
      <c r="BD323">
        <v>0</v>
      </c>
      <c r="BE323">
        <v>0</v>
      </c>
      <c r="BF323">
        <v>0</v>
      </c>
      <c r="BG323" s="2">
        <f t="shared" si="7"/>
        <v>0.50991050999999998</v>
      </c>
      <c r="BH323">
        <f>IFERROR(VLOOKUP(D323,'Pesos cenários'!$B$2:$D$4,3,FALSE),"")</f>
        <v>0.24260000000000001</v>
      </c>
    </row>
    <row r="324" spans="1:60" x14ac:dyDescent="0.25">
      <c r="A324">
        <v>1477</v>
      </c>
      <c r="B324" t="s">
        <v>719</v>
      </c>
      <c r="C324" t="s">
        <v>254</v>
      </c>
      <c r="D324" t="s">
        <v>59</v>
      </c>
      <c r="E324" t="s">
        <v>57</v>
      </c>
      <c r="F324" t="s">
        <v>727</v>
      </c>
      <c r="G324" t="s">
        <v>716</v>
      </c>
      <c r="H324">
        <v>83.311000000000007</v>
      </c>
      <c r="I324">
        <v>107.07727800000001</v>
      </c>
      <c r="J324">
        <v>2210.4683583999999</v>
      </c>
      <c r="K324">
        <v>0.14153779999999999</v>
      </c>
      <c r="L324">
        <v>0.13350000000000001</v>
      </c>
      <c r="M324">
        <v>4.8399999999999999E-2</v>
      </c>
      <c r="N324">
        <v>187.9161</v>
      </c>
      <c r="O324">
        <v>1225.8015</v>
      </c>
      <c r="P324">
        <v>1.4140999999999999</v>
      </c>
      <c r="Q324">
        <v>0.12039999999999999</v>
      </c>
      <c r="R324">
        <v>0.15229999999999999</v>
      </c>
      <c r="S324">
        <v>83.505499999999998</v>
      </c>
      <c r="T324">
        <v>972.66780000000006</v>
      </c>
      <c r="U324">
        <v>0</v>
      </c>
      <c r="V324">
        <v>0</v>
      </c>
      <c r="W324">
        <v>8.5900000000000004E-2</v>
      </c>
      <c r="X324">
        <v>583489870</v>
      </c>
      <c r="Y324">
        <v>2308118342.25</v>
      </c>
      <c r="Z324">
        <v>0</v>
      </c>
      <c r="AA324">
        <v>0.1263</v>
      </c>
      <c r="AB324">
        <v>0.25280000000000002</v>
      </c>
      <c r="AC324">
        <v>250516.45120000001</v>
      </c>
      <c r="AD324">
        <v>836379.58109999995</v>
      </c>
      <c r="AE324">
        <v>0</v>
      </c>
      <c r="AF324">
        <v>0.12039999999999999</v>
      </c>
      <c r="AG324">
        <v>0.29949999999999999</v>
      </c>
      <c r="AH324">
        <v>1</v>
      </c>
      <c r="AI324">
        <v>0.57669999999999999</v>
      </c>
      <c r="AJ324">
        <v>-9.7799999999999998E-2</v>
      </c>
      <c r="AK324">
        <v>0.124</v>
      </c>
      <c r="AL324">
        <v>1</v>
      </c>
      <c r="AM324">
        <v>3356262284.2939</v>
      </c>
      <c r="AN324">
        <v>972652688.70200002</v>
      </c>
      <c r="AO324">
        <v>0</v>
      </c>
      <c r="AP324">
        <v>0.12870000000000001</v>
      </c>
      <c r="AQ324">
        <v>1</v>
      </c>
      <c r="AR324">
        <v>0.799902856</v>
      </c>
      <c r="AS324">
        <v>0</v>
      </c>
      <c r="AT324">
        <v>-11.5883427875</v>
      </c>
      <c r="AU324">
        <v>0.13469999999999999</v>
      </c>
      <c r="AV324">
        <v>0</v>
      </c>
      <c r="AW324">
        <v>157090.04199999999</v>
      </c>
      <c r="AX324">
        <v>452429.32079999999</v>
      </c>
      <c r="AY324">
        <v>0</v>
      </c>
      <c r="AZ324">
        <v>0.112</v>
      </c>
      <c r="BA324">
        <v>0.65280000000000005</v>
      </c>
      <c r="BB324">
        <v>0</v>
      </c>
      <c r="BC324">
        <v>0</v>
      </c>
      <c r="BD324">
        <v>0</v>
      </c>
      <c r="BE324">
        <v>0</v>
      </c>
      <c r="BF324">
        <v>0</v>
      </c>
      <c r="BG324" s="2">
        <f t="shared" si="7"/>
        <v>0.41860036</v>
      </c>
      <c r="BH324">
        <f>IFERROR(VLOOKUP(D324,'Pesos cenários'!$B$2:$D$4,3,FALSE),"")</f>
        <v>0.24260000000000001</v>
      </c>
    </row>
    <row r="325" spans="1:60" x14ac:dyDescent="0.25">
      <c r="A325">
        <v>1478</v>
      </c>
      <c r="B325" t="s">
        <v>719</v>
      </c>
      <c r="C325" t="s">
        <v>255</v>
      </c>
      <c r="D325" t="s">
        <v>59</v>
      </c>
      <c r="E325" t="s">
        <v>57</v>
      </c>
      <c r="F325" t="s">
        <v>727</v>
      </c>
      <c r="G325" t="s">
        <v>716</v>
      </c>
      <c r="H325">
        <v>104.876</v>
      </c>
      <c r="I325">
        <v>23.699770000000001</v>
      </c>
      <c r="J325">
        <v>2210.4683583999999</v>
      </c>
      <c r="K325">
        <v>0.14153779999999999</v>
      </c>
      <c r="L325">
        <v>0.13350000000000001</v>
      </c>
      <c r="M325">
        <v>1.0699999999999999E-2</v>
      </c>
      <c r="N325">
        <v>620.07770000000005</v>
      </c>
      <c r="O325">
        <v>1225.8015</v>
      </c>
      <c r="P325">
        <v>1.4140999999999999</v>
      </c>
      <c r="Q325">
        <v>0.12039999999999999</v>
      </c>
      <c r="R325">
        <v>0.50529999999999997</v>
      </c>
      <c r="S325">
        <v>190.34970000000001</v>
      </c>
      <c r="T325">
        <v>972.66780000000006</v>
      </c>
      <c r="U325">
        <v>0</v>
      </c>
      <c r="V325">
        <v>0</v>
      </c>
      <c r="W325">
        <v>0.19570000000000001</v>
      </c>
      <c r="X325">
        <v>424585678</v>
      </c>
      <c r="Y325">
        <v>2308118342.25</v>
      </c>
      <c r="Z325">
        <v>0</v>
      </c>
      <c r="AA325">
        <v>0.1263</v>
      </c>
      <c r="AB325">
        <v>0.184</v>
      </c>
      <c r="AC325">
        <v>136886.9369</v>
      </c>
      <c r="AD325">
        <v>836379.58109999995</v>
      </c>
      <c r="AE325">
        <v>0</v>
      </c>
      <c r="AF325">
        <v>0.12039999999999999</v>
      </c>
      <c r="AG325">
        <v>0.16370000000000001</v>
      </c>
      <c r="AH325">
        <v>0.14729999999999999</v>
      </c>
      <c r="AI325">
        <v>0.57669999999999999</v>
      </c>
      <c r="AJ325">
        <v>-9.7799999999999998E-2</v>
      </c>
      <c r="AK325">
        <v>0.124</v>
      </c>
      <c r="AL325">
        <v>0.3634</v>
      </c>
      <c r="AM325">
        <v>188009007.11790001</v>
      </c>
      <c r="AN325">
        <v>972652688.70200002</v>
      </c>
      <c r="AO325">
        <v>0</v>
      </c>
      <c r="AP325">
        <v>0.12870000000000001</v>
      </c>
      <c r="AQ325">
        <v>0.1933</v>
      </c>
      <c r="AR325">
        <v>-256.52624500000002</v>
      </c>
      <c r="AS325">
        <v>0</v>
      </c>
      <c r="AT325">
        <v>-11.5883427875</v>
      </c>
      <c r="AU325">
        <v>0.13469999999999999</v>
      </c>
      <c r="AV325">
        <v>1</v>
      </c>
      <c r="AW325">
        <v>29149.546999999999</v>
      </c>
      <c r="AX325">
        <v>452429.32079999999</v>
      </c>
      <c r="AY325">
        <v>0</v>
      </c>
      <c r="AZ325">
        <v>0.112</v>
      </c>
      <c r="BA325">
        <v>0.93559999999999999</v>
      </c>
      <c r="BB325">
        <v>1</v>
      </c>
      <c r="BC325">
        <v>0</v>
      </c>
      <c r="BD325">
        <v>0</v>
      </c>
      <c r="BE325">
        <v>0</v>
      </c>
      <c r="BF325">
        <v>0</v>
      </c>
      <c r="BG325" s="2">
        <f t="shared" si="7"/>
        <v>0.41464175999999997</v>
      </c>
      <c r="BH325">
        <f>IFERROR(VLOOKUP(D325,'Pesos cenários'!$B$2:$D$4,3,FALSE),"")</f>
        <v>0.24260000000000001</v>
      </c>
    </row>
    <row r="326" spans="1:60" x14ac:dyDescent="0.25">
      <c r="A326">
        <v>1479</v>
      </c>
      <c r="B326" t="s">
        <v>719</v>
      </c>
      <c r="C326" t="s">
        <v>256</v>
      </c>
      <c r="D326" t="s">
        <v>59</v>
      </c>
      <c r="E326" t="s">
        <v>57</v>
      </c>
      <c r="F326" t="s">
        <v>727</v>
      </c>
      <c r="G326" t="s">
        <v>716</v>
      </c>
      <c r="H326">
        <v>74.305999999999997</v>
      </c>
      <c r="I326">
        <v>12.4530783</v>
      </c>
      <c r="J326">
        <v>2210.4683583999999</v>
      </c>
      <c r="K326">
        <v>0.14153779999999999</v>
      </c>
      <c r="L326">
        <v>0.13350000000000001</v>
      </c>
      <c r="M326">
        <v>5.5999999999999999E-3</v>
      </c>
      <c r="N326">
        <v>308.45209999999997</v>
      </c>
      <c r="O326">
        <v>1225.8015</v>
      </c>
      <c r="P326">
        <v>1.4140999999999999</v>
      </c>
      <c r="Q326">
        <v>0.12039999999999999</v>
      </c>
      <c r="R326">
        <v>0.25080000000000002</v>
      </c>
      <c r="S326">
        <v>96.335899999999995</v>
      </c>
      <c r="T326">
        <v>972.66780000000006</v>
      </c>
      <c r="U326">
        <v>0</v>
      </c>
      <c r="V326">
        <v>0</v>
      </c>
      <c r="W326">
        <v>9.9000000000000005E-2</v>
      </c>
      <c r="X326">
        <v>293305170</v>
      </c>
      <c r="Y326">
        <v>2308118342.25</v>
      </c>
      <c r="Z326">
        <v>0</v>
      </c>
      <c r="AA326">
        <v>0.1263</v>
      </c>
      <c r="AB326">
        <v>0.12709999999999999</v>
      </c>
      <c r="AC326">
        <v>230992.93780000001</v>
      </c>
      <c r="AD326">
        <v>836379.58109999995</v>
      </c>
      <c r="AE326">
        <v>0</v>
      </c>
      <c r="AF326">
        <v>0.12039999999999999</v>
      </c>
      <c r="AG326">
        <v>0.2762</v>
      </c>
      <c r="AH326">
        <v>0.2414</v>
      </c>
      <c r="AI326">
        <v>0.57669999999999999</v>
      </c>
      <c r="AJ326">
        <v>-9.7799999999999998E-2</v>
      </c>
      <c r="AK326">
        <v>0.124</v>
      </c>
      <c r="AL326">
        <v>0.50290000000000001</v>
      </c>
      <c r="AM326">
        <v>1047783800.6989</v>
      </c>
      <c r="AN326">
        <v>972652688.70200002</v>
      </c>
      <c r="AO326">
        <v>0</v>
      </c>
      <c r="AP326">
        <v>0.12870000000000001</v>
      </c>
      <c r="AQ326">
        <v>1</v>
      </c>
      <c r="AR326">
        <v>1.92175794</v>
      </c>
      <c r="AS326">
        <v>0</v>
      </c>
      <c r="AT326">
        <v>-11.5883427875</v>
      </c>
      <c r="AU326">
        <v>0.13469999999999999</v>
      </c>
      <c r="AV326">
        <v>0</v>
      </c>
      <c r="AW326">
        <v>34577.371800000001</v>
      </c>
      <c r="AX326">
        <v>452429.32079999999</v>
      </c>
      <c r="AY326">
        <v>0</v>
      </c>
      <c r="AZ326">
        <v>0.112</v>
      </c>
      <c r="BA326">
        <v>0.92359999999999998</v>
      </c>
      <c r="BB326">
        <v>0</v>
      </c>
      <c r="BC326">
        <v>0</v>
      </c>
      <c r="BD326">
        <v>0</v>
      </c>
      <c r="BE326">
        <v>0</v>
      </c>
      <c r="BF326">
        <v>0</v>
      </c>
      <c r="BG326" s="2">
        <f t="shared" si="7"/>
        <v>0.37475393000000007</v>
      </c>
      <c r="BH326">
        <f>IFERROR(VLOOKUP(D326,'Pesos cenários'!$B$2:$D$4,3,FALSE),"")</f>
        <v>0.24260000000000001</v>
      </c>
    </row>
    <row r="327" spans="1:60" x14ac:dyDescent="0.25">
      <c r="A327">
        <v>1480</v>
      </c>
      <c r="B327" t="s">
        <v>719</v>
      </c>
      <c r="C327" t="s">
        <v>257</v>
      </c>
      <c r="D327" t="s">
        <v>59</v>
      </c>
      <c r="E327" t="s">
        <v>57</v>
      </c>
      <c r="F327" t="s">
        <v>727</v>
      </c>
      <c r="G327" t="s">
        <v>716</v>
      </c>
      <c r="H327">
        <v>76.864000000000004</v>
      </c>
      <c r="I327">
        <v>193.44288599999999</v>
      </c>
      <c r="J327">
        <v>2210.4683583999999</v>
      </c>
      <c r="K327">
        <v>0.14153779999999999</v>
      </c>
      <c r="L327">
        <v>0.13350000000000001</v>
      </c>
      <c r="M327">
        <v>8.7499999999999994E-2</v>
      </c>
      <c r="N327">
        <v>243.24969999999999</v>
      </c>
      <c r="O327">
        <v>1225.8015</v>
      </c>
      <c r="P327">
        <v>1.4140999999999999</v>
      </c>
      <c r="Q327">
        <v>0.12039999999999999</v>
      </c>
      <c r="R327">
        <v>0.19750000000000001</v>
      </c>
      <c r="S327">
        <v>76.7864</v>
      </c>
      <c r="T327">
        <v>972.66780000000006</v>
      </c>
      <c r="U327">
        <v>0</v>
      </c>
      <c r="V327">
        <v>0</v>
      </c>
      <c r="W327">
        <v>7.8899999999999998E-2</v>
      </c>
      <c r="X327">
        <v>538336726</v>
      </c>
      <c r="Y327">
        <v>2308118342.25</v>
      </c>
      <c r="Z327">
        <v>0</v>
      </c>
      <c r="AA327">
        <v>0.1263</v>
      </c>
      <c r="AB327">
        <v>0.23319999999999999</v>
      </c>
      <c r="AC327">
        <v>230359.1563</v>
      </c>
      <c r="AD327">
        <v>836379.58109999995</v>
      </c>
      <c r="AE327">
        <v>0</v>
      </c>
      <c r="AF327">
        <v>0.12039999999999999</v>
      </c>
      <c r="AG327">
        <v>0.27539999999999998</v>
      </c>
      <c r="AH327">
        <v>1</v>
      </c>
      <c r="AI327">
        <v>0.57669999999999999</v>
      </c>
      <c r="AJ327">
        <v>-9.7799999999999998E-2</v>
      </c>
      <c r="AK327">
        <v>0.124</v>
      </c>
      <c r="AL327">
        <v>1</v>
      </c>
      <c r="AM327">
        <v>3384414233.4797001</v>
      </c>
      <c r="AN327">
        <v>972652688.70200002</v>
      </c>
      <c r="AO327">
        <v>0</v>
      </c>
      <c r="AP327">
        <v>0.12870000000000001</v>
      </c>
      <c r="AQ327">
        <v>1</v>
      </c>
      <c r="AR327">
        <v>0.452078551</v>
      </c>
      <c r="AS327">
        <v>0</v>
      </c>
      <c r="AT327">
        <v>-11.5883427875</v>
      </c>
      <c r="AU327">
        <v>0.13469999999999999</v>
      </c>
      <c r="AV327">
        <v>0</v>
      </c>
      <c r="AW327">
        <v>71088.142300000007</v>
      </c>
      <c r="AX327">
        <v>452429.32079999999</v>
      </c>
      <c r="AY327">
        <v>0</v>
      </c>
      <c r="AZ327">
        <v>0.112</v>
      </c>
      <c r="BA327">
        <v>0.84289999999999998</v>
      </c>
      <c r="BB327">
        <v>0</v>
      </c>
      <c r="BC327">
        <v>0</v>
      </c>
      <c r="BD327">
        <v>0</v>
      </c>
      <c r="BE327">
        <v>0</v>
      </c>
      <c r="BF327">
        <v>0</v>
      </c>
      <c r="BG327" s="2">
        <f t="shared" si="7"/>
        <v>0.44517637000000004</v>
      </c>
      <c r="BH327">
        <f>IFERROR(VLOOKUP(D327,'Pesos cenários'!$B$2:$D$4,3,FALSE),"")</f>
        <v>0.24260000000000001</v>
      </c>
    </row>
    <row r="328" spans="1:60" x14ac:dyDescent="0.25">
      <c r="A328">
        <v>1481</v>
      </c>
      <c r="B328" t="s">
        <v>719</v>
      </c>
      <c r="C328" t="s">
        <v>258</v>
      </c>
      <c r="D328" t="s">
        <v>59</v>
      </c>
      <c r="E328" t="s">
        <v>57</v>
      </c>
      <c r="F328" t="s">
        <v>727</v>
      </c>
      <c r="G328" t="s">
        <v>716</v>
      </c>
      <c r="H328">
        <v>10.082000000000001</v>
      </c>
      <c r="I328">
        <v>17.687404600000001</v>
      </c>
      <c r="J328">
        <v>2210.4683583999999</v>
      </c>
      <c r="K328">
        <v>0.14153779999999999</v>
      </c>
      <c r="L328">
        <v>0.13350000000000001</v>
      </c>
      <c r="M328">
        <v>7.9000000000000008E-3</v>
      </c>
      <c r="N328">
        <v>71.767499999999998</v>
      </c>
      <c r="O328">
        <v>1225.8015</v>
      </c>
      <c r="P328">
        <v>1.4140999999999999</v>
      </c>
      <c r="Q328">
        <v>0.12039999999999999</v>
      </c>
      <c r="R328">
        <v>5.7500000000000002E-2</v>
      </c>
      <c r="S328">
        <v>21.261800000000001</v>
      </c>
      <c r="T328">
        <v>972.66780000000006</v>
      </c>
      <c r="U328">
        <v>0</v>
      </c>
      <c r="V328">
        <v>0</v>
      </c>
      <c r="W328">
        <v>2.1899999999999999E-2</v>
      </c>
      <c r="X328">
        <v>53062088</v>
      </c>
      <c r="Y328">
        <v>2308118342.25</v>
      </c>
      <c r="Z328">
        <v>0</v>
      </c>
      <c r="AA328">
        <v>0.1263</v>
      </c>
      <c r="AB328">
        <v>2.3E-2</v>
      </c>
      <c r="AC328">
        <v>0</v>
      </c>
      <c r="AD328">
        <v>836379.58109999995</v>
      </c>
      <c r="AE328">
        <v>0</v>
      </c>
      <c r="AF328">
        <v>0.12039999999999999</v>
      </c>
      <c r="AG328">
        <v>0</v>
      </c>
      <c r="AH328">
        <v>1.2999999999999999E-3</v>
      </c>
      <c r="AI328">
        <v>0.57669999999999999</v>
      </c>
      <c r="AJ328">
        <v>-9.7799999999999998E-2</v>
      </c>
      <c r="AK328">
        <v>0.124</v>
      </c>
      <c r="AL328">
        <v>0.1469</v>
      </c>
      <c r="AM328">
        <v>0</v>
      </c>
      <c r="AN328">
        <v>972652688.70200002</v>
      </c>
      <c r="AO328">
        <v>0</v>
      </c>
      <c r="AP328">
        <v>0.12870000000000001</v>
      </c>
      <c r="AQ328">
        <v>0</v>
      </c>
      <c r="AR328">
        <v>-605.49487299999998</v>
      </c>
      <c r="AS328">
        <v>0</v>
      </c>
      <c r="AT328">
        <v>-11.5883427875</v>
      </c>
      <c r="AU328">
        <v>0.13469999999999999</v>
      </c>
      <c r="AV328">
        <v>1</v>
      </c>
      <c r="AW328">
        <v>3190.7031000000002</v>
      </c>
      <c r="AX328">
        <v>452429.32079999999</v>
      </c>
      <c r="AY328">
        <v>0</v>
      </c>
      <c r="AZ328">
        <v>0.112</v>
      </c>
      <c r="BA328">
        <v>0.9929</v>
      </c>
      <c r="BB328">
        <v>0</v>
      </c>
      <c r="BC328">
        <v>0</v>
      </c>
      <c r="BD328">
        <v>0</v>
      </c>
      <c r="BE328">
        <v>0</v>
      </c>
      <c r="BF328">
        <v>0</v>
      </c>
      <c r="BG328" s="2">
        <f t="shared" si="7"/>
        <v>0.27500294999999997</v>
      </c>
      <c r="BH328">
        <f>IFERROR(VLOOKUP(D328,'Pesos cenários'!$B$2:$D$4,3,FALSE),"")</f>
        <v>0.24260000000000001</v>
      </c>
    </row>
    <row r="329" spans="1:60" x14ac:dyDescent="0.25">
      <c r="A329">
        <v>21531</v>
      </c>
      <c r="B329" t="s">
        <v>719</v>
      </c>
      <c r="C329" t="s">
        <v>259</v>
      </c>
      <c r="D329" t="s">
        <v>56</v>
      </c>
      <c r="E329" t="s">
        <v>57</v>
      </c>
      <c r="F329" t="s">
        <v>725</v>
      </c>
      <c r="G329" t="s">
        <v>716</v>
      </c>
      <c r="H329">
        <v>1.95</v>
      </c>
      <c r="I329">
        <v>0.92469882999999997</v>
      </c>
      <c r="J329">
        <v>1638.4106470500001</v>
      </c>
      <c r="K329">
        <v>0.14153779999999999</v>
      </c>
      <c r="L329">
        <v>0.13350000000000001</v>
      </c>
      <c r="M329">
        <v>5.0000000000000001E-4</v>
      </c>
      <c r="N329">
        <v>48.675699999999999</v>
      </c>
      <c r="O329">
        <v>934.7636</v>
      </c>
      <c r="P329">
        <v>3.7052</v>
      </c>
      <c r="Q329">
        <v>0.12039999999999999</v>
      </c>
      <c r="R329">
        <v>4.8300000000000003E-2</v>
      </c>
      <c r="S329">
        <v>4.2647000000000004</v>
      </c>
      <c r="T329">
        <v>928.77779999999996</v>
      </c>
      <c r="U329">
        <v>0</v>
      </c>
      <c r="V329">
        <v>0</v>
      </c>
      <c r="W329">
        <v>4.5999999999999999E-3</v>
      </c>
      <c r="X329">
        <v>910446</v>
      </c>
      <c r="Y329">
        <v>1709276720</v>
      </c>
      <c r="Z329">
        <v>0</v>
      </c>
      <c r="AA329">
        <v>0.1263</v>
      </c>
      <c r="AB329">
        <v>5.0000000000000001E-4</v>
      </c>
      <c r="AC329">
        <v>2925.125</v>
      </c>
      <c r="AD329">
        <v>478977.01140000002</v>
      </c>
      <c r="AE329">
        <v>0</v>
      </c>
      <c r="AF329">
        <v>0.12039999999999999</v>
      </c>
      <c r="AG329">
        <v>6.1000000000000004E-3</v>
      </c>
      <c r="AH329">
        <v>0.85519999999999996</v>
      </c>
      <c r="AI329">
        <v>0.377</v>
      </c>
      <c r="AJ329">
        <v>-1.5100000000000001E-2</v>
      </c>
      <c r="AK329">
        <v>0.124</v>
      </c>
      <c r="AL329">
        <v>1</v>
      </c>
      <c r="AM329">
        <v>601401.53969999996</v>
      </c>
      <c r="AN329">
        <v>442484488.83569998</v>
      </c>
      <c r="AO329">
        <v>0</v>
      </c>
      <c r="AP329">
        <v>0.12870000000000001</v>
      </c>
      <c r="AQ329">
        <v>1.4E-3</v>
      </c>
      <c r="AR329">
        <v>0.101768024</v>
      </c>
      <c r="AS329">
        <v>0</v>
      </c>
      <c r="AT329">
        <v>-16.444582950000001</v>
      </c>
      <c r="AU329">
        <v>0.13469999999999999</v>
      </c>
      <c r="AV329">
        <v>0</v>
      </c>
      <c r="AW329">
        <v>150.46969999999999</v>
      </c>
      <c r="AX329">
        <v>415586.43150000001</v>
      </c>
      <c r="AY329">
        <v>23.412500000000001</v>
      </c>
      <c r="AZ329">
        <v>0.112</v>
      </c>
      <c r="BA329">
        <v>0.99970000000000003</v>
      </c>
      <c r="BB329">
        <v>0</v>
      </c>
      <c r="BC329">
        <v>0</v>
      </c>
      <c r="BD329">
        <v>0</v>
      </c>
      <c r="BE329">
        <v>0</v>
      </c>
      <c r="BF329">
        <v>0</v>
      </c>
      <c r="BG329" s="2">
        <f t="shared" si="7"/>
        <v>0.24282624000000003</v>
      </c>
      <c r="BH329">
        <f>IFERROR(VLOOKUP(D329,'Pesos cenários'!$B$2:$D$4,3,FALSE),"")</f>
        <v>0.3972</v>
      </c>
    </row>
    <row r="330" spans="1:60" x14ac:dyDescent="0.25">
      <c r="A330">
        <v>21531</v>
      </c>
      <c r="B330" t="s">
        <v>719</v>
      </c>
      <c r="C330" t="s">
        <v>259</v>
      </c>
      <c r="D330" t="s">
        <v>58</v>
      </c>
      <c r="E330" t="s">
        <v>57</v>
      </c>
      <c r="F330" t="s">
        <v>725</v>
      </c>
      <c r="G330" t="s">
        <v>716</v>
      </c>
      <c r="H330">
        <v>1.95</v>
      </c>
      <c r="I330">
        <v>0.92469882999999997</v>
      </c>
      <c r="J330">
        <v>1822.5904057749999</v>
      </c>
      <c r="K330">
        <v>0.14153779999999999</v>
      </c>
      <c r="L330">
        <v>0.13350000000000001</v>
      </c>
      <c r="M330">
        <v>4.0000000000000002E-4</v>
      </c>
      <c r="N330">
        <v>48.675699999999999</v>
      </c>
      <c r="O330">
        <v>986.64490000000001</v>
      </c>
      <c r="P330">
        <v>3.7052</v>
      </c>
      <c r="Q330">
        <v>0.12039999999999999</v>
      </c>
      <c r="R330">
        <v>4.58E-2</v>
      </c>
      <c r="S330">
        <v>4.2647000000000004</v>
      </c>
      <c r="T330">
        <v>916.14700000000005</v>
      </c>
      <c r="U330">
        <v>0</v>
      </c>
      <c r="V330">
        <v>0</v>
      </c>
      <c r="W330">
        <v>4.7000000000000002E-3</v>
      </c>
      <c r="X330">
        <v>910446</v>
      </c>
      <c r="Y330">
        <v>1698409060</v>
      </c>
      <c r="Z330">
        <v>0</v>
      </c>
      <c r="AA330">
        <v>0.1263</v>
      </c>
      <c r="AB330">
        <v>5.0000000000000001E-4</v>
      </c>
      <c r="AC330">
        <v>2925.125</v>
      </c>
      <c r="AD330">
        <v>479501.98119999998</v>
      </c>
      <c r="AE330">
        <v>0</v>
      </c>
      <c r="AF330">
        <v>0.12039999999999999</v>
      </c>
      <c r="AG330">
        <v>6.1000000000000004E-3</v>
      </c>
      <c r="AH330">
        <v>0.85519999999999996</v>
      </c>
      <c r="AI330">
        <v>0.37640000000000001</v>
      </c>
      <c r="AJ330">
        <v>-3.3399999999999999E-2</v>
      </c>
      <c r="AK330">
        <v>0.124</v>
      </c>
      <c r="AL330">
        <v>1</v>
      </c>
      <c r="AM330">
        <v>625190.75670000003</v>
      </c>
      <c r="AN330">
        <v>447279988.8872</v>
      </c>
      <c r="AO330">
        <v>0</v>
      </c>
      <c r="AP330">
        <v>0.12870000000000001</v>
      </c>
      <c r="AQ330">
        <v>1.4E-3</v>
      </c>
      <c r="AR330">
        <v>0.103366651</v>
      </c>
      <c r="AS330">
        <v>0</v>
      </c>
      <c r="AT330">
        <v>-12.267491825</v>
      </c>
      <c r="AU330">
        <v>0.13469999999999999</v>
      </c>
      <c r="AV330">
        <v>0</v>
      </c>
      <c r="AW330">
        <v>151.57380000000001</v>
      </c>
      <c r="AX330">
        <v>431044.28480000002</v>
      </c>
      <c r="AY330">
        <v>0.35320000000000001</v>
      </c>
      <c r="AZ330">
        <v>0.112</v>
      </c>
      <c r="BA330">
        <v>0.99960000000000004</v>
      </c>
      <c r="BB330">
        <v>0</v>
      </c>
      <c r="BC330">
        <v>0</v>
      </c>
      <c r="BD330">
        <v>0</v>
      </c>
      <c r="BE330">
        <v>0</v>
      </c>
      <c r="BF330">
        <v>0</v>
      </c>
      <c r="BG330" s="2">
        <f t="shared" si="7"/>
        <v>0.24250069000000002</v>
      </c>
      <c r="BH330">
        <f>IFERROR(VLOOKUP(D330,'Pesos cenários'!$B$2:$D$4,3,FALSE),"")</f>
        <v>0.36020000000000002</v>
      </c>
    </row>
    <row r="331" spans="1:60" x14ac:dyDescent="0.25">
      <c r="A331">
        <v>21531</v>
      </c>
      <c r="B331" t="s">
        <v>719</v>
      </c>
      <c r="C331" t="s">
        <v>259</v>
      </c>
      <c r="D331" t="s">
        <v>59</v>
      </c>
      <c r="E331" t="s">
        <v>57</v>
      </c>
      <c r="F331" t="s">
        <v>725</v>
      </c>
      <c r="G331" t="s">
        <v>716</v>
      </c>
      <c r="H331">
        <v>1.95</v>
      </c>
      <c r="I331">
        <v>0.92469882999999997</v>
      </c>
      <c r="J331">
        <v>2210.4683583999999</v>
      </c>
      <c r="K331">
        <v>0.14153779999999999</v>
      </c>
      <c r="L331">
        <v>0.13350000000000001</v>
      </c>
      <c r="M331">
        <v>4.0000000000000002E-4</v>
      </c>
      <c r="N331">
        <v>59.4925</v>
      </c>
      <c r="O331">
        <v>1225.8015</v>
      </c>
      <c r="P331">
        <v>1.4140999999999999</v>
      </c>
      <c r="Q331">
        <v>0.12039999999999999</v>
      </c>
      <c r="R331">
        <v>4.7399999999999998E-2</v>
      </c>
      <c r="S331">
        <v>4.2647000000000004</v>
      </c>
      <c r="T331">
        <v>972.66780000000006</v>
      </c>
      <c r="U331">
        <v>0</v>
      </c>
      <c r="V331">
        <v>0</v>
      </c>
      <c r="W331">
        <v>4.4000000000000003E-3</v>
      </c>
      <c r="X331">
        <v>910446</v>
      </c>
      <c r="Y331">
        <v>2308118342.25</v>
      </c>
      <c r="Z331">
        <v>0</v>
      </c>
      <c r="AA331">
        <v>0.1263</v>
      </c>
      <c r="AB331">
        <v>4.0000000000000002E-4</v>
      </c>
      <c r="AC331">
        <v>2925.125</v>
      </c>
      <c r="AD331">
        <v>836379.58109999995</v>
      </c>
      <c r="AE331">
        <v>0</v>
      </c>
      <c r="AF331">
        <v>0.12039999999999999</v>
      </c>
      <c r="AG331">
        <v>3.5000000000000001E-3</v>
      </c>
      <c r="AH331">
        <v>0.85519999999999996</v>
      </c>
      <c r="AI331">
        <v>0.57669999999999999</v>
      </c>
      <c r="AJ331">
        <v>-9.7799999999999998E-2</v>
      </c>
      <c r="AK331">
        <v>0.124</v>
      </c>
      <c r="AL331">
        <v>1</v>
      </c>
      <c r="AM331">
        <v>1063845.2607</v>
      </c>
      <c r="AN331">
        <v>972652688.70200002</v>
      </c>
      <c r="AO331">
        <v>0</v>
      </c>
      <c r="AP331">
        <v>0.12870000000000001</v>
      </c>
      <c r="AQ331">
        <v>1.1000000000000001E-3</v>
      </c>
      <c r="AR331">
        <v>0.125657976</v>
      </c>
      <c r="AS331">
        <v>0</v>
      </c>
      <c r="AT331">
        <v>-11.5883427875</v>
      </c>
      <c r="AU331">
        <v>0.13469999999999999</v>
      </c>
      <c r="AV331">
        <v>0</v>
      </c>
      <c r="AW331">
        <v>170.37129999999999</v>
      </c>
      <c r="AX331">
        <v>452429.32079999999</v>
      </c>
      <c r="AY331">
        <v>0</v>
      </c>
      <c r="AZ331">
        <v>0.112</v>
      </c>
      <c r="BA331">
        <v>0.99960000000000004</v>
      </c>
      <c r="BB331">
        <v>0</v>
      </c>
      <c r="BC331">
        <v>0</v>
      </c>
      <c r="BD331">
        <v>0</v>
      </c>
      <c r="BE331">
        <v>0</v>
      </c>
      <c r="BF331">
        <v>0</v>
      </c>
      <c r="BG331" s="2">
        <f t="shared" si="7"/>
        <v>0.24232905000000002</v>
      </c>
      <c r="BH331">
        <f>IFERROR(VLOOKUP(D331,'Pesos cenários'!$B$2:$D$4,3,FALSE),"")</f>
        <v>0.24260000000000001</v>
      </c>
    </row>
    <row r="332" spans="1:60" x14ac:dyDescent="0.25">
      <c r="A332">
        <v>318</v>
      </c>
      <c r="B332" t="s">
        <v>715</v>
      </c>
      <c r="C332" t="s">
        <v>190</v>
      </c>
      <c r="D332" t="s">
        <v>59</v>
      </c>
      <c r="E332" t="s">
        <v>57</v>
      </c>
      <c r="F332" t="s">
        <v>724</v>
      </c>
      <c r="G332" t="s">
        <v>716</v>
      </c>
      <c r="H332">
        <v>865.65599999999995</v>
      </c>
      <c r="I332">
        <v>1453.00854</v>
      </c>
      <c r="J332">
        <v>8258.2572904999997</v>
      </c>
      <c r="K332">
        <v>7.4999542200000002</v>
      </c>
      <c r="L332">
        <v>0.13350000000000001</v>
      </c>
      <c r="M332">
        <v>0.17519999999999999</v>
      </c>
      <c r="N332">
        <v>1074.4317000000001</v>
      </c>
      <c r="O332">
        <v>2623.4688000000001</v>
      </c>
      <c r="P332">
        <v>104.77509999999999</v>
      </c>
      <c r="Q332">
        <v>0.12039999999999999</v>
      </c>
      <c r="R332">
        <v>0.38500000000000001</v>
      </c>
      <c r="S332">
        <v>1315.2911999999999</v>
      </c>
      <c r="T332">
        <v>3783.7064</v>
      </c>
      <c r="U332">
        <v>37.035299999999999</v>
      </c>
      <c r="V332">
        <v>0</v>
      </c>
      <c r="W332">
        <v>0.3412</v>
      </c>
      <c r="X332">
        <v>4391243492</v>
      </c>
      <c r="Y332">
        <v>15519397329</v>
      </c>
      <c r="Z332">
        <v>0</v>
      </c>
      <c r="AA332">
        <v>0.1263</v>
      </c>
      <c r="AB332">
        <v>0.28299999999999997</v>
      </c>
      <c r="AC332">
        <v>108519810000</v>
      </c>
      <c r="AD332">
        <v>87237157750</v>
      </c>
      <c r="AE332">
        <v>392611.06</v>
      </c>
      <c r="AF332">
        <v>0.12039999999999999</v>
      </c>
      <c r="AG332">
        <v>1</v>
      </c>
      <c r="AH332">
        <v>0.21129999999999999</v>
      </c>
      <c r="AI332">
        <v>1</v>
      </c>
      <c r="AJ332">
        <v>-0.93179999999999996</v>
      </c>
      <c r="AK332">
        <v>0.124</v>
      </c>
      <c r="AL332">
        <v>0.5917</v>
      </c>
      <c r="AM332">
        <v>16167737188.2976</v>
      </c>
      <c r="AN332">
        <v>19475866435.933201</v>
      </c>
      <c r="AO332">
        <v>110977.0398</v>
      </c>
      <c r="AP332">
        <v>0.12870000000000001</v>
      </c>
      <c r="AQ332">
        <v>0.83009999999999995</v>
      </c>
      <c r="AR332">
        <v>3594525.25</v>
      </c>
      <c r="AS332">
        <v>3086185.6374999899</v>
      </c>
      <c r="AT332">
        <v>1710.1997100000001</v>
      </c>
      <c r="AU332">
        <v>0.13469999999999999</v>
      </c>
      <c r="AV332">
        <v>1</v>
      </c>
      <c r="AW332">
        <v>6887543.5410000002</v>
      </c>
      <c r="AX332">
        <v>2820259.12</v>
      </c>
      <c r="AY332">
        <v>11.128399999999999</v>
      </c>
      <c r="AZ332">
        <v>0.112</v>
      </c>
      <c r="BA332">
        <v>1</v>
      </c>
      <c r="BB332">
        <v>0</v>
      </c>
      <c r="BC332">
        <v>1</v>
      </c>
      <c r="BD332">
        <v>0</v>
      </c>
      <c r="BE332">
        <v>0</v>
      </c>
      <c r="BF332">
        <v>0</v>
      </c>
      <c r="BG332" s="2">
        <f t="shared" si="7"/>
        <v>0.65279076999999996</v>
      </c>
      <c r="BH332">
        <f>IFERROR(VLOOKUP(D332,'Pesos cenários'!$B$2:$D$4,3,FALSE),"")</f>
        <v>0.24260000000000001</v>
      </c>
    </row>
    <row r="333" spans="1:60" x14ac:dyDescent="0.25">
      <c r="A333">
        <v>21551</v>
      </c>
      <c r="B333" t="s">
        <v>715</v>
      </c>
      <c r="C333" t="s">
        <v>261</v>
      </c>
      <c r="D333" t="s">
        <v>59</v>
      </c>
      <c r="E333" t="s">
        <v>57</v>
      </c>
      <c r="F333" t="s">
        <v>727</v>
      </c>
      <c r="G333" t="s">
        <v>716</v>
      </c>
      <c r="H333">
        <v>888.59299999999996</v>
      </c>
      <c r="I333">
        <v>2909.56934</v>
      </c>
      <c r="J333">
        <v>8258.2572904999997</v>
      </c>
      <c r="K333">
        <v>7.4999542200000002</v>
      </c>
      <c r="L333">
        <v>0.13350000000000001</v>
      </c>
      <c r="M333">
        <v>0.35170000000000001</v>
      </c>
      <c r="N333">
        <v>1049.174</v>
      </c>
      <c r="O333">
        <v>2623.4688000000001</v>
      </c>
      <c r="P333">
        <v>104.77509999999999</v>
      </c>
      <c r="Q333">
        <v>0.12039999999999999</v>
      </c>
      <c r="R333">
        <v>0.375</v>
      </c>
      <c r="S333">
        <v>1020.2478</v>
      </c>
      <c r="T333">
        <v>3783.7064</v>
      </c>
      <c r="U333">
        <v>37.035299999999999</v>
      </c>
      <c r="V333">
        <v>0</v>
      </c>
      <c r="W333">
        <v>0.26240000000000002</v>
      </c>
      <c r="X333">
        <v>4595719770</v>
      </c>
      <c r="Y333">
        <v>15519397329</v>
      </c>
      <c r="Z333">
        <v>0</v>
      </c>
      <c r="AA333">
        <v>0.1263</v>
      </c>
      <c r="AB333">
        <v>0.29609999999999997</v>
      </c>
      <c r="AC333">
        <v>22141856000</v>
      </c>
      <c r="AD333">
        <v>87237157750</v>
      </c>
      <c r="AE333">
        <v>392611.06</v>
      </c>
      <c r="AF333">
        <v>0.12039999999999999</v>
      </c>
      <c r="AG333">
        <v>0.25380000000000003</v>
      </c>
      <c r="AH333">
        <v>0.47349999999999998</v>
      </c>
      <c r="AI333">
        <v>1</v>
      </c>
      <c r="AJ333">
        <v>-0.93179999999999996</v>
      </c>
      <c r="AK333">
        <v>0.124</v>
      </c>
      <c r="AL333">
        <v>0.72740000000000005</v>
      </c>
      <c r="AM333">
        <v>6220187521.3106003</v>
      </c>
      <c r="AN333">
        <v>19475866435.933201</v>
      </c>
      <c r="AO333">
        <v>110977.0398</v>
      </c>
      <c r="AP333">
        <v>0.12870000000000001</v>
      </c>
      <c r="AQ333">
        <v>0.31940000000000002</v>
      </c>
      <c r="AR333">
        <v>885841.56299999997</v>
      </c>
      <c r="AS333">
        <v>3086185.6374999899</v>
      </c>
      <c r="AT333">
        <v>1710.1997100000001</v>
      </c>
      <c r="AU333">
        <v>0.13469999999999999</v>
      </c>
      <c r="AV333">
        <v>0.28663913236523297</v>
      </c>
      <c r="AW333">
        <v>649630.42969999998</v>
      </c>
      <c r="AX333">
        <v>2820259.12</v>
      </c>
      <c r="AY333">
        <v>11.128399999999999</v>
      </c>
      <c r="AZ333">
        <v>0.112</v>
      </c>
      <c r="BA333">
        <v>0.2303</v>
      </c>
      <c r="BB333">
        <v>1</v>
      </c>
      <c r="BC333">
        <v>1</v>
      </c>
      <c r="BD333">
        <v>0</v>
      </c>
      <c r="BE333">
        <v>0</v>
      </c>
      <c r="BF333">
        <v>1</v>
      </c>
      <c r="BG333" s="2">
        <f t="shared" si="7"/>
        <v>0.35576517112959682</v>
      </c>
      <c r="BH333">
        <f>IFERROR(VLOOKUP(D333,'Pesos cenários'!$B$2:$D$4,3,FALSE),"")</f>
        <v>0.24260000000000001</v>
      </c>
    </row>
    <row r="334" spans="1:60" x14ac:dyDescent="0.25">
      <c r="A334">
        <v>336</v>
      </c>
      <c r="B334" t="s">
        <v>715</v>
      </c>
      <c r="C334" t="s">
        <v>201</v>
      </c>
      <c r="D334" t="s">
        <v>58</v>
      </c>
      <c r="E334" t="s">
        <v>57</v>
      </c>
      <c r="F334" t="s">
        <v>726</v>
      </c>
      <c r="G334" t="s">
        <v>716</v>
      </c>
      <c r="H334">
        <v>939.17</v>
      </c>
      <c r="I334">
        <v>3222.2839399999998</v>
      </c>
      <c r="J334">
        <v>12662.3604</v>
      </c>
      <c r="K334">
        <v>522.73236099999997</v>
      </c>
      <c r="L334">
        <v>0.13350000000000001</v>
      </c>
      <c r="M334">
        <v>0.22239999999999999</v>
      </c>
      <c r="N334">
        <v>339.60239999999999</v>
      </c>
      <c r="O334">
        <v>4821.5529999999999</v>
      </c>
      <c r="P334">
        <v>111.74639999999999</v>
      </c>
      <c r="Q334">
        <v>0.12039999999999999</v>
      </c>
      <c r="R334">
        <v>4.8399999999999999E-2</v>
      </c>
      <c r="S334">
        <v>0.1</v>
      </c>
      <c r="T334">
        <v>5063.7492000000002</v>
      </c>
      <c r="U334">
        <v>0.1</v>
      </c>
      <c r="V334">
        <v>0</v>
      </c>
      <c r="W334">
        <v>0</v>
      </c>
      <c r="X334">
        <v>4942520090</v>
      </c>
      <c r="Y334">
        <v>22292555929</v>
      </c>
      <c r="Z334">
        <v>0</v>
      </c>
      <c r="AA334">
        <v>0.1263</v>
      </c>
      <c r="AB334">
        <v>0.22170000000000001</v>
      </c>
      <c r="AC334">
        <v>5369580.5</v>
      </c>
      <c r="AD334">
        <v>57290482287.5</v>
      </c>
      <c r="AE334">
        <v>5369580.5</v>
      </c>
      <c r="AF334">
        <v>0.12039999999999999</v>
      </c>
      <c r="AG334">
        <v>0</v>
      </c>
      <c r="AH334">
        <v>1</v>
      </c>
      <c r="AI334">
        <v>1</v>
      </c>
      <c r="AJ334">
        <v>-0.74109999999999998</v>
      </c>
      <c r="AK334">
        <v>0.124</v>
      </c>
      <c r="AL334">
        <v>1</v>
      </c>
      <c r="AM334">
        <v>14966895507.045601</v>
      </c>
      <c r="AN334">
        <v>16952894626.720699</v>
      </c>
      <c r="AO334">
        <v>0</v>
      </c>
      <c r="AP334">
        <v>0.12870000000000001</v>
      </c>
      <c r="AQ334">
        <v>0.88290000000000002</v>
      </c>
      <c r="AR334">
        <v>1101220.8799999999</v>
      </c>
      <c r="AS334">
        <v>2094141.769625</v>
      </c>
      <c r="AT334">
        <v>0</v>
      </c>
      <c r="AU334">
        <v>0.13469999999999999</v>
      </c>
      <c r="AV334">
        <v>0.52585784590753604</v>
      </c>
      <c r="AW334">
        <v>90.844700000000003</v>
      </c>
      <c r="AX334">
        <v>2083515.7335000001</v>
      </c>
      <c r="AY334">
        <v>90.844700000000003</v>
      </c>
      <c r="AZ334">
        <v>0.112</v>
      </c>
      <c r="BA334">
        <v>0</v>
      </c>
      <c r="BB334">
        <v>1</v>
      </c>
      <c r="BC334">
        <v>1</v>
      </c>
      <c r="BD334">
        <v>0</v>
      </c>
      <c r="BE334">
        <v>0</v>
      </c>
      <c r="BF334">
        <v>1</v>
      </c>
      <c r="BG334" s="2">
        <f t="shared" si="7"/>
        <v>0.37198075184374513</v>
      </c>
      <c r="BH334">
        <f>IFERROR(VLOOKUP(D334,'Pesos cenários'!$B$2:$D$4,3,FALSE),"")</f>
        <v>0.36020000000000002</v>
      </c>
    </row>
    <row r="335" spans="1:60" x14ac:dyDescent="0.25">
      <c r="A335">
        <v>21552</v>
      </c>
      <c r="B335" t="s">
        <v>715</v>
      </c>
      <c r="C335" t="s">
        <v>262</v>
      </c>
      <c r="D335" t="s">
        <v>60</v>
      </c>
      <c r="E335" t="s">
        <v>93</v>
      </c>
      <c r="F335" t="s">
        <v>728</v>
      </c>
      <c r="G335" t="s">
        <v>716</v>
      </c>
      <c r="H335">
        <v>331.54</v>
      </c>
      <c r="I335">
        <v>842.51220699999999</v>
      </c>
      <c r="J335">
        <v>5263.0468385000004</v>
      </c>
      <c r="K335">
        <v>1.6864816</v>
      </c>
      <c r="L335">
        <v>0.13350000000000001</v>
      </c>
      <c r="M335">
        <v>0.1598</v>
      </c>
      <c r="N335">
        <v>430.43979999999999</v>
      </c>
      <c r="O335">
        <v>1981.9976999999999</v>
      </c>
      <c r="P335">
        <v>7.1279000000000003</v>
      </c>
      <c r="Q335">
        <v>0.12039999999999999</v>
      </c>
      <c r="R335">
        <v>0.21429999999999999</v>
      </c>
      <c r="S335">
        <v>346.24290000000002</v>
      </c>
      <c r="T335">
        <v>2297.6561000000002</v>
      </c>
      <c r="U335">
        <v>0.13750000000000001</v>
      </c>
      <c r="V335">
        <v>0</v>
      </c>
      <c r="W335">
        <v>0.15060000000000001</v>
      </c>
      <c r="X335">
        <v>1762144260</v>
      </c>
      <c r="Y335">
        <v>7047938491</v>
      </c>
      <c r="Z335">
        <v>0</v>
      </c>
      <c r="AA335">
        <v>0.1263</v>
      </c>
      <c r="AB335">
        <v>0.25</v>
      </c>
      <c r="AC335">
        <v>964546240</v>
      </c>
      <c r="AD335">
        <v>32757947091.25</v>
      </c>
      <c r="AE335">
        <v>0</v>
      </c>
      <c r="AF335">
        <v>0.12039999999999999</v>
      </c>
      <c r="AG335">
        <v>2.9399999999999999E-2</v>
      </c>
      <c r="AH335">
        <v>0.69740000000000002</v>
      </c>
      <c r="AI335">
        <v>1</v>
      </c>
      <c r="AJ335">
        <v>0.22339999999999999</v>
      </c>
      <c r="AK335">
        <v>0.124</v>
      </c>
      <c r="AL335">
        <v>0.61029999999999995</v>
      </c>
      <c r="AM335">
        <v>179002219.42469999</v>
      </c>
      <c r="AN335">
        <v>6231760891.5696001</v>
      </c>
      <c r="AO335">
        <v>0</v>
      </c>
      <c r="AP335">
        <v>0.12870000000000001</v>
      </c>
      <c r="AQ335">
        <v>2.87E-2</v>
      </c>
      <c r="AR335">
        <v>111621.42200000001</v>
      </c>
      <c r="AS335">
        <v>3034573.8169999998</v>
      </c>
      <c r="AT335">
        <v>158</v>
      </c>
      <c r="AU335">
        <v>0.13469999999999999</v>
      </c>
      <c r="AV335">
        <v>3.67330744110737E-2</v>
      </c>
      <c r="AW335">
        <v>36055.120300000002</v>
      </c>
      <c r="AX335">
        <v>1165178.4576999999</v>
      </c>
      <c r="AY335">
        <v>1.6836</v>
      </c>
      <c r="AZ335">
        <v>0.112</v>
      </c>
      <c r="BA335">
        <v>3.09E-2</v>
      </c>
      <c r="BB335">
        <v>1</v>
      </c>
      <c r="BC335">
        <v>1</v>
      </c>
      <c r="BD335">
        <v>1</v>
      </c>
      <c r="BE335">
        <v>0</v>
      </c>
      <c r="BF335">
        <v>0</v>
      </c>
      <c r="BG335" s="2">
        <f t="shared" si="7"/>
        <v>0.1700294151231716</v>
      </c>
      <c r="BH335" t="str">
        <f>IFERROR(VLOOKUP(D335,'Pesos cenários'!$B$2:$D$4,3,FALSE),"")</f>
        <v/>
      </c>
    </row>
    <row r="336" spans="1:60" x14ac:dyDescent="0.25">
      <c r="A336">
        <v>336</v>
      </c>
      <c r="B336" t="s">
        <v>715</v>
      </c>
      <c r="C336" t="s">
        <v>201</v>
      </c>
      <c r="D336" t="s">
        <v>59</v>
      </c>
      <c r="E336" t="s">
        <v>57</v>
      </c>
      <c r="F336" t="s">
        <v>726</v>
      </c>
      <c r="G336" t="s">
        <v>716</v>
      </c>
      <c r="H336">
        <v>939.17</v>
      </c>
      <c r="I336">
        <v>3221.8444800000002</v>
      </c>
      <c r="J336">
        <v>8258.2572904999997</v>
      </c>
      <c r="K336">
        <v>7.4999542200000002</v>
      </c>
      <c r="L336">
        <v>0.13350000000000001</v>
      </c>
      <c r="M336">
        <v>0.3896</v>
      </c>
      <c r="N336">
        <v>420.30919999999998</v>
      </c>
      <c r="O336">
        <v>2623.4688000000001</v>
      </c>
      <c r="P336">
        <v>104.77509999999999</v>
      </c>
      <c r="Q336">
        <v>0.12039999999999999</v>
      </c>
      <c r="R336">
        <v>0.12529999999999999</v>
      </c>
      <c r="S336">
        <v>2477.9829</v>
      </c>
      <c r="T336">
        <v>3783.7064</v>
      </c>
      <c r="U336">
        <v>37.035299999999999</v>
      </c>
      <c r="V336">
        <v>0</v>
      </c>
      <c r="W336">
        <v>0.65149999999999997</v>
      </c>
      <c r="X336">
        <v>4941846350</v>
      </c>
      <c r="Y336">
        <v>15519397329</v>
      </c>
      <c r="Z336">
        <v>0</v>
      </c>
      <c r="AA336">
        <v>0.1263</v>
      </c>
      <c r="AB336">
        <v>0.31840000000000002</v>
      </c>
      <c r="AC336">
        <v>48828436000</v>
      </c>
      <c r="AD336">
        <v>87237157750</v>
      </c>
      <c r="AE336">
        <v>392611.06</v>
      </c>
      <c r="AF336">
        <v>0.12039999999999999</v>
      </c>
      <c r="AG336">
        <v>0.55969999999999998</v>
      </c>
      <c r="AI336">
        <v>1</v>
      </c>
      <c r="AJ336">
        <v>-0.93179999999999996</v>
      </c>
      <c r="AK336">
        <v>0.124</v>
      </c>
      <c r="AM336">
        <v>1530903.0049999999</v>
      </c>
      <c r="AN336">
        <v>19475866435.933201</v>
      </c>
      <c r="AO336">
        <v>110977.0398</v>
      </c>
      <c r="AP336">
        <v>0.12870000000000001</v>
      </c>
      <c r="AQ336">
        <v>1E-4</v>
      </c>
      <c r="AR336">
        <v>0</v>
      </c>
      <c r="AS336">
        <v>3086185.6374999899</v>
      </c>
      <c r="AT336">
        <v>1710.1997100000001</v>
      </c>
      <c r="AU336">
        <v>0.13469999999999999</v>
      </c>
      <c r="AV336">
        <v>0</v>
      </c>
      <c r="AW336">
        <v>1088948.5882999999</v>
      </c>
      <c r="AX336">
        <v>2820259.12</v>
      </c>
      <c r="AY336">
        <v>11.128399999999999</v>
      </c>
      <c r="AZ336">
        <v>0.112</v>
      </c>
      <c r="BA336">
        <v>0.3861</v>
      </c>
      <c r="BB336">
        <v>1</v>
      </c>
      <c r="BC336">
        <v>1</v>
      </c>
      <c r="BD336">
        <v>0</v>
      </c>
      <c r="BE336">
        <v>0</v>
      </c>
      <c r="BF336">
        <v>1</v>
      </c>
      <c r="BG336" s="2">
        <f t="shared" si="7"/>
        <v>0.21795559</v>
      </c>
      <c r="BH336">
        <f>IFERROR(VLOOKUP(D336,'Pesos cenários'!$B$2:$D$4,3,FALSE),"")</f>
        <v>0.24260000000000001</v>
      </c>
    </row>
    <row r="337" spans="1:60" x14ac:dyDescent="0.25">
      <c r="A337">
        <v>21794</v>
      </c>
      <c r="B337" t="s">
        <v>715</v>
      </c>
      <c r="C337" t="s">
        <v>423</v>
      </c>
      <c r="D337" t="s">
        <v>59</v>
      </c>
      <c r="E337" t="s">
        <v>57</v>
      </c>
      <c r="F337" t="s">
        <v>727</v>
      </c>
      <c r="G337" t="s">
        <v>716</v>
      </c>
      <c r="H337">
        <v>963.58600000000001</v>
      </c>
      <c r="I337">
        <v>3447.1140099999998</v>
      </c>
      <c r="J337">
        <v>8258.2572904999997</v>
      </c>
      <c r="K337">
        <v>7.4999542200000002</v>
      </c>
      <c r="L337">
        <v>0.13350000000000001</v>
      </c>
      <c r="M337">
        <v>0.41689999999999999</v>
      </c>
      <c r="N337">
        <v>862.19640000000004</v>
      </c>
      <c r="O337">
        <v>2623.4688000000001</v>
      </c>
      <c r="P337">
        <v>104.77509999999999</v>
      </c>
      <c r="Q337">
        <v>0.12039999999999999</v>
      </c>
      <c r="R337">
        <v>0.30070000000000002</v>
      </c>
      <c r="S337">
        <v>983.71730000000002</v>
      </c>
      <c r="T337">
        <v>3783.7064</v>
      </c>
      <c r="U337">
        <v>37.035299999999999</v>
      </c>
      <c r="V337">
        <v>0</v>
      </c>
      <c r="W337">
        <v>0.25269999999999998</v>
      </c>
      <c r="X337">
        <v>4195465020</v>
      </c>
      <c r="Y337">
        <v>15519397329</v>
      </c>
      <c r="Z337">
        <v>0</v>
      </c>
      <c r="AA337">
        <v>0.1263</v>
      </c>
      <c r="AB337">
        <v>0.27029999999999998</v>
      </c>
      <c r="AC337">
        <v>12003755000</v>
      </c>
      <c r="AD337">
        <v>87237157750</v>
      </c>
      <c r="AE337">
        <v>392611.06</v>
      </c>
      <c r="AF337">
        <v>0.12039999999999999</v>
      </c>
      <c r="AG337">
        <v>0.1376</v>
      </c>
      <c r="AH337">
        <v>0.7792</v>
      </c>
      <c r="AI337">
        <v>1</v>
      </c>
      <c r="AJ337">
        <v>-0.93179999999999996</v>
      </c>
      <c r="AK337">
        <v>0.124</v>
      </c>
      <c r="AL337">
        <v>0.88570000000000004</v>
      </c>
      <c r="AM337">
        <v>3387889511.4573998</v>
      </c>
      <c r="AN337">
        <v>19475866435.933201</v>
      </c>
      <c r="AO337">
        <v>110977.0398</v>
      </c>
      <c r="AP337">
        <v>0.12870000000000001</v>
      </c>
      <c r="AQ337">
        <v>0.1739</v>
      </c>
      <c r="AR337">
        <v>425253.43800000002</v>
      </c>
      <c r="AS337">
        <v>3086185.6374999899</v>
      </c>
      <c r="AT337">
        <v>1710.1997100000001</v>
      </c>
      <c r="AU337">
        <v>0.13469999999999999</v>
      </c>
      <c r="AV337">
        <v>0.13731451160248601</v>
      </c>
      <c r="AW337">
        <v>347630.98580000002</v>
      </c>
      <c r="AX337">
        <v>2820259.12</v>
      </c>
      <c r="AY337">
        <v>11.128399999999999</v>
      </c>
      <c r="AZ337">
        <v>0.112</v>
      </c>
      <c r="BA337">
        <v>0.12330000000000001</v>
      </c>
      <c r="BB337">
        <v>1</v>
      </c>
      <c r="BC337">
        <v>1</v>
      </c>
      <c r="BD337">
        <v>0</v>
      </c>
      <c r="BE337">
        <v>0</v>
      </c>
      <c r="BF337">
        <v>1</v>
      </c>
      <c r="BG337" s="2">
        <f t="shared" si="7"/>
        <v>0.30707995471285487</v>
      </c>
      <c r="BH337">
        <f>IFERROR(VLOOKUP(D337,'Pesos cenários'!$B$2:$D$4,3,FALSE),"")</f>
        <v>0.24260000000000001</v>
      </c>
    </row>
    <row r="338" spans="1:60" x14ac:dyDescent="0.25">
      <c r="A338">
        <v>21600</v>
      </c>
      <c r="B338" t="s">
        <v>719</v>
      </c>
      <c r="C338" t="s">
        <v>264</v>
      </c>
      <c r="D338" t="s">
        <v>56</v>
      </c>
      <c r="E338" t="s">
        <v>57</v>
      </c>
      <c r="F338" t="s">
        <v>724</v>
      </c>
      <c r="G338" t="s">
        <v>716</v>
      </c>
      <c r="H338">
        <v>39.125</v>
      </c>
      <c r="I338">
        <v>46.636260999999998</v>
      </c>
      <c r="J338">
        <v>1638.4106470500001</v>
      </c>
      <c r="K338">
        <v>0.14153779999999999</v>
      </c>
      <c r="L338">
        <v>0.13350000000000001</v>
      </c>
      <c r="M338">
        <v>2.8400000000000002E-2</v>
      </c>
      <c r="N338">
        <v>71.016900000000007</v>
      </c>
      <c r="O338">
        <v>934.7636</v>
      </c>
      <c r="P338">
        <v>3.7052</v>
      </c>
      <c r="Q338">
        <v>0.12039999999999999</v>
      </c>
      <c r="R338">
        <v>7.2300000000000003E-2</v>
      </c>
      <c r="S338">
        <v>31.582000000000001</v>
      </c>
      <c r="T338">
        <v>928.77779999999996</v>
      </c>
      <c r="U338">
        <v>0</v>
      </c>
      <c r="V338">
        <v>0</v>
      </c>
      <c r="W338">
        <v>3.4000000000000002E-2</v>
      </c>
      <c r="X338">
        <v>118796620</v>
      </c>
      <c r="Y338">
        <v>1709276720</v>
      </c>
      <c r="Z338">
        <v>0</v>
      </c>
      <c r="AA338">
        <v>0.1263</v>
      </c>
      <c r="AB338">
        <v>6.9500000000000006E-2</v>
      </c>
      <c r="AC338">
        <v>30832.494900000002</v>
      </c>
      <c r="AD338">
        <v>478977.01140000002</v>
      </c>
      <c r="AE338">
        <v>0</v>
      </c>
      <c r="AF338">
        <v>0.12039999999999999</v>
      </c>
      <c r="AG338">
        <v>6.4399999999999999E-2</v>
      </c>
      <c r="AH338">
        <v>4.5499999999999999E-2</v>
      </c>
      <c r="AI338">
        <v>0.377</v>
      </c>
      <c r="AJ338">
        <v>-1.5100000000000001E-2</v>
      </c>
      <c r="AK338">
        <v>0.124</v>
      </c>
      <c r="AL338">
        <v>0.1545</v>
      </c>
      <c r="AM338">
        <v>0</v>
      </c>
      <c r="AN338">
        <v>442484488.83569998</v>
      </c>
      <c r="AO338">
        <v>0</v>
      </c>
      <c r="AP338">
        <v>0.12870000000000001</v>
      </c>
      <c r="AQ338">
        <v>0</v>
      </c>
      <c r="AR338">
        <v>311.11376999999999</v>
      </c>
      <c r="AS338">
        <v>0</v>
      </c>
      <c r="AT338">
        <v>-16.444582950000001</v>
      </c>
      <c r="AU338">
        <v>0.13469999999999999</v>
      </c>
      <c r="AV338">
        <v>0</v>
      </c>
      <c r="AW338">
        <v>17723.4362</v>
      </c>
      <c r="AX338">
        <v>415586.43150000001</v>
      </c>
      <c r="AY338">
        <v>23.412500000000001</v>
      </c>
      <c r="AZ338">
        <v>0.112</v>
      </c>
      <c r="BA338">
        <v>0.95740000000000003</v>
      </c>
      <c r="BB338">
        <v>0</v>
      </c>
      <c r="BC338">
        <v>0</v>
      </c>
      <c r="BD338">
        <v>0</v>
      </c>
      <c r="BE338">
        <v>0</v>
      </c>
      <c r="BF338">
        <v>0</v>
      </c>
      <c r="BG338" s="2">
        <f t="shared" si="7"/>
        <v>0.15541473</v>
      </c>
      <c r="BH338">
        <f>IFERROR(VLOOKUP(D338,'Pesos cenários'!$B$2:$D$4,3,FALSE),"")</f>
        <v>0.3972</v>
      </c>
    </row>
    <row r="339" spans="1:60" x14ac:dyDescent="0.25">
      <c r="A339">
        <v>21600</v>
      </c>
      <c r="B339" t="s">
        <v>719</v>
      </c>
      <c r="C339" t="s">
        <v>264</v>
      </c>
      <c r="D339" t="s">
        <v>58</v>
      </c>
      <c r="E339" t="s">
        <v>57</v>
      </c>
      <c r="F339" t="s">
        <v>724</v>
      </c>
      <c r="G339" t="s">
        <v>716</v>
      </c>
      <c r="H339">
        <v>39.125</v>
      </c>
      <c r="I339">
        <v>46.636260999999998</v>
      </c>
      <c r="J339">
        <v>1822.5904057749999</v>
      </c>
      <c r="K339">
        <v>0.14153779999999999</v>
      </c>
      <c r="L339">
        <v>0.13350000000000001</v>
      </c>
      <c r="M339">
        <v>2.5499999999999998E-2</v>
      </c>
      <c r="N339">
        <v>71.016900000000007</v>
      </c>
      <c r="O339">
        <v>986.64490000000001</v>
      </c>
      <c r="P339">
        <v>3.7052</v>
      </c>
      <c r="Q339">
        <v>0.12039999999999999</v>
      </c>
      <c r="R339">
        <v>6.8500000000000005E-2</v>
      </c>
      <c r="S339">
        <v>31.582000000000001</v>
      </c>
      <c r="T339">
        <v>916.14700000000005</v>
      </c>
      <c r="U339">
        <v>0</v>
      </c>
      <c r="V339">
        <v>0</v>
      </c>
      <c r="W339">
        <v>3.4500000000000003E-2</v>
      </c>
      <c r="X339">
        <v>118796620</v>
      </c>
      <c r="Y339">
        <v>1698409060</v>
      </c>
      <c r="Z339">
        <v>0</v>
      </c>
      <c r="AA339">
        <v>0.1263</v>
      </c>
      <c r="AB339">
        <v>6.9900000000000004E-2</v>
      </c>
      <c r="AC339">
        <v>30832.494900000002</v>
      </c>
      <c r="AD339">
        <v>479501.98119999998</v>
      </c>
      <c r="AE339">
        <v>0</v>
      </c>
      <c r="AF339">
        <v>0.12039999999999999</v>
      </c>
      <c r="AG339">
        <v>6.4299999999999996E-2</v>
      </c>
      <c r="AH339">
        <v>4.7399999999999998E-2</v>
      </c>
      <c r="AI339">
        <v>0.37640000000000001</v>
      </c>
      <c r="AJ339">
        <v>-3.3399999999999999E-2</v>
      </c>
      <c r="AK339">
        <v>0.124</v>
      </c>
      <c r="AL339">
        <v>0.19719999999999999</v>
      </c>
      <c r="AM339">
        <v>0</v>
      </c>
      <c r="AN339">
        <v>447279988.8872</v>
      </c>
      <c r="AO339">
        <v>0</v>
      </c>
      <c r="AP339">
        <v>0.12870000000000001</v>
      </c>
      <c r="AQ339">
        <v>0</v>
      </c>
      <c r="AR339">
        <v>-8.6983509100000003</v>
      </c>
      <c r="AS339">
        <v>0</v>
      </c>
      <c r="AT339">
        <v>-12.267491825</v>
      </c>
      <c r="AU339">
        <v>0.13469999999999999</v>
      </c>
      <c r="AV339">
        <v>0.70905699666117294</v>
      </c>
      <c r="AW339">
        <v>16280.6286</v>
      </c>
      <c r="AX339">
        <v>431044.28480000002</v>
      </c>
      <c r="AY339">
        <v>0.35320000000000001</v>
      </c>
      <c r="AZ339">
        <v>0.112</v>
      </c>
      <c r="BA339">
        <v>0.96220000000000006</v>
      </c>
      <c r="BB339">
        <v>0</v>
      </c>
      <c r="BC339">
        <v>0</v>
      </c>
      <c r="BD339">
        <v>0</v>
      </c>
      <c r="BE339">
        <v>0</v>
      </c>
      <c r="BF339">
        <v>0</v>
      </c>
      <c r="BG339" s="2">
        <f t="shared" si="7"/>
        <v>0.25595091745026</v>
      </c>
      <c r="BH339">
        <f>IFERROR(VLOOKUP(D339,'Pesos cenários'!$B$2:$D$4,3,FALSE),"")</f>
        <v>0.36020000000000002</v>
      </c>
    </row>
    <row r="340" spans="1:60" x14ac:dyDescent="0.25">
      <c r="A340">
        <v>21600</v>
      </c>
      <c r="B340" t="s">
        <v>719</v>
      </c>
      <c r="C340" t="s">
        <v>264</v>
      </c>
      <c r="D340" t="s">
        <v>59</v>
      </c>
      <c r="E340" t="s">
        <v>57</v>
      </c>
      <c r="F340" t="s">
        <v>724</v>
      </c>
      <c r="G340" t="s">
        <v>716</v>
      </c>
      <c r="H340">
        <v>39.125</v>
      </c>
      <c r="I340">
        <v>46.636260999999998</v>
      </c>
      <c r="J340">
        <v>2210.4683583999999</v>
      </c>
      <c r="K340">
        <v>0.14153779999999999</v>
      </c>
      <c r="L340">
        <v>0.13350000000000001</v>
      </c>
      <c r="M340">
        <v>2.1000000000000001E-2</v>
      </c>
      <c r="N340">
        <v>82.293700000000001</v>
      </c>
      <c r="O340">
        <v>1225.8015</v>
      </c>
      <c r="P340">
        <v>1.4140999999999999</v>
      </c>
      <c r="Q340">
        <v>0.12039999999999999</v>
      </c>
      <c r="R340">
        <v>6.6100000000000006E-2</v>
      </c>
      <c r="S340">
        <v>31.582000000000001</v>
      </c>
      <c r="T340">
        <v>972.66780000000006</v>
      </c>
      <c r="U340">
        <v>0</v>
      </c>
      <c r="V340">
        <v>0</v>
      </c>
      <c r="W340">
        <v>3.2500000000000001E-2</v>
      </c>
      <c r="X340">
        <v>118796620</v>
      </c>
      <c r="Y340">
        <v>2308118342.25</v>
      </c>
      <c r="Z340">
        <v>0</v>
      </c>
      <c r="AA340">
        <v>0.1263</v>
      </c>
      <c r="AB340">
        <v>5.1499999999999997E-2</v>
      </c>
      <c r="AC340">
        <v>30832.494900000002</v>
      </c>
      <c r="AD340">
        <v>836379.58109999995</v>
      </c>
      <c r="AE340">
        <v>0</v>
      </c>
      <c r="AF340">
        <v>0.12039999999999999</v>
      </c>
      <c r="AG340">
        <v>3.6900000000000002E-2</v>
      </c>
      <c r="AH340">
        <v>4.7199999999999999E-2</v>
      </c>
      <c r="AI340">
        <v>0.57669999999999999</v>
      </c>
      <c r="AJ340">
        <v>-9.7799999999999998E-2</v>
      </c>
      <c r="AK340">
        <v>0.124</v>
      </c>
      <c r="AL340">
        <v>0.21490000000000001</v>
      </c>
      <c r="AM340">
        <v>2697992.0436999998</v>
      </c>
      <c r="AN340">
        <v>972652688.70200002</v>
      </c>
      <c r="AO340">
        <v>0</v>
      </c>
      <c r="AP340">
        <v>0.12870000000000001</v>
      </c>
      <c r="AQ340">
        <v>2.8E-3</v>
      </c>
      <c r="AR340">
        <v>-0.43654262999999999</v>
      </c>
      <c r="AS340">
        <v>0</v>
      </c>
      <c r="AT340">
        <v>-11.5883427875</v>
      </c>
      <c r="AU340">
        <v>0.13469999999999999</v>
      </c>
      <c r="AV340">
        <v>3.7670841983625601E-2</v>
      </c>
      <c r="AW340">
        <v>19910.832999999999</v>
      </c>
      <c r="AX340">
        <v>452429.32079999999</v>
      </c>
      <c r="AY340">
        <v>0</v>
      </c>
      <c r="AZ340">
        <v>0.112</v>
      </c>
      <c r="BA340">
        <v>0.95599999999999996</v>
      </c>
      <c r="BB340">
        <v>0</v>
      </c>
      <c r="BC340">
        <v>0</v>
      </c>
      <c r="BD340">
        <v>0</v>
      </c>
      <c r="BE340">
        <v>0</v>
      </c>
      <c r="BF340">
        <v>0</v>
      </c>
      <c r="BG340" s="2">
        <f t="shared" si="7"/>
        <v>0.16086337241519438</v>
      </c>
      <c r="BH340">
        <f>IFERROR(VLOOKUP(D340,'Pesos cenários'!$B$2:$D$4,3,FALSE),"")</f>
        <v>0.24260000000000001</v>
      </c>
    </row>
    <row r="341" spans="1:60" x14ac:dyDescent="0.25">
      <c r="A341">
        <v>21601</v>
      </c>
      <c r="B341" t="s">
        <v>719</v>
      </c>
      <c r="C341" t="s">
        <v>265</v>
      </c>
      <c r="D341" t="s">
        <v>56</v>
      </c>
      <c r="E341" t="s">
        <v>57</v>
      </c>
      <c r="F341" t="s">
        <v>724</v>
      </c>
      <c r="G341" t="s">
        <v>716</v>
      </c>
      <c r="H341">
        <v>245.816</v>
      </c>
      <c r="I341">
        <v>933.27288799999997</v>
      </c>
      <c r="J341">
        <v>1638.4106470500001</v>
      </c>
      <c r="K341">
        <v>0.14153779999999999</v>
      </c>
      <c r="L341">
        <v>0.13350000000000001</v>
      </c>
      <c r="M341">
        <v>0.5696</v>
      </c>
      <c r="N341">
        <v>91.787800000000004</v>
      </c>
      <c r="O341">
        <v>934.7636</v>
      </c>
      <c r="P341">
        <v>3.7052</v>
      </c>
      <c r="Q341">
        <v>0.12039999999999999</v>
      </c>
      <c r="R341">
        <v>9.4600000000000004E-2</v>
      </c>
      <c r="S341">
        <v>493.58390000000003</v>
      </c>
      <c r="T341">
        <v>928.77779999999996</v>
      </c>
      <c r="U341">
        <v>0</v>
      </c>
      <c r="V341">
        <v>0</v>
      </c>
      <c r="W341">
        <v>0.53139999999999998</v>
      </c>
      <c r="X341">
        <v>746384182</v>
      </c>
      <c r="Y341">
        <v>1709276720</v>
      </c>
      <c r="Z341">
        <v>0</v>
      </c>
      <c r="AA341">
        <v>0.1263</v>
      </c>
      <c r="AB341">
        <v>0.43669999999999998</v>
      </c>
      <c r="AC341">
        <v>447204.06550000003</v>
      </c>
      <c r="AD341">
        <v>478977.01140000002</v>
      </c>
      <c r="AE341">
        <v>0</v>
      </c>
      <c r="AF341">
        <v>0.12039999999999999</v>
      </c>
      <c r="AG341">
        <v>0.93369999999999997</v>
      </c>
      <c r="AH341">
        <v>-1.06E-2</v>
      </c>
      <c r="AI341">
        <v>0.377</v>
      </c>
      <c r="AJ341">
        <v>-1.5100000000000001E-2</v>
      </c>
      <c r="AK341">
        <v>0.124</v>
      </c>
      <c r="AL341">
        <v>1.1599999999999999E-2</v>
      </c>
      <c r="AM341">
        <v>0</v>
      </c>
      <c r="AN341">
        <v>442484488.83569998</v>
      </c>
      <c r="AO341">
        <v>0</v>
      </c>
      <c r="AP341">
        <v>0.12870000000000001</v>
      </c>
      <c r="AQ341">
        <v>0</v>
      </c>
      <c r="AR341">
        <v>8.8054885899999995</v>
      </c>
      <c r="AS341">
        <v>0</v>
      </c>
      <c r="AT341">
        <v>-16.444582950000001</v>
      </c>
      <c r="AU341">
        <v>0.13469999999999999</v>
      </c>
      <c r="AV341">
        <v>0</v>
      </c>
      <c r="AW341">
        <v>68712.899399999995</v>
      </c>
      <c r="AX341">
        <v>415586.43150000001</v>
      </c>
      <c r="AY341">
        <v>23.412500000000001</v>
      </c>
      <c r="AZ341">
        <v>0.112</v>
      </c>
      <c r="BA341">
        <v>0.8347</v>
      </c>
      <c r="BB341">
        <v>0</v>
      </c>
      <c r="BC341">
        <v>0</v>
      </c>
      <c r="BD341">
        <v>0</v>
      </c>
      <c r="BE341">
        <v>0</v>
      </c>
      <c r="BF341">
        <v>0</v>
      </c>
      <c r="BG341" s="2">
        <f t="shared" si="7"/>
        <v>0.34992893000000003</v>
      </c>
      <c r="BH341">
        <f>IFERROR(VLOOKUP(D341,'Pesos cenários'!$B$2:$D$4,3,FALSE),"")</f>
        <v>0.3972</v>
      </c>
    </row>
    <row r="342" spans="1:60" x14ac:dyDescent="0.25">
      <c r="A342">
        <v>21601</v>
      </c>
      <c r="B342" t="s">
        <v>719</v>
      </c>
      <c r="C342" t="s">
        <v>265</v>
      </c>
      <c r="D342" t="s">
        <v>58</v>
      </c>
      <c r="E342" t="s">
        <v>57</v>
      </c>
      <c r="F342" t="s">
        <v>724</v>
      </c>
      <c r="G342" t="s">
        <v>716</v>
      </c>
      <c r="H342">
        <v>245.816</v>
      </c>
      <c r="I342">
        <v>933.27288799999997</v>
      </c>
      <c r="J342">
        <v>1822.5904057749999</v>
      </c>
      <c r="K342">
        <v>0.14153779999999999</v>
      </c>
      <c r="L342">
        <v>0.13350000000000001</v>
      </c>
      <c r="M342">
        <v>0.51200000000000001</v>
      </c>
      <c r="N342">
        <v>91.787800000000004</v>
      </c>
      <c r="O342">
        <v>986.64490000000001</v>
      </c>
      <c r="P342">
        <v>3.7052</v>
      </c>
      <c r="Q342">
        <v>0.12039999999999999</v>
      </c>
      <c r="R342">
        <v>8.9599999999999999E-2</v>
      </c>
      <c r="S342">
        <v>493.58390000000003</v>
      </c>
      <c r="T342">
        <v>916.14700000000005</v>
      </c>
      <c r="U342">
        <v>0</v>
      </c>
      <c r="V342">
        <v>0</v>
      </c>
      <c r="W342">
        <v>0.53879999999999995</v>
      </c>
      <c r="X342">
        <v>746384182</v>
      </c>
      <c r="Y342">
        <v>1698409060</v>
      </c>
      <c r="Z342">
        <v>0</v>
      </c>
      <c r="AA342">
        <v>0.1263</v>
      </c>
      <c r="AB342">
        <v>0.4395</v>
      </c>
      <c r="AC342">
        <v>447204.06550000003</v>
      </c>
      <c r="AD342">
        <v>479501.98119999998</v>
      </c>
      <c r="AE342">
        <v>0</v>
      </c>
      <c r="AF342">
        <v>0.12039999999999999</v>
      </c>
      <c r="AG342">
        <v>0.93259999999999998</v>
      </c>
      <c r="AH342">
        <v>-1.03E-2</v>
      </c>
      <c r="AI342">
        <v>0.37640000000000001</v>
      </c>
      <c r="AJ342">
        <v>-3.3399999999999999E-2</v>
      </c>
      <c r="AK342">
        <v>0.124</v>
      </c>
      <c r="AL342">
        <v>5.6500000000000002E-2</v>
      </c>
      <c r="AM342">
        <v>0</v>
      </c>
      <c r="AN342">
        <v>447279988.8872</v>
      </c>
      <c r="AO342">
        <v>0</v>
      </c>
      <c r="AP342">
        <v>0.12870000000000001</v>
      </c>
      <c r="AQ342">
        <v>0</v>
      </c>
      <c r="AR342">
        <v>6.9684672399999998</v>
      </c>
      <c r="AS342">
        <v>0</v>
      </c>
      <c r="AT342">
        <v>-12.267491825</v>
      </c>
      <c r="AU342">
        <v>0.13469999999999999</v>
      </c>
      <c r="AV342">
        <v>0</v>
      </c>
      <c r="AW342">
        <v>64638.4424</v>
      </c>
      <c r="AX342">
        <v>431044.28480000002</v>
      </c>
      <c r="AY342">
        <v>0.35320000000000001</v>
      </c>
      <c r="AZ342">
        <v>0.112</v>
      </c>
      <c r="BA342">
        <v>0.85</v>
      </c>
      <c r="BB342">
        <v>0</v>
      </c>
      <c r="BC342">
        <v>0</v>
      </c>
      <c r="BD342">
        <v>0</v>
      </c>
      <c r="BE342">
        <v>0</v>
      </c>
      <c r="BF342">
        <v>0</v>
      </c>
      <c r="BG342" s="2">
        <f t="shared" si="7"/>
        <v>0.34913973000000004</v>
      </c>
      <c r="BH342">
        <f>IFERROR(VLOOKUP(D342,'Pesos cenários'!$B$2:$D$4,3,FALSE),"")</f>
        <v>0.36020000000000002</v>
      </c>
    </row>
    <row r="343" spans="1:60" x14ac:dyDescent="0.25">
      <c r="A343">
        <v>21601</v>
      </c>
      <c r="B343" t="s">
        <v>719</v>
      </c>
      <c r="C343" t="s">
        <v>265</v>
      </c>
      <c r="D343" t="s">
        <v>59</v>
      </c>
      <c r="E343" t="s">
        <v>57</v>
      </c>
      <c r="F343" t="s">
        <v>724</v>
      </c>
      <c r="G343" t="s">
        <v>716</v>
      </c>
      <c r="H343">
        <v>245.816</v>
      </c>
      <c r="I343">
        <v>933.27288799999997</v>
      </c>
      <c r="J343">
        <v>2210.4683583999999</v>
      </c>
      <c r="K343">
        <v>0.14153779999999999</v>
      </c>
      <c r="L343">
        <v>0.13350000000000001</v>
      </c>
      <c r="M343">
        <v>0.42220000000000002</v>
      </c>
      <c r="N343">
        <v>105.7259</v>
      </c>
      <c r="O343">
        <v>1225.8015</v>
      </c>
      <c r="P343">
        <v>1.4140999999999999</v>
      </c>
      <c r="Q343">
        <v>0.12039999999999999</v>
      </c>
      <c r="R343">
        <v>8.5199999999999998E-2</v>
      </c>
      <c r="S343">
        <v>493.58390000000003</v>
      </c>
      <c r="T343">
        <v>972.66780000000006</v>
      </c>
      <c r="U343">
        <v>0</v>
      </c>
      <c r="V343">
        <v>0</v>
      </c>
      <c r="W343">
        <v>0.50749999999999995</v>
      </c>
      <c r="X343">
        <v>746384182</v>
      </c>
      <c r="Y343">
        <v>2308118342.25</v>
      </c>
      <c r="Z343">
        <v>0</v>
      </c>
      <c r="AA343">
        <v>0.1263</v>
      </c>
      <c r="AB343">
        <v>0.32340000000000002</v>
      </c>
      <c r="AC343">
        <v>447204.06550000003</v>
      </c>
      <c r="AD343">
        <v>836379.58109999995</v>
      </c>
      <c r="AE343">
        <v>0</v>
      </c>
      <c r="AF343">
        <v>0.12039999999999999</v>
      </c>
      <c r="AG343">
        <v>0.53469999999999995</v>
      </c>
      <c r="AH343">
        <v>-4.1000000000000003E-3</v>
      </c>
      <c r="AI343">
        <v>0.57669999999999999</v>
      </c>
      <c r="AJ343">
        <v>-9.7799999999999998E-2</v>
      </c>
      <c r="AK343">
        <v>0.124</v>
      </c>
      <c r="AL343">
        <v>0.13900000000000001</v>
      </c>
      <c r="AM343">
        <v>129542092.0662</v>
      </c>
      <c r="AN343">
        <v>972652688.70200002</v>
      </c>
      <c r="AO343">
        <v>0</v>
      </c>
      <c r="AP343">
        <v>0.12870000000000001</v>
      </c>
      <c r="AQ343">
        <v>0.13320000000000001</v>
      </c>
      <c r="AR343">
        <v>0.608106017</v>
      </c>
      <c r="AS343">
        <v>0</v>
      </c>
      <c r="AT343">
        <v>-11.5883427875</v>
      </c>
      <c r="AU343">
        <v>0.13469999999999999</v>
      </c>
      <c r="AV343">
        <v>0</v>
      </c>
      <c r="AW343">
        <v>72896.422900000005</v>
      </c>
      <c r="AX343">
        <v>452429.32079999999</v>
      </c>
      <c r="AY343">
        <v>0</v>
      </c>
      <c r="AZ343">
        <v>0.112</v>
      </c>
      <c r="BA343">
        <v>0.83889999999999998</v>
      </c>
      <c r="BB343">
        <v>0</v>
      </c>
      <c r="BC343">
        <v>0</v>
      </c>
      <c r="BD343">
        <v>0</v>
      </c>
      <c r="BE343">
        <v>0</v>
      </c>
      <c r="BF343">
        <v>0</v>
      </c>
      <c r="BG343" s="2">
        <f t="shared" si="7"/>
        <v>0.30018071999999996</v>
      </c>
      <c r="BH343">
        <f>IFERROR(VLOOKUP(D343,'Pesos cenários'!$B$2:$D$4,3,FALSE),"")</f>
        <v>0.24260000000000001</v>
      </c>
    </row>
    <row r="344" spans="1:60" x14ac:dyDescent="0.25">
      <c r="A344">
        <v>21602</v>
      </c>
      <c r="B344" t="s">
        <v>719</v>
      </c>
      <c r="C344" t="s">
        <v>266</v>
      </c>
      <c r="D344" t="s">
        <v>59</v>
      </c>
      <c r="E344" t="s">
        <v>57</v>
      </c>
      <c r="F344" t="s">
        <v>727</v>
      </c>
      <c r="G344" t="s">
        <v>716</v>
      </c>
      <c r="H344">
        <v>99.875</v>
      </c>
      <c r="I344">
        <v>33.934837299999998</v>
      </c>
      <c r="J344">
        <v>2210.4683583999999</v>
      </c>
      <c r="K344">
        <v>0.14153779999999999</v>
      </c>
      <c r="L344">
        <v>0.13350000000000001</v>
      </c>
      <c r="M344">
        <v>1.5299999999999999E-2</v>
      </c>
      <c r="N344">
        <v>243.30770000000001</v>
      </c>
      <c r="O344">
        <v>1225.8015</v>
      </c>
      <c r="P344">
        <v>1.4140999999999999</v>
      </c>
      <c r="Q344">
        <v>0.12039999999999999</v>
      </c>
      <c r="R344">
        <v>0.1976</v>
      </c>
      <c r="S344">
        <v>10.493600000000001</v>
      </c>
      <c r="T344">
        <v>972.66780000000006</v>
      </c>
      <c r="U344">
        <v>0</v>
      </c>
      <c r="V344">
        <v>0</v>
      </c>
      <c r="W344">
        <v>1.0800000000000001E-2</v>
      </c>
      <c r="X344">
        <v>303254466</v>
      </c>
      <c r="Y344">
        <v>2308118342.25</v>
      </c>
      <c r="Z344">
        <v>0</v>
      </c>
      <c r="AA344">
        <v>0.1263</v>
      </c>
      <c r="AB344">
        <v>0.13139999999999999</v>
      </c>
      <c r="AC344">
        <v>117100.3965</v>
      </c>
      <c r="AD344">
        <v>836379.58109999995</v>
      </c>
      <c r="AE344">
        <v>0</v>
      </c>
      <c r="AF344">
        <v>0.12039999999999999</v>
      </c>
      <c r="AG344">
        <v>0.14000000000000001</v>
      </c>
      <c r="AH344">
        <v>-1E-4</v>
      </c>
      <c r="AI344">
        <v>0.57669999999999999</v>
      </c>
      <c r="AJ344">
        <v>-9.7799999999999998E-2</v>
      </c>
      <c r="AK344">
        <v>0.124</v>
      </c>
      <c r="AL344">
        <v>0.14480000000000001</v>
      </c>
      <c r="AM344">
        <v>0</v>
      </c>
      <c r="AN344">
        <v>972652688.70200002</v>
      </c>
      <c r="AO344">
        <v>0</v>
      </c>
      <c r="AP344">
        <v>0.12870000000000001</v>
      </c>
      <c r="AQ344">
        <v>0</v>
      </c>
      <c r="AR344">
        <v>6.6787578200000003E-2</v>
      </c>
      <c r="AS344">
        <v>0</v>
      </c>
      <c r="AT344">
        <v>-11.5883427875</v>
      </c>
      <c r="AU344">
        <v>0.13469999999999999</v>
      </c>
      <c r="AV344">
        <v>0</v>
      </c>
      <c r="AW344">
        <v>10240.320299999999</v>
      </c>
      <c r="AX344">
        <v>452429.32079999999</v>
      </c>
      <c r="AY344">
        <v>0</v>
      </c>
      <c r="AZ344">
        <v>0.112</v>
      </c>
      <c r="BA344">
        <v>0.97740000000000005</v>
      </c>
      <c r="BB344">
        <v>0</v>
      </c>
      <c r="BC344">
        <v>0</v>
      </c>
      <c r="BD344">
        <v>0</v>
      </c>
      <c r="BE344">
        <v>0</v>
      </c>
      <c r="BF344">
        <v>0</v>
      </c>
      <c r="BG344" s="2">
        <f t="shared" si="7"/>
        <v>0.18670941000000002</v>
      </c>
      <c r="BH344">
        <f>IFERROR(VLOOKUP(D344,'Pesos cenários'!$B$2:$D$4,3,FALSE),"")</f>
        <v>0.24260000000000001</v>
      </c>
    </row>
    <row r="345" spans="1:60" x14ac:dyDescent="0.25">
      <c r="A345">
        <v>21603</v>
      </c>
      <c r="B345" t="s">
        <v>719</v>
      </c>
      <c r="C345" t="s">
        <v>267</v>
      </c>
      <c r="D345" t="s">
        <v>56</v>
      </c>
      <c r="E345" t="s">
        <v>57</v>
      </c>
      <c r="F345" t="s">
        <v>730</v>
      </c>
      <c r="G345" t="s">
        <v>716</v>
      </c>
      <c r="H345">
        <v>39.616</v>
      </c>
      <c r="I345">
        <v>0.90236902200000002</v>
      </c>
      <c r="J345">
        <v>1638.4106470500001</v>
      </c>
      <c r="K345">
        <v>0.14153779999999999</v>
      </c>
      <c r="L345">
        <v>0.13350000000000001</v>
      </c>
      <c r="M345">
        <v>5.0000000000000001E-4</v>
      </c>
      <c r="N345">
        <v>15.856999999999999</v>
      </c>
      <c r="O345">
        <v>934.7636</v>
      </c>
      <c r="P345">
        <v>3.7052</v>
      </c>
      <c r="Q345">
        <v>0.12039999999999999</v>
      </c>
      <c r="R345">
        <v>1.3100000000000001E-2</v>
      </c>
      <c r="S345">
        <v>44.851500000000001</v>
      </c>
      <c r="T345">
        <v>928.77779999999996</v>
      </c>
      <c r="U345">
        <v>0</v>
      </c>
      <c r="V345">
        <v>0</v>
      </c>
      <c r="W345">
        <v>4.8300000000000003E-2</v>
      </c>
      <c r="X345">
        <v>120288088</v>
      </c>
      <c r="Y345">
        <v>1709276720</v>
      </c>
      <c r="Z345">
        <v>0</v>
      </c>
      <c r="AA345">
        <v>0.1263</v>
      </c>
      <c r="AB345">
        <v>7.0400000000000004E-2</v>
      </c>
      <c r="AC345">
        <v>35388.089599999999</v>
      </c>
      <c r="AD345">
        <v>478977.01140000002</v>
      </c>
      <c r="AE345">
        <v>0</v>
      </c>
      <c r="AF345">
        <v>0.12039999999999999</v>
      </c>
      <c r="AG345">
        <v>7.3899999999999993E-2</v>
      </c>
      <c r="AH345">
        <v>-5.9999999999999995E-4</v>
      </c>
      <c r="AI345">
        <v>0.377</v>
      </c>
      <c r="AJ345">
        <v>-1.5100000000000001E-2</v>
      </c>
      <c r="AK345">
        <v>0.124</v>
      </c>
      <c r="AL345">
        <v>3.6999999999999998E-2</v>
      </c>
      <c r="AM345">
        <v>44158135.525700003</v>
      </c>
      <c r="AN345">
        <v>442484488.83569998</v>
      </c>
      <c r="AO345">
        <v>0</v>
      </c>
      <c r="AP345">
        <v>0.12870000000000001</v>
      </c>
      <c r="AQ345">
        <v>9.98E-2</v>
      </c>
      <c r="AR345">
        <v>3.3175349200000002E-2</v>
      </c>
      <c r="AS345">
        <v>0</v>
      </c>
      <c r="AT345">
        <v>-16.444582950000001</v>
      </c>
      <c r="AU345">
        <v>0.13469999999999999</v>
      </c>
      <c r="AV345">
        <v>0</v>
      </c>
      <c r="AW345">
        <v>8584.1651999999995</v>
      </c>
      <c r="AX345">
        <v>415586.43150000001</v>
      </c>
      <c r="AY345">
        <v>23.412500000000001</v>
      </c>
      <c r="AZ345">
        <v>0.112</v>
      </c>
      <c r="BA345">
        <v>0.97940000000000005</v>
      </c>
      <c r="BB345">
        <v>0</v>
      </c>
      <c r="BC345">
        <v>0</v>
      </c>
      <c r="BD345">
        <v>0</v>
      </c>
      <c r="BE345">
        <v>0</v>
      </c>
      <c r="BF345">
        <v>0</v>
      </c>
      <c r="BG345" s="2">
        <f t="shared" si="7"/>
        <v>0.14655813000000001</v>
      </c>
      <c r="BH345">
        <f>IFERROR(VLOOKUP(D345,'Pesos cenários'!$B$2:$D$4,3,FALSE),"")</f>
        <v>0.3972</v>
      </c>
    </row>
    <row r="346" spans="1:60" x14ac:dyDescent="0.25">
      <c r="A346">
        <v>21603</v>
      </c>
      <c r="B346" t="s">
        <v>719</v>
      </c>
      <c r="C346" t="s">
        <v>267</v>
      </c>
      <c r="D346" t="s">
        <v>58</v>
      </c>
      <c r="E346" t="s">
        <v>57</v>
      </c>
      <c r="F346" t="s">
        <v>730</v>
      </c>
      <c r="G346" t="s">
        <v>716</v>
      </c>
      <c r="H346">
        <v>39.616</v>
      </c>
      <c r="I346">
        <v>0.90236902200000002</v>
      </c>
      <c r="J346">
        <v>1822.5904057749999</v>
      </c>
      <c r="K346">
        <v>0.14153779999999999</v>
      </c>
      <c r="L346">
        <v>0.13350000000000001</v>
      </c>
      <c r="M346">
        <v>4.0000000000000002E-4</v>
      </c>
      <c r="N346">
        <v>15.856999999999999</v>
      </c>
      <c r="O346">
        <v>986.64490000000001</v>
      </c>
      <c r="P346">
        <v>3.7052</v>
      </c>
      <c r="Q346">
        <v>0.12039999999999999</v>
      </c>
      <c r="R346">
        <v>1.24E-2</v>
      </c>
      <c r="S346">
        <v>44.851500000000001</v>
      </c>
      <c r="T346">
        <v>916.14700000000005</v>
      </c>
      <c r="U346">
        <v>0</v>
      </c>
      <c r="V346">
        <v>0</v>
      </c>
      <c r="W346">
        <v>4.9000000000000002E-2</v>
      </c>
      <c r="X346">
        <v>120288088</v>
      </c>
      <c r="Y346">
        <v>1698409060</v>
      </c>
      <c r="Z346">
        <v>0</v>
      </c>
      <c r="AA346">
        <v>0.1263</v>
      </c>
      <c r="AB346">
        <v>7.0800000000000002E-2</v>
      </c>
      <c r="AC346">
        <v>35388.089599999999</v>
      </c>
      <c r="AD346">
        <v>479501.98119999998</v>
      </c>
      <c r="AE346">
        <v>0</v>
      </c>
      <c r="AF346">
        <v>0.12039999999999999</v>
      </c>
      <c r="AG346">
        <v>7.3800000000000004E-2</v>
      </c>
      <c r="AH346">
        <v>-5.0000000000000001E-4</v>
      </c>
      <c r="AI346">
        <v>0.37640000000000001</v>
      </c>
      <c r="AJ346">
        <v>-3.3399999999999999E-2</v>
      </c>
      <c r="AK346">
        <v>0.124</v>
      </c>
      <c r="AL346">
        <v>8.0299999999999996E-2</v>
      </c>
      <c r="AM346">
        <v>53742971.123899996</v>
      </c>
      <c r="AN346">
        <v>447279988.8872</v>
      </c>
      <c r="AO346">
        <v>0</v>
      </c>
      <c r="AP346">
        <v>0.12870000000000001</v>
      </c>
      <c r="AQ346">
        <v>0.1202</v>
      </c>
      <c r="AR346">
        <v>0.16813214100000001</v>
      </c>
      <c r="AS346">
        <v>0</v>
      </c>
      <c r="AT346">
        <v>-12.267491825</v>
      </c>
      <c r="AU346">
        <v>0.13469999999999999</v>
      </c>
      <c r="AV346">
        <v>0</v>
      </c>
      <c r="AW346">
        <v>7896.27</v>
      </c>
      <c r="AX346">
        <v>431044.28480000002</v>
      </c>
      <c r="AY346">
        <v>0.35320000000000001</v>
      </c>
      <c r="AZ346">
        <v>0.112</v>
      </c>
      <c r="BA346">
        <v>0.98170000000000002</v>
      </c>
      <c r="BB346">
        <v>0</v>
      </c>
      <c r="BC346">
        <v>0</v>
      </c>
      <c r="BD346">
        <v>0</v>
      </c>
      <c r="BE346">
        <v>0</v>
      </c>
      <c r="BF346">
        <v>0</v>
      </c>
      <c r="BG346" s="2">
        <f t="shared" si="7"/>
        <v>0.15475126</v>
      </c>
      <c r="BH346">
        <f>IFERROR(VLOOKUP(D346,'Pesos cenários'!$B$2:$D$4,3,FALSE),"")</f>
        <v>0.36020000000000002</v>
      </c>
    </row>
    <row r="347" spans="1:60" x14ac:dyDescent="0.25">
      <c r="A347">
        <v>21603</v>
      </c>
      <c r="B347" t="s">
        <v>719</v>
      </c>
      <c r="C347" t="s">
        <v>267</v>
      </c>
      <c r="D347" t="s">
        <v>59</v>
      </c>
      <c r="E347" t="s">
        <v>57</v>
      </c>
      <c r="F347" t="s">
        <v>730</v>
      </c>
      <c r="G347" t="s">
        <v>716</v>
      </c>
      <c r="H347">
        <v>39.616</v>
      </c>
      <c r="I347">
        <v>0.90236902200000002</v>
      </c>
      <c r="J347">
        <v>2210.4683583999999</v>
      </c>
      <c r="K347">
        <v>0.14153779999999999</v>
      </c>
      <c r="L347">
        <v>0.13350000000000001</v>
      </c>
      <c r="M347">
        <v>2.9999999999999997E-4</v>
      </c>
      <c r="N347">
        <v>15.856999999999999</v>
      </c>
      <c r="O347">
        <v>1225.8015</v>
      </c>
      <c r="P347">
        <v>1.4140999999999999</v>
      </c>
      <c r="Q347">
        <v>0.12039999999999999</v>
      </c>
      <c r="R347">
        <v>1.18E-2</v>
      </c>
      <c r="S347">
        <v>44.851500000000001</v>
      </c>
      <c r="T347">
        <v>972.66780000000006</v>
      </c>
      <c r="U347">
        <v>0</v>
      </c>
      <c r="V347">
        <v>0</v>
      </c>
      <c r="W347">
        <v>4.6100000000000002E-2</v>
      </c>
      <c r="X347">
        <v>120288088</v>
      </c>
      <c r="Y347">
        <v>2308118342.25</v>
      </c>
      <c r="Z347">
        <v>0</v>
      </c>
      <c r="AA347">
        <v>0.1263</v>
      </c>
      <c r="AB347">
        <v>5.21E-2</v>
      </c>
      <c r="AC347">
        <v>35388.089599999999</v>
      </c>
      <c r="AD347">
        <v>836379.58109999995</v>
      </c>
      <c r="AE347">
        <v>0</v>
      </c>
      <c r="AF347">
        <v>0.12039999999999999</v>
      </c>
      <c r="AG347">
        <v>4.2299999999999997E-2</v>
      </c>
      <c r="AH347">
        <v>7.1000000000000004E-3</v>
      </c>
      <c r="AI347">
        <v>0.57669999999999999</v>
      </c>
      <c r="AJ347">
        <v>-9.7799999999999998E-2</v>
      </c>
      <c r="AK347">
        <v>0.124</v>
      </c>
      <c r="AL347">
        <v>0.15559999999999999</v>
      </c>
      <c r="AM347">
        <v>149393245.37029999</v>
      </c>
      <c r="AN347">
        <v>972652688.70200002</v>
      </c>
      <c r="AO347">
        <v>0</v>
      </c>
      <c r="AP347">
        <v>0.12870000000000001</v>
      </c>
      <c r="AQ347">
        <v>0.15359999999999999</v>
      </c>
      <c r="AR347">
        <v>29.984195700000001</v>
      </c>
      <c r="AS347">
        <v>0</v>
      </c>
      <c r="AT347">
        <v>-11.5883427875</v>
      </c>
      <c r="AU347">
        <v>0.13469999999999999</v>
      </c>
      <c r="AV347">
        <v>0</v>
      </c>
      <c r="AW347">
        <v>12091.0201</v>
      </c>
      <c r="AX347">
        <v>452429.32079999999</v>
      </c>
      <c r="AY347">
        <v>0</v>
      </c>
      <c r="AZ347">
        <v>0.112</v>
      </c>
      <c r="BA347">
        <v>0.97330000000000005</v>
      </c>
      <c r="BB347">
        <v>0</v>
      </c>
      <c r="BC347">
        <v>0</v>
      </c>
      <c r="BD347">
        <v>0</v>
      </c>
      <c r="BE347">
        <v>0</v>
      </c>
      <c r="BF347">
        <v>0</v>
      </c>
      <c r="BG347" s="2">
        <f t="shared" si="7"/>
        <v>0.16120624</v>
      </c>
      <c r="BH347">
        <f>IFERROR(VLOOKUP(D347,'Pesos cenários'!$B$2:$D$4,3,FALSE),"")</f>
        <v>0.24260000000000001</v>
      </c>
    </row>
    <row r="348" spans="1:60" x14ac:dyDescent="0.25">
      <c r="A348">
        <v>21604</v>
      </c>
      <c r="B348" t="s">
        <v>719</v>
      </c>
      <c r="C348" t="s">
        <v>268</v>
      </c>
      <c r="D348" t="s">
        <v>56</v>
      </c>
      <c r="E348" t="s">
        <v>57</v>
      </c>
      <c r="F348" t="s">
        <v>724</v>
      </c>
      <c r="G348" t="s">
        <v>716</v>
      </c>
      <c r="H348">
        <v>146.995</v>
      </c>
      <c r="I348">
        <v>1625.6831099999999</v>
      </c>
      <c r="J348">
        <v>1638.4106470500001</v>
      </c>
      <c r="K348">
        <v>0.14153779999999999</v>
      </c>
      <c r="L348">
        <v>0.13350000000000001</v>
      </c>
      <c r="M348">
        <v>0.99219999999999997</v>
      </c>
      <c r="N348">
        <v>133.5573</v>
      </c>
      <c r="O348">
        <v>934.7636</v>
      </c>
      <c r="P348">
        <v>3.7052</v>
      </c>
      <c r="Q348">
        <v>0.12039999999999999</v>
      </c>
      <c r="R348">
        <v>0.13950000000000001</v>
      </c>
      <c r="S348">
        <v>208.42949999999999</v>
      </c>
      <c r="T348">
        <v>928.77779999999996</v>
      </c>
      <c r="U348">
        <v>0</v>
      </c>
      <c r="V348">
        <v>0</v>
      </c>
      <c r="W348">
        <v>0.22439999999999999</v>
      </c>
      <c r="X348">
        <v>678385440</v>
      </c>
      <c r="Y348">
        <v>1709276720</v>
      </c>
      <c r="Z348">
        <v>0</v>
      </c>
      <c r="AA348">
        <v>0.1263</v>
      </c>
      <c r="AB348">
        <v>0.39689999999999998</v>
      </c>
      <c r="AC348">
        <v>291166.65259999997</v>
      </c>
      <c r="AD348">
        <v>478977.01140000002</v>
      </c>
      <c r="AE348">
        <v>0</v>
      </c>
      <c r="AF348">
        <v>0.12039999999999999</v>
      </c>
      <c r="AG348">
        <v>0.6079</v>
      </c>
      <c r="AH348">
        <v>0.12870000000000001</v>
      </c>
      <c r="AI348">
        <v>0.377</v>
      </c>
      <c r="AJ348">
        <v>-1.5100000000000001E-2</v>
      </c>
      <c r="AK348">
        <v>0.124</v>
      </c>
      <c r="AL348">
        <v>0.36670000000000003</v>
      </c>
      <c r="AM348">
        <v>97142486.323599994</v>
      </c>
      <c r="AN348">
        <v>442484488.83569998</v>
      </c>
      <c r="AO348">
        <v>0</v>
      </c>
      <c r="AP348">
        <v>0.12870000000000001</v>
      </c>
      <c r="AQ348">
        <v>0.2195</v>
      </c>
      <c r="AR348">
        <v>-83.537956199999996</v>
      </c>
      <c r="AS348">
        <v>0</v>
      </c>
      <c r="AT348">
        <v>-16.444582950000001</v>
      </c>
      <c r="AU348">
        <v>0.13469999999999999</v>
      </c>
      <c r="AV348">
        <v>1</v>
      </c>
      <c r="AW348">
        <v>25619.614099999999</v>
      </c>
      <c r="AX348">
        <v>415586.43150000001</v>
      </c>
      <c r="AY348">
        <v>23.412500000000001</v>
      </c>
      <c r="AZ348">
        <v>0.112</v>
      </c>
      <c r="BA348">
        <v>0.93840000000000001</v>
      </c>
      <c r="BB348">
        <v>0</v>
      </c>
      <c r="BC348">
        <v>0</v>
      </c>
      <c r="BD348">
        <v>0</v>
      </c>
      <c r="BE348">
        <v>0</v>
      </c>
      <c r="BF348">
        <v>0</v>
      </c>
      <c r="BG348" s="2">
        <f t="shared" si="7"/>
        <v>0.58609538000000005</v>
      </c>
      <c r="BH348">
        <f>IFERROR(VLOOKUP(D348,'Pesos cenários'!$B$2:$D$4,3,FALSE),"")</f>
        <v>0.3972</v>
      </c>
    </row>
    <row r="349" spans="1:60" x14ac:dyDescent="0.25">
      <c r="A349">
        <v>21604</v>
      </c>
      <c r="B349" t="s">
        <v>719</v>
      </c>
      <c r="C349" t="s">
        <v>268</v>
      </c>
      <c r="D349" t="s">
        <v>58</v>
      </c>
      <c r="E349" t="s">
        <v>57</v>
      </c>
      <c r="F349" t="s">
        <v>724</v>
      </c>
      <c r="G349" t="s">
        <v>716</v>
      </c>
      <c r="H349">
        <v>146.995</v>
      </c>
      <c r="I349">
        <v>1625.6831099999999</v>
      </c>
      <c r="J349">
        <v>1822.5904057749999</v>
      </c>
      <c r="K349">
        <v>0.14153779999999999</v>
      </c>
      <c r="L349">
        <v>0.13350000000000001</v>
      </c>
      <c r="M349">
        <v>0.89200000000000002</v>
      </c>
      <c r="N349">
        <v>133.5573</v>
      </c>
      <c r="O349">
        <v>986.64490000000001</v>
      </c>
      <c r="P349">
        <v>3.7052</v>
      </c>
      <c r="Q349">
        <v>0.12039999999999999</v>
      </c>
      <c r="R349">
        <v>0.1321</v>
      </c>
      <c r="S349">
        <v>208.42949999999999</v>
      </c>
      <c r="T349">
        <v>916.14700000000005</v>
      </c>
      <c r="U349">
        <v>0</v>
      </c>
      <c r="V349">
        <v>0</v>
      </c>
      <c r="W349">
        <v>0.22750000000000001</v>
      </c>
      <c r="X349">
        <v>678385440</v>
      </c>
      <c r="Y349">
        <v>1698409060</v>
      </c>
      <c r="Z349">
        <v>0</v>
      </c>
      <c r="AA349">
        <v>0.1263</v>
      </c>
      <c r="AB349">
        <v>0.39939999999999998</v>
      </c>
      <c r="AC349">
        <v>291166.65259999997</v>
      </c>
      <c r="AD349">
        <v>479501.98119999998</v>
      </c>
      <c r="AE349">
        <v>0</v>
      </c>
      <c r="AF349">
        <v>0.12039999999999999</v>
      </c>
      <c r="AG349">
        <v>0.60719999999999996</v>
      </c>
      <c r="AH349">
        <v>0.12870000000000001</v>
      </c>
      <c r="AI349">
        <v>0.37640000000000001</v>
      </c>
      <c r="AJ349">
        <v>-3.3399999999999999E-2</v>
      </c>
      <c r="AK349">
        <v>0.124</v>
      </c>
      <c r="AL349">
        <v>0.39560000000000001</v>
      </c>
      <c r="AM349">
        <v>83395062.950200006</v>
      </c>
      <c r="AN349">
        <v>447279988.8872</v>
      </c>
      <c r="AO349">
        <v>0</v>
      </c>
      <c r="AP349">
        <v>0.12870000000000001</v>
      </c>
      <c r="AQ349">
        <v>0.18640000000000001</v>
      </c>
      <c r="AR349">
        <v>-83.735527000000005</v>
      </c>
      <c r="AS349">
        <v>0</v>
      </c>
      <c r="AT349">
        <v>-12.267491825</v>
      </c>
      <c r="AU349">
        <v>0.13469999999999999</v>
      </c>
      <c r="AV349">
        <v>1</v>
      </c>
      <c r="AW349">
        <v>25642.185600000001</v>
      </c>
      <c r="AX349">
        <v>431044.28480000002</v>
      </c>
      <c r="AY349">
        <v>0.35320000000000001</v>
      </c>
      <c r="AZ349">
        <v>0.112</v>
      </c>
      <c r="BA349">
        <v>0.9405</v>
      </c>
      <c r="BB349">
        <v>0</v>
      </c>
      <c r="BC349">
        <v>0</v>
      </c>
      <c r="BD349">
        <v>0</v>
      </c>
      <c r="BE349">
        <v>0</v>
      </c>
      <c r="BF349">
        <v>0</v>
      </c>
      <c r="BG349" s="2">
        <f t="shared" si="7"/>
        <v>0.57161801999999995</v>
      </c>
      <c r="BH349">
        <f>IFERROR(VLOOKUP(D349,'Pesos cenários'!$B$2:$D$4,3,FALSE),"")</f>
        <v>0.36020000000000002</v>
      </c>
    </row>
    <row r="350" spans="1:60" x14ac:dyDescent="0.25">
      <c r="A350">
        <v>21604</v>
      </c>
      <c r="B350" t="s">
        <v>719</v>
      </c>
      <c r="C350" t="s">
        <v>268</v>
      </c>
      <c r="D350" t="s">
        <v>59</v>
      </c>
      <c r="E350" t="s">
        <v>57</v>
      </c>
      <c r="F350" t="s">
        <v>724</v>
      </c>
      <c r="G350" t="s">
        <v>716</v>
      </c>
      <c r="H350">
        <v>146.995</v>
      </c>
      <c r="I350">
        <v>1691.4703400000001</v>
      </c>
      <c r="J350">
        <v>2210.4683583999999</v>
      </c>
      <c r="K350">
        <v>0.14153779999999999</v>
      </c>
      <c r="L350">
        <v>0.13350000000000001</v>
      </c>
      <c r="M350">
        <v>0.76519999999999999</v>
      </c>
      <c r="N350">
        <v>165.33359999999999</v>
      </c>
      <c r="O350">
        <v>1225.8015</v>
      </c>
      <c r="P350">
        <v>1.4140999999999999</v>
      </c>
      <c r="Q350">
        <v>0.12039999999999999</v>
      </c>
      <c r="R350">
        <v>0.13389999999999999</v>
      </c>
      <c r="S350">
        <v>208.42949999999999</v>
      </c>
      <c r="T350">
        <v>972.66780000000006</v>
      </c>
      <c r="U350">
        <v>0</v>
      </c>
      <c r="V350">
        <v>0</v>
      </c>
      <c r="W350">
        <v>0.21429999999999999</v>
      </c>
      <c r="X350">
        <v>705837932</v>
      </c>
      <c r="Y350">
        <v>2308118342.25</v>
      </c>
      <c r="Z350">
        <v>0</v>
      </c>
      <c r="AA350">
        <v>0.1263</v>
      </c>
      <c r="AB350">
        <v>0.30580000000000002</v>
      </c>
      <c r="AC350">
        <v>291166.65259999997</v>
      </c>
      <c r="AD350">
        <v>836379.58109999995</v>
      </c>
      <c r="AE350">
        <v>0</v>
      </c>
      <c r="AF350">
        <v>0.12039999999999999</v>
      </c>
      <c r="AG350">
        <v>0.34810000000000002</v>
      </c>
      <c r="AH350">
        <v>0.1288</v>
      </c>
      <c r="AI350">
        <v>0.57669999999999999</v>
      </c>
      <c r="AJ350">
        <v>-9.7799999999999998E-2</v>
      </c>
      <c r="AK350">
        <v>0.124</v>
      </c>
      <c r="AL350">
        <v>0.33600000000000002</v>
      </c>
      <c r="AM350">
        <v>165891713.70750001</v>
      </c>
      <c r="AN350">
        <v>972652688.70200002</v>
      </c>
      <c r="AO350">
        <v>0</v>
      </c>
      <c r="AP350">
        <v>0.12870000000000001</v>
      </c>
      <c r="AQ350">
        <v>0.1706</v>
      </c>
      <c r="AR350">
        <v>-77.142623900000004</v>
      </c>
      <c r="AS350">
        <v>0</v>
      </c>
      <c r="AT350">
        <v>-11.5883427875</v>
      </c>
      <c r="AU350">
        <v>0.13469999999999999</v>
      </c>
      <c r="AV350">
        <v>1</v>
      </c>
      <c r="AW350">
        <v>27730.597399999999</v>
      </c>
      <c r="AX350">
        <v>452429.32079999999</v>
      </c>
      <c r="AY350">
        <v>0</v>
      </c>
      <c r="AZ350">
        <v>0.112</v>
      </c>
      <c r="BA350">
        <v>0.93869999999999998</v>
      </c>
      <c r="BB350">
        <v>0</v>
      </c>
      <c r="BC350">
        <v>0</v>
      </c>
      <c r="BD350">
        <v>0</v>
      </c>
      <c r="BE350">
        <v>0</v>
      </c>
      <c r="BF350">
        <v>0</v>
      </c>
      <c r="BG350" s="2">
        <f t="shared" ref="BG350:BG413" si="8">(M350*L350)+(R350*Q350)+(W350*V350)+(AB350*AA350)+(AG350*AF350)+(AL350*AK350)+(AQ350*AP350)+(AV350*AU350)+(BA350*AZ350)+(BF350*BE350)</f>
        <v>0.50226415999999996</v>
      </c>
      <c r="BH350">
        <f>IFERROR(VLOOKUP(D350,'Pesos cenários'!$B$2:$D$4,3,FALSE),"")</f>
        <v>0.24260000000000001</v>
      </c>
    </row>
    <row r="351" spans="1:60" x14ac:dyDescent="0.25">
      <c r="A351">
        <v>21605</v>
      </c>
      <c r="B351" t="s">
        <v>719</v>
      </c>
      <c r="C351" t="s">
        <v>269</v>
      </c>
      <c r="D351" t="s">
        <v>56</v>
      </c>
      <c r="E351" t="s">
        <v>57</v>
      </c>
      <c r="F351" t="s">
        <v>724</v>
      </c>
      <c r="G351" t="s">
        <v>716</v>
      </c>
      <c r="H351">
        <v>405.863</v>
      </c>
      <c r="I351">
        <v>1141.72937</v>
      </c>
      <c r="J351">
        <v>1638.4106470500001</v>
      </c>
      <c r="K351">
        <v>0.14153779999999999</v>
      </c>
      <c r="L351">
        <v>0.13350000000000001</v>
      </c>
      <c r="M351">
        <v>0.69679999999999997</v>
      </c>
      <c r="N351">
        <v>535.94029999999998</v>
      </c>
      <c r="O351">
        <v>934.7636</v>
      </c>
      <c r="P351">
        <v>3.7052</v>
      </c>
      <c r="Q351">
        <v>0.12039999999999999</v>
      </c>
      <c r="R351">
        <v>0.5716</v>
      </c>
      <c r="S351">
        <v>417.57089999999999</v>
      </c>
      <c r="T351">
        <v>928.77779999999996</v>
      </c>
      <c r="U351">
        <v>0</v>
      </c>
      <c r="V351">
        <v>0</v>
      </c>
      <c r="W351">
        <v>0.4496</v>
      </c>
      <c r="X351">
        <v>1338398436</v>
      </c>
      <c r="Y351">
        <v>1709276720</v>
      </c>
      <c r="Z351">
        <v>0</v>
      </c>
      <c r="AA351">
        <v>0.1263</v>
      </c>
      <c r="AB351">
        <v>0.78300000000000003</v>
      </c>
      <c r="AC351">
        <v>407106.50270000001</v>
      </c>
      <c r="AD351">
        <v>478977.01140000002</v>
      </c>
      <c r="AE351">
        <v>0</v>
      </c>
      <c r="AF351">
        <v>0.12039999999999999</v>
      </c>
      <c r="AG351">
        <v>0.84989999999999999</v>
      </c>
      <c r="AH351">
        <v>0.12820000000000001</v>
      </c>
      <c r="AI351">
        <v>0.377</v>
      </c>
      <c r="AJ351">
        <v>-1.5100000000000001E-2</v>
      </c>
      <c r="AK351">
        <v>0.124</v>
      </c>
      <c r="AL351">
        <v>0.3654</v>
      </c>
      <c r="AM351">
        <v>206513112.81470001</v>
      </c>
      <c r="AN351">
        <v>442484488.83569998</v>
      </c>
      <c r="AO351">
        <v>0</v>
      </c>
      <c r="AP351">
        <v>0.12870000000000001</v>
      </c>
      <c r="AQ351">
        <v>0.4667</v>
      </c>
      <c r="AR351">
        <v>0.142457947</v>
      </c>
      <c r="AS351">
        <v>0</v>
      </c>
      <c r="AT351">
        <v>-16.444582950000001</v>
      </c>
      <c r="AU351">
        <v>0.13469999999999999</v>
      </c>
      <c r="AV351">
        <v>0</v>
      </c>
      <c r="AW351">
        <v>224393.6771</v>
      </c>
      <c r="AX351">
        <v>415586.43150000001</v>
      </c>
      <c r="AY351">
        <v>23.412500000000001</v>
      </c>
      <c r="AZ351">
        <v>0.112</v>
      </c>
      <c r="BA351">
        <v>0.46010000000000001</v>
      </c>
      <c r="BB351">
        <v>0</v>
      </c>
      <c r="BC351">
        <v>0</v>
      </c>
      <c r="BD351">
        <v>0</v>
      </c>
      <c r="BE351">
        <v>0</v>
      </c>
      <c r="BF351">
        <v>0</v>
      </c>
      <c r="BG351" s="2">
        <f t="shared" si="8"/>
        <v>0.51996938999999998</v>
      </c>
      <c r="BH351">
        <f>IFERROR(VLOOKUP(D351,'Pesos cenários'!$B$2:$D$4,3,FALSE),"")</f>
        <v>0.3972</v>
      </c>
    </row>
    <row r="352" spans="1:60" x14ac:dyDescent="0.25">
      <c r="A352">
        <v>21605</v>
      </c>
      <c r="B352" t="s">
        <v>719</v>
      </c>
      <c r="C352" t="s">
        <v>269</v>
      </c>
      <c r="D352" t="s">
        <v>58</v>
      </c>
      <c r="E352" t="s">
        <v>57</v>
      </c>
      <c r="F352" t="s">
        <v>724</v>
      </c>
      <c r="G352" t="s">
        <v>716</v>
      </c>
      <c r="H352">
        <v>405.863</v>
      </c>
      <c r="I352">
        <v>1141.72937</v>
      </c>
      <c r="J352">
        <v>1822.5904057749999</v>
      </c>
      <c r="K352">
        <v>0.14153779999999999</v>
      </c>
      <c r="L352">
        <v>0.13350000000000001</v>
      </c>
      <c r="M352">
        <v>0.62639999999999996</v>
      </c>
      <c r="N352">
        <v>541.13040000000001</v>
      </c>
      <c r="O352">
        <v>986.64490000000001</v>
      </c>
      <c r="P352">
        <v>3.7052</v>
      </c>
      <c r="Q352">
        <v>0.12039999999999999</v>
      </c>
      <c r="R352">
        <v>0.54679999999999995</v>
      </c>
      <c r="S352">
        <v>417.57089999999999</v>
      </c>
      <c r="T352">
        <v>916.14700000000005</v>
      </c>
      <c r="U352">
        <v>0</v>
      </c>
      <c r="V352">
        <v>0</v>
      </c>
      <c r="W352">
        <v>0.45579999999999998</v>
      </c>
      <c r="X352">
        <v>1338398436</v>
      </c>
      <c r="Y352">
        <v>1698409060</v>
      </c>
      <c r="Z352">
        <v>0</v>
      </c>
      <c r="AA352">
        <v>0.1263</v>
      </c>
      <c r="AB352">
        <v>0.78800000000000003</v>
      </c>
      <c r="AC352">
        <v>407106.50270000001</v>
      </c>
      <c r="AD352">
        <v>479501.98119999998</v>
      </c>
      <c r="AE352">
        <v>0</v>
      </c>
      <c r="AF352">
        <v>0.12039999999999999</v>
      </c>
      <c r="AG352">
        <v>0.84899999999999998</v>
      </c>
      <c r="AH352">
        <v>0.12790000000000001</v>
      </c>
      <c r="AI352">
        <v>0.37640000000000001</v>
      </c>
      <c r="AJ352">
        <v>-3.3399999999999999E-2</v>
      </c>
      <c r="AK352">
        <v>0.124</v>
      </c>
      <c r="AL352">
        <v>0.39369999999999999</v>
      </c>
      <c r="AM352">
        <v>237609969.71919999</v>
      </c>
      <c r="AN352">
        <v>447279988.8872</v>
      </c>
      <c r="AO352">
        <v>0</v>
      </c>
      <c r="AP352">
        <v>0.12870000000000001</v>
      </c>
      <c r="AQ352">
        <v>0.53120000000000001</v>
      </c>
      <c r="AR352">
        <v>-65.863769500000004</v>
      </c>
      <c r="AS352">
        <v>0</v>
      </c>
      <c r="AT352">
        <v>-12.267491825</v>
      </c>
      <c r="AU352">
        <v>0.13469999999999999</v>
      </c>
      <c r="AV352">
        <v>1</v>
      </c>
      <c r="AW352">
        <v>225115.5913</v>
      </c>
      <c r="AX352">
        <v>431044.28480000002</v>
      </c>
      <c r="AY352">
        <v>0.35320000000000001</v>
      </c>
      <c r="AZ352">
        <v>0.112</v>
      </c>
      <c r="BA352">
        <v>0.47770000000000001</v>
      </c>
      <c r="BB352">
        <v>0</v>
      </c>
      <c r="BC352">
        <v>0</v>
      </c>
      <c r="BD352">
        <v>0</v>
      </c>
      <c r="BE352">
        <v>0</v>
      </c>
      <c r="BF352">
        <v>0</v>
      </c>
      <c r="BG352" s="2">
        <f t="shared" si="8"/>
        <v>0.65658975999999991</v>
      </c>
      <c r="BH352">
        <f>IFERROR(VLOOKUP(D352,'Pesos cenários'!$B$2:$D$4,3,FALSE),"")</f>
        <v>0.36020000000000002</v>
      </c>
    </row>
    <row r="353" spans="1:60" x14ac:dyDescent="0.25">
      <c r="A353">
        <v>21605</v>
      </c>
      <c r="B353" t="s">
        <v>719</v>
      </c>
      <c r="C353" t="s">
        <v>269</v>
      </c>
      <c r="D353" t="s">
        <v>59</v>
      </c>
      <c r="E353" t="s">
        <v>57</v>
      </c>
      <c r="F353" t="s">
        <v>724</v>
      </c>
      <c r="G353" t="s">
        <v>716</v>
      </c>
      <c r="H353">
        <v>405.863</v>
      </c>
      <c r="I353">
        <v>1141.72937</v>
      </c>
      <c r="J353">
        <v>2210.4683583999999</v>
      </c>
      <c r="K353">
        <v>0.14153779999999999</v>
      </c>
      <c r="L353">
        <v>0.13350000000000001</v>
      </c>
      <c r="M353">
        <v>0.51649999999999996</v>
      </c>
      <c r="N353">
        <v>679.31600000000003</v>
      </c>
      <c r="O353">
        <v>1225.8015</v>
      </c>
      <c r="P353">
        <v>1.4140999999999999</v>
      </c>
      <c r="Q353">
        <v>0.12039999999999999</v>
      </c>
      <c r="R353">
        <v>0.55369999999999997</v>
      </c>
      <c r="S353">
        <v>417.57089999999999</v>
      </c>
      <c r="T353">
        <v>972.66780000000006</v>
      </c>
      <c r="U353">
        <v>0</v>
      </c>
      <c r="V353">
        <v>0</v>
      </c>
      <c r="W353">
        <v>0.42930000000000001</v>
      </c>
      <c r="X353">
        <v>1338398436</v>
      </c>
      <c r="Y353">
        <v>2308118342.25</v>
      </c>
      <c r="Z353">
        <v>0</v>
      </c>
      <c r="AA353">
        <v>0.1263</v>
      </c>
      <c r="AB353">
        <v>0.57989999999999997</v>
      </c>
      <c r="AC353">
        <v>407106.50270000001</v>
      </c>
      <c r="AD353">
        <v>836379.58109999995</v>
      </c>
      <c r="AE353">
        <v>0</v>
      </c>
      <c r="AF353">
        <v>0.12039999999999999</v>
      </c>
      <c r="AG353">
        <v>0.48670000000000002</v>
      </c>
      <c r="AH353">
        <v>0.12759999999999999</v>
      </c>
      <c r="AI353">
        <v>0.57669999999999999</v>
      </c>
      <c r="AJ353">
        <v>-9.7799999999999998E-2</v>
      </c>
      <c r="AK353">
        <v>0.124</v>
      </c>
      <c r="AL353">
        <v>0.3342</v>
      </c>
      <c r="AM353">
        <v>226879146.48300001</v>
      </c>
      <c r="AN353">
        <v>972652688.70200002</v>
      </c>
      <c r="AO353">
        <v>0</v>
      </c>
      <c r="AP353">
        <v>0.12870000000000001</v>
      </c>
      <c r="AQ353">
        <v>0.23330000000000001</v>
      </c>
      <c r="AR353">
        <v>35.173332199999997</v>
      </c>
      <c r="AS353">
        <v>0</v>
      </c>
      <c r="AT353">
        <v>-11.5883427875</v>
      </c>
      <c r="AU353">
        <v>0.13469999999999999</v>
      </c>
      <c r="AV353">
        <v>0</v>
      </c>
      <c r="AW353">
        <v>253426.9424</v>
      </c>
      <c r="AX353">
        <v>452429.32079999999</v>
      </c>
      <c r="AY353">
        <v>0</v>
      </c>
      <c r="AZ353">
        <v>0.112</v>
      </c>
      <c r="BA353">
        <v>0.43990000000000001</v>
      </c>
      <c r="BB353">
        <v>0</v>
      </c>
      <c r="BC353">
        <v>0</v>
      </c>
      <c r="BD353">
        <v>0</v>
      </c>
      <c r="BE353">
        <v>0</v>
      </c>
      <c r="BF353">
        <v>0</v>
      </c>
      <c r="BG353" s="2">
        <f t="shared" si="8"/>
        <v>0.38819358999999998</v>
      </c>
      <c r="BH353">
        <f>IFERROR(VLOOKUP(D353,'Pesos cenários'!$B$2:$D$4,3,FALSE),"")</f>
        <v>0.24260000000000001</v>
      </c>
    </row>
    <row r="354" spans="1:60" x14ac:dyDescent="0.25">
      <c r="A354">
        <v>21606</v>
      </c>
      <c r="B354" t="s">
        <v>719</v>
      </c>
      <c r="C354" t="s">
        <v>270</v>
      </c>
      <c r="D354" t="s">
        <v>58</v>
      </c>
      <c r="E354" t="s">
        <v>57</v>
      </c>
      <c r="F354" t="s">
        <v>729</v>
      </c>
      <c r="G354" t="s">
        <v>716</v>
      </c>
      <c r="H354">
        <v>7.5270000000000001</v>
      </c>
      <c r="I354">
        <v>11.0526991</v>
      </c>
      <c r="J354">
        <v>1822.5904057749999</v>
      </c>
      <c r="K354">
        <v>0.14153779999999999</v>
      </c>
      <c r="L354">
        <v>0.13350000000000001</v>
      </c>
      <c r="M354">
        <v>6.0000000000000001E-3</v>
      </c>
      <c r="N354">
        <v>20.040700000000001</v>
      </c>
      <c r="O354">
        <v>986.64490000000001</v>
      </c>
      <c r="P354">
        <v>3.7052</v>
      </c>
      <c r="Q354">
        <v>0.12039999999999999</v>
      </c>
      <c r="R354">
        <v>1.66E-2</v>
      </c>
      <c r="S354">
        <v>15.633900000000001</v>
      </c>
      <c r="T354">
        <v>916.14700000000005</v>
      </c>
      <c r="U354">
        <v>0</v>
      </c>
      <c r="V354">
        <v>0</v>
      </c>
      <c r="W354">
        <v>1.7100000000000001E-2</v>
      </c>
      <c r="X354">
        <v>22853938</v>
      </c>
      <c r="Y354">
        <v>1698409060</v>
      </c>
      <c r="Z354">
        <v>0</v>
      </c>
      <c r="AA354">
        <v>0.1263</v>
      </c>
      <c r="AB354">
        <v>1.35E-2</v>
      </c>
      <c r="AC354">
        <v>0</v>
      </c>
      <c r="AD354">
        <v>479501.98119999998</v>
      </c>
      <c r="AE354">
        <v>0</v>
      </c>
      <c r="AF354">
        <v>0.12039999999999999</v>
      </c>
      <c r="AG354">
        <v>0</v>
      </c>
      <c r="AH354">
        <v>-1E-4</v>
      </c>
      <c r="AI354">
        <v>0.37640000000000001</v>
      </c>
      <c r="AJ354">
        <v>-3.3399999999999999E-2</v>
      </c>
      <c r="AK354">
        <v>0.124</v>
      </c>
      <c r="AL354">
        <v>8.1299999999999997E-2</v>
      </c>
      <c r="AM354">
        <v>54635887.022500001</v>
      </c>
      <c r="AN354">
        <v>447279988.8872</v>
      </c>
      <c r="AO354">
        <v>0</v>
      </c>
      <c r="AP354">
        <v>0.12870000000000001</v>
      </c>
      <c r="AQ354">
        <v>0.1222</v>
      </c>
      <c r="AR354">
        <v>13.0481777</v>
      </c>
      <c r="AS354">
        <v>0</v>
      </c>
      <c r="AT354">
        <v>-12.267491825</v>
      </c>
      <c r="AU354">
        <v>0.13469999999999999</v>
      </c>
      <c r="AV354">
        <v>0</v>
      </c>
      <c r="AW354">
        <v>2508.7728999999999</v>
      </c>
      <c r="AX354">
        <v>431044.28480000002</v>
      </c>
      <c r="AY354">
        <v>0.35320000000000001</v>
      </c>
      <c r="AZ354">
        <v>0.112</v>
      </c>
      <c r="BA354">
        <v>0.99419999999999997</v>
      </c>
      <c r="BB354">
        <v>0</v>
      </c>
      <c r="BC354">
        <v>0</v>
      </c>
      <c r="BD354">
        <v>0</v>
      </c>
      <c r="BE354">
        <v>0</v>
      </c>
      <c r="BF354">
        <v>0</v>
      </c>
      <c r="BG354" s="2">
        <f t="shared" si="8"/>
        <v>0.14166343000000001</v>
      </c>
      <c r="BH354">
        <f>IFERROR(VLOOKUP(D354,'Pesos cenários'!$B$2:$D$4,3,FALSE),"")</f>
        <v>0.36020000000000002</v>
      </c>
    </row>
    <row r="355" spans="1:60" x14ac:dyDescent="0.25">
      <c r="A355">
        <v>21606</v>
      </c>
      <c r="B355" t="s">
        <v>719</v>
      </c>
      <c r="C355" t="s">
        <v>270</v>
      </c>
      <c r="D355" t="s">
        <v>59</v>
      </c>
      <c r="E355" t="s">
        <v>57</v>
      </c>
      <c r="F355" t="s">
        <v>729</v>
      </c>
      <c r="G355" t="s">
        <v>716</v>
      </c>
      <c r="H355">
        <v>7.5270000000000001</v>
      </c>
      <c r="I355">
        <v>11.0526991</v>
      </c>
      <c r="J355">
        <v>2210.4683583999999</v>
      </c>
      <c r="K355">
        <v>0.14153779999999999</v>
      </c>
      <c r="L355">
        <v>0.13350000000000001</v>
      </c>
      <c r="M355">
        <v>4.8999999999999998E-3</v>
      </c>
      <c r="N355">
        <v>24.0489</v>
      </c>
      <c r="O355">
        <v>1225.8015</v>
      </c>
      <c r="P355">
        <v>1.4140999999999999</v>
      </c>
      <c r="Q355">
        <v>0.12039999999999999</v>
      </c>
      <c r="R355">
        <v>1.8499999999999999E-2</v>
      </c>
      <c r="S355">
        <v>15.633900000000001</v>
      </c>
      <c r="T355">
        <v>972.66780000000006</v>
      </c>
      <c r="U355">
        <v>0</v>
      </c>
      <c r="V355">
        <v>0</v>
      </c>
      <c r="W355">
        <v>1.61E-2</v>
      </c>
      <c r="X355">
        <v>22853938</v>
      </c>
      <c r="Y355">
        <v>2308118342.25</v>
      </c>
      <c r="Z355">
        <v>0</v>
      </c>
      <c r="AA355">
        <v>0.1263</v>
      </c>
      <c r="AB355">
        <v>9.9000000000000008E-3</v>
      </c>
      <c r="AC355">
        <v>0</v>
      </c>
      <c r="AD355">
        <v>836379.58109999995</v>
      </c>
      <c r="AE355">
        <v>0</v>
      </c>
      <c r="AF355">
        <v>0.12039999999999999</v>
      </c>
      <c r="AG355">
        <v>0</v>
      </c>
      <c r="AH355">
        <v>0</v>
      </c>
      <c r="AI355">
        <v>0.57669999999999999</v>
      </c>
      <c r="AJ355">
        <v>-9.7799999999999998E-2</v>
      </c>
      <c r="AK355">
        <v>0.124</v>
      </c>
      <c r="AL355">
        <v>0.14510000000000001</v>
      </c>
      <c r="AM355">
        <v>0</v>
      </c>
      <c r="AN355">
        <v>972652688.70200002</v>
      </c>
      <c r="AO355">
        <v>0</v>
      </c>
      <c r="AP355">
        <v>0.12870000000000001</v>
      </c>
      <c r="AQ355">
        <v>0</v>
      </c>
      <c r="AR355">
        <v>-2.05832148</v>
      </c>
      <c r="AS355">
        <v>0</v>
      </c>
      <c r="AT355">
        <v>-11.5883427875</v>
      </c>
      <c r="AU355">
        <v>0.13469999999999999</v>
      </c>
      <c r="AV355">
        <v>0.17762000294125299</v>
      </c>
      <c r="AW355">
        <v>1195.9331999999999</v>
      </c>
      <c r="AX355">
        <v>452429.32079999999</v>
      </c>
      <c r="AY355">
        <v>0</v>
      </c>
      <c r="AZ355">
        <v>0.112</v>
      </c>
      <c r="BA355">
        <v>0.99739999999999995</v>
      </c>
      <c r="BB355">
        <v>0</v>
      </c>
      <c r="BC355">
        <v>0</v>
      </c>
      <c r="BD355">
        <v>0</v>
      </c>
      <c r="BE355">
        <v>0</v>
      </c>
      <c r="BF355">
        <v>0</v>
      </c>
      <c r="BG355" s="2">
        <f t="shared" si="8"/>
        <v>0.15775853439618678</v>
      </c>
      <c r="BH355">
        <f>IFERROR(VLOOKUP(D355,'Pesos cenários'!$B$2:$D$4,3,FALSE),"")</f>
        <v>0.24260000000000001</v>
      </c>
    </row>
    <row r="356" spans="1:60" x14ac:dyDescent="0.25">
      <c r="A356">
        <v>21607</v>
      </c>
      <c r="B356" t="s">
        <v>719</v>
      </c>
      <c r="C356" t="s">
        <v>271</v>
      </c>
      <c r="D356" t="s">
        <v>56</v>
      </c>
      <c r="E356" t="s">
        <v>57</v>
      </c>
      <c r="F356" t="s">
        <v>724</v>
      </c>
      <c r="G356" t="s">
        <v>716</v>
      </c>
      <c r="H356">
        <v>159.238</v>
      </c>
      <c r="I356">
        <v>602.08587599999998</v>
      </c>
      <c r="J356">
        <v>1638.4106470500001</v>
      </c>
      <c r="K356">
        <v>0.14153779999999999</v>
      </c>
      <c r="L356">
        <v>0.13350000000000001</v>
      </c>
      <c r="M356">
        <v>0.3674</v>
      </c>
      <c r="N356">
        <v>298.34230000000002</v>
      </c>
      <c r="O356">
        <v>934.7636</v>
      </c>
      <c r="P356">
        <v>3.7052</v>
      </c>
      <c r="Q356">
        <v>0.12039999999999999</v>
      </c>
      <c r="R356">
        <v>0.3165</v>
      </c>
      <c r="S356">
        <v>193.22749999999999</v>
      </c>
      <c r="T356">
        <v>928.77779999999996</v>
      </c>
      <c r="U356">
        <v>0</v>
      </c>
      <c r="V356">
        <v>0</v>
      </c>
      <c r="W356">
        <v>0.20799999999999999</v>
      </c>
      <c r="X356">
        <v>483502284</v>
      </c>
      <c r="Y356">
        <v>1709276720</v>
      </c>
      <c r="Z356">
        <v>0</v>
      </c>
      <c r="AA356">
        <v>0.1263</v>
      </c>
      <c r="AB356">
        <v>0.28289999999999998</v>
      </c>
      <c r="AC356">
        <v>309231.6323</v>
      </c>
      <c r="AD356">
        <v>478977.01140000002</v>
      </c>
      <c r="AE356">
        <v>0</v>
      </c>
      <c r="AF356">
        <v>0.12039999999999999</v>
      </c>
      <c r="AG356">
        <v>0.64559999999999995</v>
      </c>
      <c r="AH356">
        <v>0.20069999999999999</v>
      </c>
      <c r="AI356">
        <v>0.377</v>
      </c>
      <c r="AJ356">
        <v>-1.5100000000000001E-2</v>
      </c>
      <c r="AK356">
        <v>0.124</v>
      </c>
      <c r="AL356">
        <v>0.5504</v>
      </c>
      <c r="AM356">
        <v>338043073.0449</v>
      </c>
      <c r="AN356">
        <v>442484488.83569998</v>
      </c>
      <c r="AO356">
        <v>0</v>
      </c>
      <c r="AP356">
        <v>0.12870000000000001</v>
      </c>
      <c r="AQ356">
        <v>0.76400000000000001</v>
      </c>
      <c r="AR356">
        <v>74.478568999999993</v>
      </c>
      <c r="AS356">
        <v>0</v>
      </c>
      <c r="AT356">
        <v>-16.444582950000001</v>
      </c>
      <c r="AU356">
        <v>0.13469999999999999</v>
      </c>
      <c r="AV356">
        <v>0</v>
      </c>
      <c r="AW356">
        <v>83204.066099999996</v>
      </c>
      <c r="AX356">
        <v>415586.43150000001</v>
      </c>
      <c r="AY356">
        <v>23.412500000000001</v>
      </c>
      <c r="AZ356">
        <v>0.112</v>
      </c>
      <c r="BA356">
        <v>0.79979999999999996</v>
      </c>
      <c r="BB356">
        <v>0</v>
      </c>
      <c r="BC356">
        <v>0</v>
      </c>
      <c r="BD356">
        <v>0</v>
      </c>
      <c r="BE356">
        <v>0</v>
      </c>
      <c r="BF356">
        <v>0</v>
      </c>
      <c r="BG356" s="2">
        <f t="shared" si="8"/>
        <v>0.45676900999999992</v>
      </c>
      <c r="BH356">
        <f>IFERROR(VLOOKUP(D356,'Pesos cenários'!$B$2:$D$4,3,FALSE),"")</f>
        <v>0.3972</v>
      </c>
    </row>
    <row r="357" spans="1:60" x14ac:dyDescent="0.25">
      <c r="A357">
        <v>21607</v>
      </c>
      <c r="B357" t="s">
        <v>719</v>
      </c>
      <c r="C357" t="s">
        <v>271</v>
      </c>
      <c r="D357" t="s">
        <v>58</v>
      </c>
      <c r="E357" t="s">
        <v>57</v>
      </c>
      <c r="F357" t="s">
        <v>724</v>
      </c>
      <c r="G357" t="s">
        <v>716</v>
      </c>
      <c r="H357">
        <v>159.238</v>
      </c>
      <c r="I357">
        <v>602.08587599999998</v>
      </c>
      <c r="J357">
        <v>1822.5904057749999</v>
      </c>
      <c r="K357">
        <v>0.14153779999999999</v>
      </c>
      <c r="L357">
        <v>0.13350000000000001</v>
      </c>
      <c r="M357">
        <v>0.33029999999999998</v>
      </c>
      <c r="N357">
        <v>298.34230000000002</v>
      </c>
      <c r="O357">
        <v>986.64490000000001</v>
      </c>
      <c r="P357">
        <v>3.7052</v>
      </c>
      <c r="Q357">
        <v>0.12039999999999999</v>
      </c>
      <c r="R357">
        <v>0.29980000000000001</v>
      </c>
      <c r="S357">
        <v>193.22749999999999</v>
      </c>
      <c r="T357">
        <v>916.14700000000005</v>
      </c>
      <c r="U357">
        <v>0</v>
      </c>
      <c r="V357">
        <v>0</v>
      </c>
      <c r="W357">
        <v>0.2109</v>
      </c>
      <c r="X357">
        <v>483502284</v>
      </c>
      <c r="Y357">
        <v>1698409060</v>
      </c>
      <c r="Z357">
        <v>0</v>
      </c>
      <c r="AA357">
        <v>0.1263</v>
      </c>
      <c r="AB357">
        <v>0.28470000000000001</v>
      </c>
      <c r="AC357">
        <v>309231.6323</v>
      </c>
      <c r="AD357">
        <v>479501.98119999998</v>
      </c>
      <c r="AE357">
        <v>0</v>
      </c>
      <c r="AF357">
        <v>0.12039999999999999</v>
      </c>
      <c r="AG357">
        <v>0.64490000000000003</v>
      </c>
      <c r="AH357">
        <v>0.20069999999999999</v>
      </c>
      <c r="AI357">
        <v>0.37640000000000001</v>
      </c>
      <c r="AJ357">
        <v>-3.3399999999999999E-2</v>
      </c>
      <c r="AK357">
        <v>0.124</v>
      </c>
      <c r="AL357">
        <v>0.57130000000000003</v>
      </c>
      <c r="AM357">
        <v>318936270.04320002</v>
      </c>
      <c r="AN357">
        <v>447279988.8872</v>
      </c>
      <c r="AO357">
        <v>0</v>
      </c>
      <c r="AP357">
        <v>0.12870000000000001</v>
      </c>
      <c r="AQ357">
        <v>0.71309999999999996</v>
      </c>
      <c r="AR357">
        <v>8.1270113599999999E-2</v>
      </c>
      <c r="AS357">
        <v>0</v>
      </c>
      <c r="AT357">
        <v>-12.267491825</v>
      </c>
      <c r="AU357">
        <v>0.13469999999999999</v>
      </c>
      <c r="AV357">
        <v>0</v>
      </c>
      <c r="AW357">
        <v>84181.351299999995</v>
      </c>
      <c r="AX357">
        <v>431044.28480000002</v>
      </c>
      <c r="AY357">
        <v>0.35320000000000001</v>
      </c>
      <c r="AZ357">
        <v>0.112</v>
      </c>
      <c r="BA357">
        <v>0.80469999999999997</v>
      </c>
      <c r="BB357">
        <v>0</v>
      </c>
      <c r="BC357">
        <v>0</v>
      </c>
      <c r="BD357">
        <v>0</v>
      </c>
      <c r="BE357">
        <v>0</v>
      </c>
      <c r="BF357">
        <v>0</v>
      </c>
      <c r="BG357" s="2">
        <f t="shared" si="8"/>
        <v>0.44653810999999999</v>
      </c>
      <c r="BH357">
        <f>IFERROR(VLOOKUP(D357,'Pesos cenários'!$B$2:$D$4,3,FALSE),"")</f>
        <v>0.36020000000000002</v>
      </c>
    </row>
    <row r="358" spans="1:60" x14ac:dyDescent="0.25">
      <c r="A358">
        <v>21607</v>
      </c>
      <c r="B358" t="s">
        <v>719</v>
      </c>
      <c r="C358" t="s">
        <v>271</v>
      </c>
      <c r="D358" t="s">
        <v>59</v>
      </c>
      <c r="E358" t="s">
        <v>57</v>
      </c>
      <c r="F358" t="s">
        <v>724</v>
      </c>
      <c r="G358" t="s">
        <v>716</v>
      </c>
      <c r="H358">
        <v>159.238</v>
      </c>
      <c r="I358">
        <v>602.08587599999998</v>
      </c>
      <c r="J358">
        <v>2210.4683583999999</v>
      </c>
      <c r="K358">
        <v>0.14153779999999999</v>
      </c>
      <c r="L358">
        <v>0.13350000000000001</v>
      </c>
      <c r="M358">
        <v>0.27229999999999999</v>
      </c>
      <c r="N358">
        <v>367.51530000000002</v>
      </c>
      <c r="O358">
        <v>1225.8015</v>
      </c>
      <c r="P358">
        <v>1.4140999999999999</v>
      </c>
      <c r="Q358">
        <v>0.12039999999999999</v>
      </c>
      <c r="R358">
        <v>0.29899999999999999</v>
      </c>
      <c r="S358">
        <v>193.22749999999999</v>
      </c>
      <c r="T358">
        <v>972.66780000000006</v>
      </c>
      <c r="U358">
        <v>0</v>
      </c>
      <c r="V358">
        <v>0</v>
      </c>
      <c r="W358">
        <v>0.19869999999999999</v>
      </c>
      <c r="X358">
        <v>483502284</v>
      </c>
      <c r="Y358">
        <v>2308118342.25</v>
      </c>
      <c r="Z358">
        <v>0</v>
      </c>
      <c r="AA358">
        <v>0.1263</v>
      </c>
      <c r="AB358">
        <v>0.20949999999999999</v>
      </c>
      <c r="AC358">
        <v>309231.6323</v>
      </c>
      <c r="AD358">
        <v>836379.58109999995</v>
      </c>
      <c r="AE358">
        <v>0</v>
      </c>
      <c r="AF358">
        <v>0.12039999999999999</v>
      </c>
      <c r="AG358">
        <v>0.36969999999999997</v>
      </c>
      <c r="AH358">
        <v>0.19969999999999999</v>
      </c>
      <c r="AI358">
        <v>0.57669999999999999</v>
      </c>
      <c r="AJ358">
        <v>-9.7799999999999998E-2</v>
      </c>
      <c r="AK358">
        <v>0.124</v>
      </c>
      <c r="AL358">
        <v>0.44109999999999999</v>
      </c>
      <c r="AM358">
        <v>553309294.79719996</v>
      </c>
      <c r="AN358">
        <v>972652688.70200002</v>
      </c>
      <c r="AO358">
        <v>0</v>
      </c>
      <c r="AP358">
        <v>0.12870000000000001</v>
      </c>
      <c r="AQ358">
        <v>0.56889999999999996</v>
      </c>
      <c r="AR358">
        <v>44.811412799999999</v>
      </c>
      <c r="AS358">
        <v>0</v>
      </c>
      <c r="AT358">
        <v>-11.5883427875</v>
      </c>
      <c r="AU358">
        <v>0.13469999999999999</v>
      </c>
      <c r="AV358">
        <v>0</v>
      </c>
      <c r="AW358">
        <v>96884.388900000005</v>
      </c>
      <c r="AX358">
        <v>452429.32079999999</v>
      </c>
      <c r="AY358">
        <v>0</v>
      </c>
      <c r="AZ358">
        <v>0.112</v>
      </c>
      <c r="BA358">
        <v>0.78590000000000004</v>
      </c>
      <c r="BB358">
        <v>0</v>
      </c>
      <c r="BC358">
        <v>0</v>
      </c>
      <c r="BD358">
        <v>0</v>
      </c>
      <c r="BE358">
        <v>0</v>
      </c>
      <c r="BF358">
        <v>0</v>
      </c>
      <c r="BG358" s="2">
        <f t="shared" si="8"/>
        <v>0.35925801000000002</v>
      </c>
      <c r="BH358">
        <f>IFERROR(VLOOKUP(D358,'Pesos cenários'!$B$2:$D$4,3,FALSE),"")</f>
        <v>0.24260000000000001</v>
      </c>
    </row>
    <row r="359" spans="1:60" x14ac:dyDescent="0.25">
      <c r="A359">
        <v>21608</v>
      </c>
      <c r="B359" t="s">
        <v>719</v>
      </c>
      <c r="C359" t="s">
        <v>272</v>
      </c>
      <c r="D359" t="s">
        <v>58</v>
      </c>
      <c r="E359" t="s">
        <v>57</v>
      </c>
      <c r="F359" t="s">
        <v>729</v>
      </c>
      <c r="G359" t="s">
        <v>716</v>
      </c>
      <c r="H359">
        <v>57.951000000000001</v>
      </c>
      <c r="I359">
        <v>294.539917</v>
      </c>
      <c r="J359">
        <v>1822.5904057749999</v>
      </c>
      <c r="K359">
        <v>0.14153779999999999</v>
      </c>
      <c r="L359">
        <v>0.13350000000000001</v>
      </c>
      <c r="M359">
        <v>0.1615</v>
      </c>
      <c r="N359">
        <v>71.033799999999999</v>
      </c>
      <c r="O359">
        <v>986.64490000000001</v>
      </c>
      <c r="P359">
        <v>3.7052</v>
      </c>
      <c r="Q359">
        <v>0.12039999999999999</v>
      </c>
      <c r="R359">
        <v>6.8500000000000005E-2</v>
      </c>
      <c r="S359">
        <v>60.094499999999996</v>
      </c>
      <c r="T359">
        <v>916.14700000000005</v>
      </c>
      <c r="U359">
        <v>0</v>
      </c>
      <c r="V359">
        <v>0</v>
      </c>
      <c r="W359">
        <v>6.5600000000000006E-2</v>
      </c>
      <c r="X359">
        <v>175958856</v>
      </c>
      <c r="Y359">
        <v>1698409060</v>
      </c>
      <c r="Z359">
        <v>0</v>
      </c>
      <c r="AA359">
        <v>0.1263</v>
      </c>
      <c r="AB359">
        <v>0.1036</v>
      </c>
      <c r="AC359">
        <v>45620.616000000002</v>
      </c>
      <c r="AD359">
        <v>479501.98119999998</v>
      </c>
      <c r="AE359">
        <v>0</v>
      </c>
      <c r="AF359">
        <v>0.12039999999999999</v>
      </c>
      <c r="AG359">
        <v>9.5100000000000004E-2</v>
      </c>
      <c r="AH359">
        <v>2.0000000000000001E-4</v>
      </c>
      <c r="AI359">
        <v>0.37640000000000001</v>
      </c>
      <c r="AJ359">
        <v>-3.3399999999999999E-2</v>
      </c>
      <c r="AK359">
        <v>0.124</v>
      </c>
      <c r="AL359">
        <v>8.2000000000000003E-2</v>
      </c>
      <c r="AM359">
        <v>94585.475600000005</v>
      </c>
      <c r="AN359">
        <v>447279988.8872</v>
      </c>
      <c r="AO359">
        <v>0</v>
      </c>
      <c r="AP359">
        <v>0.12870000000000001</v>
      </c>
      <c r="AQ359">
        <v>2.0000000000000001E-4</v>
      </c>
      <c r="AR359">
        <v>-0.82368135499999995</v>
      </c>
      <c r="AS359">
        <v>0</v>
      </c>
      <c r="AT359">
        <v>-12.267491825</v>
      </c>
      <c r="AU359">
        <v>0.13469999999999999</v>
      </c>
      <c r="AV359">
        <v>6.7143419922352301E-2</v>
      </c>
      <c r="AW359">
        <v>7346.7695999999996</v>
      </c>
      <c r="AX359">
        <v>431044.28480000002</v>
      </c>
      <c r="AY359">
        <v>0.35320000000000001</v>
      </c>
      <c r="AZ359">
        <v>0.112</v>
      </c>
      <c r="BA359">
        <v>0.98299999999999998</v>
      </c>
      <c r="BB359">
        <v>0</v>
      </c>
      <c r="BC359">
        <v>0</v>
      </c>
      <c r="BD359">
        <v>0</v>
      </c>
      <c r="BE359">
        <v>0</v>
      </c>
      <c r="BF359">
        <v>0</v>
      </c>
      <c r="BG359" s="2">
        <f t="shared" si="8"/>
        <v>0.18367632866354086</v>
      </c>
      <c r="BH359">
        <f>IFERROR(VLOOKUP(D359,'Pesos cenários'!$B$2:$D$4,3,FALSE),"")</f>
        <v>0.36020000000000002</v>
      </c>
    </row>
    <row r="360" spans="1:60" x14ac:dyDescent="0.25">
      <c r="A360">
        <v>21608</v>
      </c>
      <c r="B360" t="s">
        <v>719</v>
      </c>
      <c r="C360" t="s">
        <v>272</v>
      </c>
      <c r="D360" t="s">
        <v>59</v>
      </c>
      <c r="E360" t="s">
        <v>57</v>
      </c>
      <c r="F360" t="s">
        <v>729</v>
      </c>
      <c r="G360" t="s">
        <v>716</v>
      </c>
      <c r="H360">
        <v>57.951000000000001</v>
      </c>
      <c r="I360">
        <v>294.539917</v>
      </c>
      <c r="J360">
        <v>2210.4683583999999</v>
      </c>
      <c r="K360">
        <v>0.14153779999999999</v>
      </c>
      <c r="L360">
        <v>0.13350000000000001</v>
      </c>
      <c r="M360">
        <v>0.13320000000000001</v>
      </c>
      <c r="N360">
        <v>74.3489</v>
      </c>
      <c r="O360">
        <v>1225.8015</v>
      </c>
      <c r="P360">
        <v>1.4140999999999999</v>
      </c>
      <c r="Q360">
        <v>0.12039999999999999</v>
      </c>
      <c r="R360">
        <v>5.96E-2</v>
      </c>
      <c r="S360">
        <v>60.094499999999996</v>
      </c>
      <c r="T360">
        <v>972.66780000000006</v>
      </c>
      <c r="U360">
        <v>0</v>
      </c>
      <c r="V360">
        <v>0</v>
      </c>
      <c r="W360">
        <v>6.1800000000000001E-2</v>
      </c>
      <c r="X360">
        <v>175958856</v>
      </c>
      <c r="Y360">
        <v>2308118342.25</v>
      </c>
      <c r="Z360">
        <v>0</v>
      </c>
      <c r="AA360">
        <v>0.1263</v>
      </c>
      <c r="AB360">
        <v>7.6200000000000004E-2</v>
      </c>
      <c r="AC360">
        <v>45620.616000000002</v>
      </c>
      <c r="AD360">
        <v>836379.58109999995</v>
      </c>
      <c r="AE360">
        <v>0</v>
      </c>
      <c r="AF360">
        <v>0.12039999999999999</v>
      </c>
      <c r="AG360">
        <v>5.45E-2</v>
      </c>
      <c r="AH360">
        <v>2.9999999999999997E-4</v>
      </c>
      <c r="AI360">
        <v>0.57669999999999999</v>
      </c>
      <c r="AJ360">
        <v>-9.7799999999999998E-2</v>
      </c>
      <c r="AK360">
        <v>0.124</v>
      </c>
      <c r="AL360">
        <v>0.1454</v>
      </c>
      <c r="AM360">
        <v>27115746.855700001</v>
      </c>
      <c r="AN360">
        <v>972652688.70200002</v>
      </c>
      <c r="AO360">
        <v>0</v>
      </c>
      <c r="AP360">
        <v>0.12870000000000001</v>
      </c>
      <c r="AQ360">
        <v>2.7900000000000001E-2</v>
      </c>
      <c r="AR360">
        <v>4.4780440300000004</v>
      </c>
      <c r="AS360">
        <v>0</v>
      </c>
      <c r="AT360">
        <v>-11.5883427875</v>
      </c>
      <c r="AU360">
        <v>0.13469999999999999</v>
      </c>
      <c r="AV360">
        <v>0</v>
      </c>
      <c r="AW360">
        <v>8600.6262999999999</v>
      </c>
      <c r="AX360">
        <v>452429.32079999999</v>
      </c>
      <c r="AY360">
        <v>0</v>
      </c>
      <c r="AZ360">
        <v>0.112</v>
      </c>
      <c r="BA360">
        <v>0.98099999999999998</v>
      </c>
      <c r="BB360">
        <v>0</v>
      </c>
      <c r="BC360">
        <v>0</v>
      </c>
      <c r="BD360">
        <v>0</v>
      </c>
      <c r="BE360">
        <v>0</v>
      </c>
      <c r="BF360">
        <v>0</v>
      </c>
      <c r="BG360" s="2">
        <f t="shared" si="8"/>
        <v>0.17263623</v>
      </c>
      <c r="BH360">
        <f>IFERROR(VLOOKUP(D360,'Pesos cenários'!$B$2:$D$4,3,FALSE),"")</f>
        <v>0.24260000000000001</v>
      </c>
    </row>
    <row r="361" spans="1:60" x14ac:dyDescent="0.25">
      <c r="A361">
        <v>21609</v>
      </c>
      <c r="B361" t="s">
        <v>719</v>
      </c>
      <c r="C361" t="s">
        <v>273</v>
      </c>
      <c r="D361" t="s">
        <v>59</v>
      </c>
      <c r="E361" t="s">
        <v>57</v>
      </c>
      <c r="F361" t="s">
        <v>727</v>
      </c>
      <c r="G361" t="s">
        <v>716</v>
      </c>
      <c r="H361">
        <v>215.38499999999999</v>
      </c>
      <c r="I361">
        <v>1013.75891</v>
      </c>
      <c r="J361">
        <v>2210.4683583999999</v>
      </c>
      <c r="K361">
        <v>0.14153779999999999</v>
      </c>
      <c r="L361">
        <v>0.13350000000000001</v>
      </c>
      <c r="M361">
        <v>0.45860000000000001</v>
      </c>
      <c r="N361">
        <v>307.67939999999999</v>
      </c>
      <c r="O361">
        <v>1225.8015</v>
      </c>
      <c r="P361">
        <v>1.4140999999999999</v>
      </c>
      <c r="Q361">
        <v>0.12039999999999999</v>
      </c>
      <c r="R361">
        <v>0.25009999999999999</v>
      </c>
      <c r="S361">
        <v>223.74010000000001</v>
      </c>
      <c r="T361">
        <v>972.66780000000006</v>
      </c>
      <c r="U361">
        <v>0</v>
      </c>
      <c r="V361">
        <v>0</v>
      </c>
      <c r="W361">
        <v>0.23</v>
      </c>
      <c r="X361">
        <v>871980862</v>
      </c>
      <c r="Y361">
        <v>2308118342.25</v>
      </c>
      <c r="Z361">
        <v>0</v>
      </c>
      <c r="AA361">
        <v>0.1263</v>
      </c>
      <c r="AB361">
        <v>0.37780000000000002</v>
      </c>
      <c r="AC361">
        <v>213038.79790000001</v>
      </c>
      <c r="AD361">
        <v>836379.58109999995</v>
      </c>
      <c r="AE361">
        <v>0</v>
      </c>
      <c r="AF361">
        <v>0.12039999999999999</v>
      </c>
      <c r="AG361">
        <v>0.25469999999999998</v>
      </c>
      <c r="AH361">
        <v>1.23E-2</v>
      </c>
      <c r="AI361">
        <v>0.57669999999999999</v>
      </c>
      <c r="AJ361">
        <v>-9.7799999999999998E-2</v>
      </c>
      <c r="AK361">
        <v>0.124</v>
      </c>
      <c r="AL361">
        <v>0.1633</v>
      </c>
      <c r="AM361">
        <v>293868142.68919998</v>
      </c>
      <c r="AN361">
        <v>972652688.70200002</v>
      </c>
      <c r="AO361">
        <v>0</v>
      </c>
      <c r="AP361">
        <v>0.12870000000000001</v>
      </c>
      <c r="AQ361">
        <v>0.30209999999999998</v>
      </c>
      <c r="AR361">
        <v>4.4083099399999996</v>
      </c>
      <c r="AS361">
        <v>0</v>
      </c>
      <c r="AT361">
        <v>-11.5883427875</v>
      </c>
      <c r="AU361">
        <v>0.13469999999999999</v>
      </c>
      <c r="AV361">
        <v>0</v>
      </c>
      <c r="AW361">
        <v>10850.9566</v>
      </c>
      <c r="AX361">
        <v>452429.32079999999</v>
      </c>
      <c r="AY361">
        <v>0</v>
      </c>
      <c r="AZ361">
        <v>0.112</v>
      </c>
      <c r="BA361">
        <v>0.97599999999999998</v>
      </c>
      <c r="BB361">
        <v>0</v>
      </c>
      <c r="BC361">
        <v>0</v>
      </c>
      <c r="BD361">
        <v>0</v>
      </c>
      <c r="BE361">
        <v>0</v>
      </c>
      <c r="BF361">
        <v>0</v>
      </c>
      <c r="BG361" s="2">
        <f t="shared" si="8"/>
        <v>0.33815863000000002</v>
      </c>
      <c r="BH361">
        <f>IFERROR(VLOOKUP(D361,'Pesos cenários'!$B$2:$D$4,3,FALSE),"")</f>
        <v>0.24260000000000001</v>
      </c>
    </row>
    <row r="362" spans="1:60" x14ac:dyDescent="0.25">
      <c r="A362">
        <v>21610</v>
      </c>
      <c r="B362" t="s">
        <v>719</v>
      </c>
      <c r="C362" t="s">
        <v>274</v>
      </c>
      <c r="D362" t="s">
        <v>56</v>
      </c>
      <c r="E362" t="s">
        <v>57</v>
      </c>
      <c r="F362" t="s">
        <v>724</v>
      </c>
      <c r="G362" t="s">
        <v>716</v>
      </c>
      <c r="H362">
        <v>71.242000000000004</v>
      </c>
      <c r="I362">
        <v>101.593689</v>
      </c>
      <c r="J362">
        <v>1638.4106470500001</v>
      </c>
      <c r="K362">
        <v>0.14153779999999999</v>
      </c>
      <c r="L362">
        <v>0.13350000000000001</v>
      </c>
      <c r="M362">
        <v>6.1899999999999997E-2</v>
      </c>
      <c r="N362">
        <v>63.422800000000002</v>
      </c>
      <c r="O362">
        <v>934.7636</v>
      </c>
      <c r="P362">
        <v>3.7052</v>
      </c>
      <c r="Q362">
        <v>0.12039999999999999</v>
      </c>
      <c r="R362">
        <v>6.4100000000000004E-2</v>
      </c>
      <c r="S362">
        <v>107.0446</v>
      </c>
      <c r="T362">
        <v>928.77779999999996</v>
      </c>
      <c r="U362">
        <v>0</v>
      </c>
      <c r="V362">
        <v>0</v>
      </c>
      <c r="W362">
        <v>0.1153</v>
      </c>
      <c r="X362">
        <v>288420298</v>
      </c>
      <c r="Y362">
        <v>1709276720</v>
      </c>
      <c r="Z362">
        <v>0</v>
      </c>
      <c r="AA362">
        <v>0.1263</v>
      </c>
      <c r="AB362">
        <v>0.16869999999999999</v>
      </c>
      <c r="AC362">
        <v>87391.964300000007</v>
      </c>
      <c r="AD362">
        <v>478977.01140000002</v>
      </c>
      <c r="AE362">
        <v>0</v>
      </c>
      <c r="AF362">
        <v>0.12039999999999999</v>
      </c>
      <c r="AG362">
        <v>0.1825</v>
      </c>
      <c r="AH362">
        <v>-2.3E-3</v>
      </c>
      <c r="AI362">
        <v>0.377</v>
      </c>
      <c r="AJ362">
        <v>-1.5100000000000001E-2</v>
      </c>
      <c r="AK362">
        <v>0.124</v>
      </c>
      <c r="AL362">
        <v>3.27E-2</v>
      </c>
      <c r="AM362">
        <v>0</v>
      </c>
      <c r="AN362">
        <v>442484488.83569998</v>
      </c>
      <c r="AO362">
        <v>0</v>
      </c>
      <c r="AP362">
        <v>0.12870000000000001</v>
      </c>
      <c r="AQ362">
        <v>0</v>
      </c>
      <c r="AR362">
        <v>-58.229915599999998</v>
      </c>
      <c r="AS362">
        <v>0</v>
      </c>
      <c r="AT362">
        <v>-16.444582950000001</v>
      </c>
      <c r="AU362">
        <v>0.13469999999999999</v>
      </c>
      <c r="AV362">
        <v>1</v>
      </c>
      <c r="AW362">
        <v>3600.1410999999998</v>
      </c>
      <c r="AX362">
        <v>415586.43150000001</v>
      </c>
      <c r="AY362">
        <v>23.412500000000001</v>
      </c>
      <c r="AZ362">
        <v>0.112</v>
      </c>
      <c r="BA362">
        <v>0.99139999999999995</v>
      </c>
      <c r="BB362">
        <v>0</v>
      </c>
      <c r="BC362">
        <v>0</v>
      </c>
      <c r="BD362">
        <v>0</v>
      </c>
      <c r="BE362">
        <v>0</v>
      </c>
      <c r="BF362">
        <v>0</v>
      </c>
      <c r="BG362" s="2">
        <f t="shared" si="8"/>
        <v>0.30905269999999996</v>
      </c>
      <c r="BH362">
        <f>IFERROR(VLOOKUP(D362,'Pesos cenários'!$B$2:$D$4,3,FALSE),"")</f>
        <v>0.3972</v>
      </c>
    </row>
    <row r="363" spans="1:60" x14ac:dyDescent="0.25">
      <c r="A363">
        <v>21610</v>
      </c>
      <c r="B363" t="s">
        <v>719</v>
      </c>
      <c r="C363" t="s">
        <v>274</v>
      </c>
      <c r="D363" t="s">
        <v>58</v>
      </c>
      <c r="E363" t="s">
        <v>57</v>
      </c>
      <c r="F363" t="s">
        <v>724</v>
      </c>
      <c r="G363" t="s">
        <v>716</v>
      </c>
      <c r="H363">
        <v>71.242000000000004</v>
      </c>
      <c r="I363">
        <v>101.593689</v>
      </c>
      <c r="J363">
        <v>1822.5904057749999</v>
      </c>
      <c r="K363">
        <v>0.14153779999999999</v>
      </c>
      <c r="L363">
        <v>0.13350000000000001</v>
      </c>
      <c r="M363">
        <v>5.57E-2</v>
      </c>
      <c r="N363">
        <v>63.422800000000002</v>
      </c>
      <c r="O363">
        <v>986.64490000000001</v>
      </c>
      <c r="P363">
        <v>3.7052</v>
      </c>
      <c r="Q363">
        <v>0.12039999999999999</v>
      </c>
      <c r="R363">
        <v>6.08E-2</v>
      </c>
      <c r="S363">
        <v>107.0446</v>
      </c>
      <c r="T363">
        <v>916.14700000000005</v>
      </c>
      <c r="U363">
        <v>0</v>
      </c>
      <c r="V363">
        <v>0</v>
      </c>
      <c r="W363">
        <v>0.1168</v>
      </c>
      <c r="X363">
        <v>288420298</v>
      </c>
      <c r="Y363">
        <v>1698409060</v>
      </c>
      <c r="Z363">
        <v>0</v>
      </c>
      <c r="AA363">
        <v>0.1263</v>
      </c>
      <c r="AB363">
        <v>0.16980000000000001</v>
      </c>
      <c r="AC363">
        <v>87391.964300000007</v>
      </c>
      <c r="AD363">
        <v>479501.98119999998</v>
      </c>
      <c r="AE363">
        <v>0</v>
      </c>
      <c r="AF363">
        <v>0.12039999999999999</v>
      </c>
      <c r="AG363">
        <v>0.18229999999999999</v>
      </c>
      <c r="AH363">
        <v>-1.9E-3</v>
      </c>
      <c r="AI363">
        <v>0.37640000000000001</v>
      </c>
      <c r="AJ363">
        <v>-3.3399999999999999E-2</v>
      </c>
      <c r="AK363">
        <v>0.124</v>
      </c>
      <c r="AL363">
        <v>7.6799999999999993E-2</v>
      </c>
      <c r="AM363">
        <v>0</v>
      </c>
      <c r="AN363">
        <v>447279988.8872</v>
      </c>
      <c r="AO363">
        <v>0</v>
      </c>
      <c r="AP363">
        <v>0.12870000000000001</v>
      </c>
      <c r="AQ363">
        <v>0</v>
      </c>
      <c r="AR363">
        <v>-73.3717422</v>
      </c>
      <c r="AS363">
        <v>0</v>
      </c>
      <c r="AT363">
        <v>-12.267491825</v>
      </c>
      <c r="AU363">
        <v>0.13469999999999999</v>
      </c>
      <c r="AV363">
        <v>1</v>
      </c>
      <c r="AW363">
        <v>2949.0032000000001</v>
      </c>
      <c r="AX363">
        <v>431044.28480000002</v>
      </c>
      <c r="AY363">
        <v>0.35320000000000001</v>
      </c>
      <c r="AZ363">
        <v>0.112</v>
      </c>
      <c r="BA363">
        <v>0.99319999999999997</v>
      </c>
      <c r="BB363">
        <v>0</v>
      </c>
      <c r="BC363">
        <v>0</v>
      </c>
      <c r="BD363">
        <v>0</v>
      </c>
      <c r="BE363">
        <v>0</v>
      </c>
      <c r="BF363">
        <v>0</v>
      </c>
      <c r="BG363" s="2">
        <f t="shared" si="8"/>
        <v>0.31361253</v>
      </c>
      <c r="BH363">
        <f>IFERROR(VLOOKUP(D363,'Pesos cenários'!$B$2:$D$4,3,FALSE),"")</f>
        <v>0.36020000000000002</v>
      </c>
    </row>
    <row r="364" spans="1:60" x14ac:dyDescent="0.25">
      <c r="A364">
        <v>21610</v>
      </c>
      <c r="B364" t="s">
        <v>719</v>
      </c>
      <c r="C364" t="s">
        <v>274</v>
      </c>
      <c r="D364" t="s">
        <v>59</v>
      </c>
      <c r="E364" t="s">
        <v>57</v>
      </c>
      <c r="F364" t="s">
        <v>724</v>
      </c>
      <c r="G364" t="s">
        <v>716</v>
      </c>
      <c r="H364">
        <v>71.242000000000004</v>
      </c>
      <c r="I364">
        <v>101.593689</v>
      </c>
      <c r="J364">
        <v>2210.4683583999999</v>
      </c>
      <c r="K364">
        <v>0.14153779999999999</v>
      </c>
      <c r="L364">
        <v>0.13350000000000001</v>
      </c>
      <c r="M364">
        <v>4.5900000000000003E-2</v>
      </c>
      <c r="N364">
        <v>92.607500000000002</v>
      </c>
      <c r="O364">
        <v>1225.8015</v>
      </c>
      <c r="P364">
        <v>1.4140999999999999</v>
      </c>
      <c r="Q364">
        <v>0.12039999999999999</v>
      </c>
      <c r="R364">
        <v>7.4499999999999997E-2</v>
      </c>
      <c r="S364">
        <v>111.02849999999999</v>
      </c>
      <c r="T364">
        <v>972.66780000000006</v>
      </c>
      <c r="U364">
        <v>0</v>
      </c>
      <c r="V364">
        <v>0</v>
      </c>
      <c r="W364">
        <v>0.11409999999999999</v>
      </c>
      <c r="X364">
        <v>288420298</v>
      </c>
      <c r="Y364">
        <v>2308118342.25</v>
      </c>
      <c r="Z364">
        <v>0</v>
      </c>
      <c r="AA364">
        <v>0.1263</v>
      </c>
      <c r="AB364">
        <v>0.125</v>
      </c>
      <c r="AC364">
        <v>87391.964300000007</v>
      </c>
      <c r="AD364">
        <v>836379.58109999995</v>
      </c>
      <c r="AE364">
        <v>0</v>
      </c>
      <c r="AF364">
        <v>0.12039999999999999</v>
      </c>
      <c r="AG364">
        <v>0.1045</v>
      </c>
      <c r="AH364">
        <v>0.2286</v>
      </c>
      <c r="AI364">
        <v>0.57669999999999999</v>
      </c>
      <c r="AJ364">
        <v>-9.7799999999999998E-2</v>
      </c>
      <c r="AK364">
        <v>0.124</v>
      </c>
      <c r="AL364">
        <v>0.4839</v>
      </c>
      <c r="AM364">
        <v>297076859.27340001</v>
      </c>
      <c r="AN364">
        <v>972652688.70200002</v>
      </c>
      <c r="AO364">
        <v>0</v>
      </c>
      <c r="AP364">
        <v>0.12870000000000001</v>
      </c>
      <c r="AQ364">
        <v>0.3054</v>
      </c>
      <c r="AR364">
        <v>-23.265605900000001</v>
      </c>
      <c r="AS364">
        <v>0</v>
      </c>
      <c r="AT364">
        <v>-11.5883427875</v>
      </c>
      <c r="AU364">
        <v>0.13469999999999999</v>
      </c>
      <c r="AV364">
        <v>1</v>
      </c>
      <c r="AW364">
        <v>3810.0832</v>
      </c>
      <c r="AX364">
        <v>452429.32079999999</v>
      </c>
      <c r="AY364">
        <v>0</v>
      </c>
      <c r="AZ364">
        <v>0.112</v>
      </c>
      <c r="BA364">
        <v>0.99160000000000004</v>
      </c>
      <c r="BB364">
        <v>0</v>
      </c>
      <c r="BC364">
        <v>0</v>
      </c>
      <c r="BD364">
        <v>0</v>
      </c>
      <c r="BE364">
        <v>0</v>
      </c>
      <c r="BF364">
        <v>0</v>
      </c>
      <c r="BG364" s="2">
        <f t="shared" si="8"/>
        <v>0.38853452999999999</v>
      </c>
      <c r="BH364">
        <f>IFERROR(VLOOKUP(D364,'Pesos cenários'!$B$2:$D$4,3,FALSE),"")</f>
        <v>0.24260000000000001</v>
      </c>
    </row>
    <row r="365" spans="1:60" x14ac:dyDescent="0.25">
      <c r="A365">
        <v>21611</v>
      </c>
      <c r="B365" t="s">
        <v>719</v>
      </c>
      <c r="C365" t="s">
        <v>275</v>
      </c>
      <c r="D365" t="s">
        <v>59</v>
      </c>
      <c r="E365" t="s">
        <v>57</v>
      </c>
      <c r="F365" t="s">
        <v>727</v>
      </c>
      <c r="G365" t="s">
        <v>716</v>
      </c>
      <c r="H365">
        <v>207.059</v>
      </c>
      <c r="I365">
        <v>3356.7209499999999</v>
      </c>
      <c r="J365">
        <v>2210.4683583999999</v>
      </c>
      <c r="K365">
        <v>0.14153779999999999</v>
      </c>
      <c r="L365">
        <v>0.13350000000000001</v>
      </c>
      <c r="M365">
        <v>1</v>
      </c>
      <c r="N365">
        <v>181.2998</v>
      </c>
      <c r="O365">
        <v>1225.8015</v>
      </c>
      <c r="P365">
        <v>1.4140999999999999</v>
      </c>
      <c r="Q365">
        <v>0.12039999999999999</v>
      </c>
      <c r="R365">
        <v>0.1469</v>
      </c>
      <c r="S365">
        <v>234.52340000000001</v>
      </c>
      <c r="T365">
        <v>972.66780000000006</v>
      </c>
      <c r="U365">
        <v>0</v>
      </c>
      <c r="V365">
        <v>0</v>
      </c>
      <c r="W365">
        <v>0.24110000000000001</v>
      </c>
      <c r="X365">
        <v>817313692</v>
      </c>
      <c r="Y365">
        <v>2308118342.25</v>
      </c>
      <c r="Z365">
        <v>0</v>
      </c>
      <c r="AA365">
        <v>0.1263</v>
      </c>
      <c r="AB365">
        <v>0.35410000000000003</v>
      </c>
      <c r="AC365">
        <v>123130.9474</v>
      </c>
      <c r="AD365">
        <v>836379.58109999995</v>
      </c>
      <c r="AE365">
        <v>0</v>
      </c>
      <c r="AF365">
        <v>0.12039999999999999</v>
      </c>
      <c r="AG365">
        <v>0.1472</v>
      </c>
      <c r="AH365">
        <v>0.10539999999999999</v>
      </c>
      <c r="AI365">
        <v>0.57669999999999999</v>
      </c>
      <c r="AJ365">
        <v>-9.7799999999999998E-2</v>
      </c>
      <c r="AK365">
        <v>0.124</v>
      </c>
      <c r="AL365">
        <v>0.30130000000000001</v>
      </c>
      <c r="AM365">
        <v>218610500.86489999</v>
      </c>
      <c r="AN365">
        <v>972652688.70200002</v>
      </c>
      <c r="AO365">
        <v>0</v>
      </c>
      <c r="AP365">
        <v>0.12870000000000001</v>
      </c>
      <c r="AQ365">
        <v>0.2248</v>
      </c>
      <c r="AR365">
        <v>0.241758212</v>
      </c>
      <c r="AS365">
        <v>0</v>
      </c>
      <c r="AT365">
        <v>-11.5883427875</v>
      </c>
      <c r="AU365">
        <v>0.13469999999999999</v>
      </c>
      <c r="AV365">
        <v>0</v>
      </c>
      <c r="AW365">
        <v>4943.9079000000002</v>
      </c>
      <c r="AX365">
        <v>452429.32079999999</v>
      </c>
      <c r="AY365">
        <v>0</v>
      </c>
      <c r="AZ365">
        <v>0.112</v>
      </c>
      <c r="BA365">
        <v>0.98909999999999998</v>
      </c>
      <c r="BB365">
        <v>0</v>
      </c>
      <c r="BC365">
        <v>0</v>
      </c>
      <c r="BD365">
        <v>0</v>
      </c>
      <c r="BE365">
        <v>0</v>
      </c>
      <c r="BF365">
        <v>0</v>
      </c>
      <c r="BG365" s="2">
        <f t="shared" si="8"/>
        <v>0.39070463</v>
      </c>
      <c r="BH365">
        <f>IFERROR(VLOOKUP(D365,'Pesos cenários'!$B$2:$D$4,3,FALSE),"")</f>
        <v>0.24260000000000001</v>
      </c>
    </row>
    <row r="366" spans="1:60" x14ac:dyDescent="0.25">
      <c r="A366">
        <v>21612</v>
      </c>
      <c r="B366" t="s">
        <v>719</v>
      </c>
      <c r="C366" t="s">
        <v>276</v>
      </c>
      <c r="D366" t="s">
        <v>59</v>
      </c>
      <c r="E366" t="s">
        <v>57</v>
      </c>
      <c r="F366" t="s">
        <v>727</v>
      </c>
      <c r="G366" t="s">
        <v>716</v>
      </c>
      <c r="H366">
        <v>166.01400000000001</v>
      </c>
      <c r="I366">
        <v>403.65396099999998</v>
      </c>
      <c r="J366">
        <v>2210.4683583999999</v>
      </c>
      <c r="K366">
        <v>0.14153779999999999</v>
      </c>
      <c r="L366">
        <v>0.13350000000000001</v>
      </c>
      <c r="M366">
        <v>0.18260000000000001</v>
      </c>
      <c r="N366">
        <v>162.37049999999999</v>
      </c>
      <c r="O366">
        <v>1225.8015</v>
      </c>
      <c r="P366">
        <v>1.4140999999999999</v>
      </c>
      <c r="Q366">
        <v>0.12039999999999999</v>
      </c>
      <c r="R366">
        <v>0.13150000000000001</v>
      </c>
      <c r="S366">
        <v>45.360100000000003</v>
      </c>
      <c r="T366">
        <v>972.66780000000006</v>
      </c>
      <c r="U366">
        <v>0</v>
      </c>
      <c r="V366">
        <v>0</v>
      </c>
      <c r="W366">
        <v>4.6600000000000003E-2</v>
      </c>
      <c r="X366">
        <v>504076494</v>
      </c>
      <c r="Y366">
        <v>2308118342.25</v>
      </c>
      <c r="Z366">
        <v>0</v>
      </c>
      <c r="AA366">
        <v>0.1263</v>
      </c>
      <c r="AB366">
        <v>0.21840000000000001</v>
      </c>
      <c r="AC366">
        <v>331729.95699999999</v>
      </c>
      <c r="AD366">
        <v>836379.58109999995</v>
      </c>
      <c r="AE366">
        <v>0</v>
      </c>
      <c r="AF366">
        <v>0.12039999999999999</v>
      </c>
      <c r="AG366">
        <v>0.39660000000000001</v>
      </c>
      <c r="AH366">
        <v>2.0000000000000001E-4</v>
      </c>
      <c r="AI366">
        <v>0.57669999999999999</v>
      </c>
      <c r="AJ366">
        <v>-9.7799999999999998E-2</v>
      </c>
      <c r="AK366">
        <v>0.124</v>
      </c>
      <c r="AL366">
        <v>0.1454</v>
      </c>
      <c r="AM366">
        <v>0</v>
      </c>
      <c r="AN366">
        <v>972652688.70200002</v>
      </c>
      <c r="AO366">
        <v>0</v>
      </c>
      <c r="AP366">
        <v>0.12870000000000001</v>
      </c>
      <c r="AQ366">
        <v>0</v>
      </c>
      <c r="AR366">
        <v>-3.0185464799999999E-2</v>
      </c>
      <c r="AS366">
        <v>0</v>
      </c>
      <c r="AT366">
        <v>-11.5883427875</v>
      </c>
      <c r="AU366">
        <v>0.13469999999999999</v>
      </c>
      <c r="AV366">
        <v>2.6048129015099602E-3</v>
      </c>
      <c r="AW366">
        <v>2416.4866999999999</v>
      </c>
      <c r="AX366">
        <v>452429.32079999999</v>
      </c>
      <c r="AY366">
        <v>0</v>
      </c>
      <c r="AZ366">
        <v>0.112</v>
      </c>
      <c r="BA366">
        <v>0.99470000000000003</v>
      </c>
      <c r="BB366">
        <v>0</v>
      </c>
      <c r="BC366">
        <v>0</v>
      </c>
      <c r="BD366">
        <v>0</v>
      </c>
      <c r="BE366">
        <v>0</v>
      </c>
      <c r="BF366">
        <v>0</v>
      </c>
      <c r="BG366" s="2">
        <f t="shared" si="8"/>
        <v>0.24533112829783338</v>
      </c>
      <c r="BH366">
        <f>IFERROR(VLOOKUP(D366,'Pesos cenários'!$B$2:$D$4,3,FALSE),"")</f>
        <v>0.24260000000000001</v>
      </c>
    </row>
    <row r="367" spans="1:60" x14ac:dyDescent="0.25">
      <c r="A367">
        <v>21613</v>
      </c>
      <c r="B367" t="s">
        <v>719</v>
      </c>
      <c r="C367" t="s">
        <v>277</v>
      </c>
      <c r="D367" t="s">
        <v>56</v>
      </c>
      <c r="E367" t="s">
        <v>57</v>
      </c>
      <c r="F367" t="s">
        <v>724</v>
      </c>
      <c r="G367" t="s">
        <v>716</v>
      </c>
      <c r="H367">
        <v>27.082000000000001</v>
      </c>
      <c r="I367">
        <v>24.075010299999999</v>
      </c>
      <c r="J367">
        <v>1638.4106470500001</v>
      </c>
      <c r="K367">
        <v>0.14153779999999999</v>
      </c>
      <c r="L367">
        <v>0.13350000000000001</v>
      </c>
      <c r="M367">
        <v>1.46E-2</v>
      </c>
      <c r="N367">
        <v>163.87870000000001</v>
      </c>
      <c r="O367">
        <v>934.7636</v>
      </c>
      <c r="P367">
        <v>3.7052</v>
      </c>
      <c r="Q367">
        <v>0.12039999999999999</v>
      </c>
      <c r="R367">
        <v>0.17199999999999999</v>
      </c>
      <c r="S367">
        <v>29.273099999999999</v>
      </c>
      <c r="T367">
        <v>928.77779999999996</v>
      </c>
      <c r="U367">
        <v>0</v>
      </c>
      <c r="V367">
        <v>0</v>
      </c>
      <c r="W367">
        <v>3.15E-2</v>
      </c>
      <c r="X367">
        <v>106841744</v>
      </c>
      <c r="Y367">
        <v>1709276720</v>
      </c>
      <c r="Z367">
        <v>0</v>
      </c>
      <c r="AA367">
        <v>0.1263</v>
      </c>
      <c r="AB367">
        <v>6.25E-2</v>
      </c>
      <c r="AC367">
        <v>22398.362400000002</v>
      </c>
      <c r="AD367">
        <v>478977.01140000002</v>
      </c>
      <c r="AE367">
        <v>0</v>
      </c>
      <c r="AF367">
        <v>0.12039999999999999</v>
      </c>
      <c r="AG367">
        <v>4.6800000000000001E-2</v>
      </c>
      <c r="AH367">
        <v>2.3E-3</v>
      </c>
      <c r="AI367">
        <v>0.377</v>
      </c>
      <c r="AJ367">
        <v>-1.5100000000000001E-2</v>
      </c>
      <c r="AK367">
        <v>0.124</v>
      </c>
      <c r="AL367">
        <v>4.4299999999999999E-2</v>
      </c>
      <c r="AM367">
        <v>53769636.743799999</v>
      </c>
      <c r="AN367">
        <v>442484488.83569998</v>
      </c>
      <c r="AO367">
        <v>0</v>
      </c>
      <c r="AP367">
        <v>0.12870000000000001</v>
      </c>
      <c r="AQ367">
        <v>0.1215</v>
      </c>
      <c r="AR367">
        <v>44.843906400000002</v>
      </c>
      <c r="AS367">
        <v>0</v>
      </c>
      <c r="AT367">
        <v>-16.444582950000001</v>
      </c>
      <c r="AU367">
        <v>0.13469999999999999</v>
      </c>
      <c r="AV367">
        <v>0</v>
      </c>
      <c r="AW367">
        <v>16385.0101</v>
      </c>
      <c r="AX367">
        <v>415586.43150000001</v>
      </c>
      <c r="AY367">
        <v>23.412500000000001</v>
      </c>
      <c r="AZ367">
        <v>0.112</v>
      </c>
      <c r="BA367">
        <v>0.96060000000000001</v>
      </c>
      <c r="BB367">
        <v>0</v>
      </c>
      <c r="BC367">
        <v>0</v>
      </c>
      <c r="BD367">
        <v>0</v>
      </c>
      <c r="BE367">
        <v>0</v>
      </c>
      <c r="BF367">
        <v>0</v>
      </c>
      <c r="BG367" s="2">
        <f t="shared" si="8"/>
        <v>0.16490382000000001</v>
      </c>
      <c r="BH367">
        <f>IFERROR(VLOOKUP(D367,'Pesos cenários'!$B$2:$D$4,3,FALSE),"")</f>
        <v>0.3972</v>
      </c>
    </row>
    <row r="368" spans="1:60" x14ac:dyDescent="0.25">
      <c r="A368">
        <v>21613</v>
      </c>
      <c r="B368" t="s">
        <v>719</v>
      </c>
      <c r="C368" t="s">
        <v>277</v>
      </c>
      <c r="D368" t="s">
        <v>58</v>
      </c>
      <c r="E368" t="s">
        <v>57</v>
      </c>
      <c r="F368" t="s">
        <v>724</v>
      </c>
      <c r="G368" t="s">
        <v>716</v>
      </c>
      <c r="H368">
        <v>27.082000000000001</v>
      </c>
      <c r="I368">
        <v>24.075010299999999</v>
      </c>
      <c r="J368">
        <v>1822.5904057749999</v>
      </c>
      <c r="K368">
        <v>0.14153779999999999</v>
      </c>
      <c r="L368">
        <v>0.13350000000000001</v>
      </c>
      <c r="M368">
        <v>1.3100000000000001E-2</v>
      </c>
      <c r="N368">
        <v>163.87870000000001</v>
      </c>
      <c r="O368">
        <v>986.64490000000001</v>
      </c>
      <c r="P368">
        <v>3.7052</v>
      </c>
      <c r="Q368">
        <v>0.12039999999999999</v>
      </c>
      <c r="R368">
        <v>0.16300000000000001</v>
      </c>
      <c r="S368">
        <v>29.273099999999999</v>
      </c>
      <c r="T368">
        <v>916.14700000000005</v>
      </c>
      <c r="U368">
        <v>0</v>
      </c>
      <c r="V368">
        <v>0</v>
      </c>
      <c r="W368">
        <v>3.2000000000000001E-2</v>
      </c>
      <c r="X368">
        <v>106841744</v>
      </c>
      <c r="Y368">
        <v>1698409060</v>
      </c>
      <c r="Z368">
        <v>0</v>
      </c>
      <c r="AA368">
        <v>0.1263</v>
      </c>
      <c r="AB368">
        <v>6.2899999999999998E-2</v>
      </c>
      <c r="AC368">
        <v>22398.362400000002</v>
      </c>
      <c r="AD368">
        <v>479501.98119999998</v>
      </c>
      <c r="AE368">
        <v>0</v>
      </c>
      <c r="AF368">
        <v>0.12039999999999999</v>
      </c>
      <c r="AG368">
        <v>4.6699999999999998E-2</v>
      </c>
      <c r="AH368">
        <v>2.0999999999999999E-3</v>
      </c>
      <c r="AI368">
        <v>0.37640000000000001</v>
      </c>
      <c r="AJ368">
        <v>-3.3399999999999999E-2</v>
      </c>
      <c r="AK368">
        <v>0.124</v>
      </c>
      <c r="AL368">
        <v>8.6699999999999999E-2</v>
      </c>
      <c r="AM368">
        <v>40435932.466499999</v>
      </c>
      <c r="AN368">
        <v>447279988.8872</v>
      </c>
      <c r="AO368">
        <v>0</v>
      </c>
      <c r="AP368">
        <v>0.12870000000000001</v>
      </c>
      <c r="AQ368">
        <v>9.0399999999999994E-2</v>
      </c>
      <c r="AR368">
        <v>34.793125199999999</v>
      </c>
      <c r="AS368">
        <v>0</v>
      </c>
      <c r="AT368">
        <v>-12.267491825</v>
      </c>
      <c r="AU368">
        <v>0.13469999999999999</v>
      </c>
      <c r="AV368">
        <v>0</v>
      </c>
      <c r="AW368">
        <v>15789.7191</v>
      </c>
      <c r="AX368">
        <v>431044.28480000002</v>
      </c>
      <c r="AY368">
        <v>0.35320000000000001</v>
      </c>
      <c r="AZ368">
        <v>0.112</v>
      </c>
      <c r="BA368">
        <v>0.96340000000000003</v>
      </c>
      <c r="BB368">
        <v>0</v>
      </c>
      <c r="BC368">
        <v>0</v>
      </c>
      <c r="BD368">
        <v>0</v>
      </c>
      <c r="BE368">
        <v>0</v>
      </c>
      <c r="BF368">
        <v>0</v>
      </c>
      <c r="BG368" s="2">
        <f t="shared" si="8"/>
        <v>0.16522708</v>
      </c>
      <c r="BH368">
        <f>IFERROR(VLOOKUP(D368,'Pesos cenários'!$B$2:$D$4,3,FALSE),"")</f>
        <v>0.36020000000000002</v>
      </c>
    </row>
    <row r="369" spans="1:60" x14ac:dyDescent="0.25">
      <c r="A369">
        <v>21613</v>
      </c>
      <c r="B369" t="s">
        <v>719</v>
      </c>
      <c r="C369" t="s">
        <v>277</v>
      </c>
      <c r="D369" t="s">
        <v>59</v>
      </c>
      <c r="E369" t="s">
        <v>57</v>
      </c>
      <c r="F369" t="s">
        <v>724</v>
      </c>
      <c r="G369" t="s">
        <v>716</v>
      </c>
      <c r="H369">
        <v>27.082000000000001</v>
      </c>
      <c r="I369">
        <v>24.075010299999999</v>
      </c>
      <c r="J369">
        <v>2210.4683583999999</v>
      </c>
      <c r="K369">
        <v>0.14153779999999999</v>
      </c>
      <c r="L369">
        <v>0.13350000000000001</v>
      </c>
      <c r="M369">
        <v>1.0800000000000001E-2</v>
      </c>
      <c r="N369">
        <v>235.2141</v>
      </c>
      <c r="O369">
        <v>1225.8015</v>
      </c>
      <c r="P369">
        <v>1.4140999999999999</v>
      </c>
      <c r="Q369">
        <v>0.12039999999999999</v>
      </c>
      <c r="R369">
        <v>0.191</v>
      </c>
      <c r="S369">
        <v>29.273099999999999</v>
      </c>
      <c r="T369">
        <v>972.66780000000006</v>
      </c>
      <c r="U369">
        <v>0</v>
      </c>
      <c r="V369">
        <v>0</v>
      </c>
      <c r="W369">
        <v>3.0099999999999998E-2</v>
      </c>
      <c r="X369">
        <v>106841744</v>
      </c>
      <c r="Y369">
        <v>2308118342.25</v>
      </c>
      <c r="Z369">
        <v>0</v>
      </c>
      <c r="AA369">
        <v>0.1263</v>
      </c>
      <c r="AB369">
        <v>4.6300000000000001E-2</v>
      </c>
      <c r="AC369">
        <v>22398.362400000002</v>
      </c>
      <c r="AD369">
        <v>836379.58109999995</v>
      </c>
      <c r="AE369">
        <v>0</v>
      </c>
      <c r="AF369">
        <v>0.12039999999999999</v>
      </c>
      <c r="AG369">
        <v>2.6800000000000001E-2</v>
      </c>
      <c r="AH369">
        <v>0.2215</v>
      </c>
      <c r="AI369">
        <v>0.57669999999999999</v>
      </c>
      <c r="AJ369">
        <v>-9.7799999999999998E-2</v>
      </c>
      <c r="AK369">
        <v>0.124</v>
      </c>
      <c r="AL369">
        <v>0.4733</v>
      </c>
      <c r="AM369">
        <v>59539123.662199996</v>
      </c>
      <c r="AN369">
        <v>972652688.70200002</v>
      </c>
      <c r="AO369">
        <v>0</v>
      </c>
      <c r="AP369">
        <v>0.12870000000000001</v>
      </c>
      <c r="AQ369">
        <v>6.1199999999999997E-2</v>
      </c>
      <c r="AR369">
        <v>-256.52624500000002</v>
      </c>
      <c r="AS369">
        <v>0</v>
      </c>
      <c r="AT369">
        <v>-11.5883427875</v>
      </c>
      <c r="AU369">
        <v>0.13469999999999999</v>
      </c>
      <c r="AV369">
        <v>1</v>
      </c>
      <c r="AW369">
        <v>15585.335999999999</v>
      </c>
      <c r="AX369">
        <v>452429.32079999999</v>
      </c>
      <c r="AY369">
        <v>0</v>
      </c>
      <c r="AZ369">
        <v>0.112</v>
      </c>
      <c r="BA369">
        <v>0.96560000000000001</v>
      </c>
      <c r="BB369">
        <v>0</v>
      </c>
      <c r="BC369">
        <v>0</v>
      </c>
      <c r="BD369">
        <v>0</v>
      </c>
      <c r="BE369">
        <v>0</v>
      </c>
      <c r="BF369">
        <v>0</v>
      </c>
      <c r="BG369" s="2">
        <f t="shared" si="8"/>
        <v>0.34292544999999997</v>
      </c>
      <c r="BH369">
        <f>IFERROR(VLOOKUP(D369,'Pesos cenários'!$B$2:$D$4,3,FALSE),"")</f>
        <v>0.24260000000000001</v>
      </c>
    </row>
    <row r="370" spans="1:60" x14ac:dyDescent="0.25">
      <c r="A370">
        <v>21614</v>
      </c>
      <c r="B370" t="s">
        <v>719</v>
      </c>
      <c r="C370" t="s">
        <v>278</v>
      </c>
      <c r="D370" t="s">
        <v>59</v>
      </c>
      <c r="E370" t="s">
        <v>57</v>
      </c>
      <c r="F370" t="s">
        <v>727</v>
      </c>
      <c r="G370" t="s">
        <v>716</v>
      </c>
      <c r="H370">
        <v>226.80799999999999</v>
      </c>
      <c r="I370">
        <v>235.11393699999999</v>
      </c>
      <c r="J370">
        <v>2210.4683583999999</v>
      </c>
      <c r="K370">
        <v>0.14153779999999999</v>
      </c>
      <c r="L370">
        <v>0.13350000000000001</v>
      </c>
      <c r="M370">
        <v>0.10630000000000001</v>
      </c>
      <c r="N370">
        <v>215.3073</v>
      </c>
      <c r="O370">
        <v>1225.8015</v>
      </c>
      <c r="P370">
        <v>1.4140999999999999</v>
      </c>
      <c r="Q370">
        <v>0.12039999999999999</v>
      </c>
      <c r="R370">
        <v>0.17469999999999999</v>
      </c>
      <c r="S370">
        <v>230.68700000000001</v>
      </c>
      <c r="T370">
        <v>972.66780000000006</v>
      </c>
      <c r="U370">
        <v>0</v>
      </c>
      <c r="V370">
        <v>0</v>
      </c>
      <c r="W370">
        <v>0.23719999999999999</v>
      </c>
      <c r="X370">
        <v>688668716</v>
      </c>
      <c r="Y370">
        <v>2308118342.25</v>
      </c>
      <c r="Z370">
        <v>0</v>
      </c>
      <c r="AA370">
        <v>0.1263</v>
      </c>
      <c r="AB370">
        <v>0.2984</v>
      </c>
      <c r="AC370">
        <v>346284.02679999999</v>
      </c>
      <c r="AD370">
        <v>836379.58109999995</v>
      </c>
      <c r="AE370">
        <v>0</v>
      </c>
      <c r="AF370">
        <v>0.12039999999999999</v>
      </c>
      <c r="AG370">
        <v>0.41399999999999998</v>
      </c>
      <c r="AH370">
        <v>0.1668</v>
      </c>
      <c r="AI370">
        <v>0.57669999999999999</v>
      </c>
      <c r="AJ370">
        <v>-9.7799999999999998E-2</v>
      </c>
      <c r="AK370">
        <v>0.124</v>
      </c>
      <c r="AL370">
        <v>0.39229999999999998</v>
      </c>
      <c r="AM370">
        <v>922865188.93560004</v>
      </c>
      <c r="AN370">
        <v>972652688.70200002</v>
      </c>
      <c r="AO370">
        <v>0</v>
      </c>
      <c r="AP370">
        <v>0.12870000000000001</v>
      </c>
      <c r="AQ370">
        <v>0.94879999999999998</v>
      </c>
      <c r="AR370">
        <v>-11.450797100000001</v>
      </c>
      <c r="AS370">
        <v>0</v>
      </c>
      <c r="AT370">
        <v>-11.5883427875</v>
      </c>
      <c r="AU370">
        <v>0.13469999999999999</v>
      </c>
      <c r="AV370">
        <v>0.98813068529105197</v>
      </c>
      <c r="AW370">
        <v>286317.81050000002</v>
      </c>
      <c r="AX370">
        <v>452429.32079999999</v>
      </c>
      <c r="AY370">
        <v>0</v>
      </c>
      <c r="AZ370">
        <v>0.112</v>
      </c>
      <c r="BA370">
        <v>0.36720000000000003</v>
      </c>
      <c r="BB370">
        <v>0</v>
      </c>
      <c r="BC370">
        <v>0</v>
      </c>
      <c r="BD370">
        <v>0</v>
      </c>
      <c r="BE370">
        <v>0</v>
      </c>
      <c r="BF370">
        <v>0</v>
      </c>
      <c r="BG370" s="2">
        <f t="shared" si="8"/>
        <v>0.46774181330870468</v>
      </c>
      <c r="BH370">
        <f>IFERROR(VLOOKUP(D370,'Pesos cenários'!$B$2:$D$4,3,FALSE),"")</f>
        <v>0.24260000000000001</v>
      </c>
    </row>
    <row r="371" spans="1:60" x14ac:dyDescent="0.25">
      <c r="A371">
        <v>21615</v>
      </c>
      <c r="B371" t="s">
        <v>719</v>
      </c>
      <c r="C371" t="s">
        <v>279</v>
      </c>
      <c r="D371" t="s">
        <v>59</v>
      </c>
      <c r="E371" t="s">
        <v>57</v>
      </c>
      <c r="F371" t="s">
        <v>727</v>
      </c>
      <c r="G371" t="s">
        <v>716</v>
      </c>
      <c r="H371">
        <v>126.816</v>
      </c>
      <c r="I371">
        <v>161.21821600000001</v>
      </c>
      <c r="J371">
        <v>2210.4683583999999</v>
      </c>
      <c r="K371">
        <v>0.14153779999999999</v>
      </c>
      <c r="L371">
        <v>0.13350000000000001</v>
      </c>
      <c r="M371">
        <v>7.2900000000000006E-2</v>
      </c>
      <c r="N371">
        <v>239.70779999999999</v>
      </c>
      <c r="O371">
        <v>1225.8015</v>
      </c>
      <c r="P371">
        <v>1.4140999999999999</v>
      </c>
      <c r="Q371">
        <v>0.12039999999999999</v>
      </c>
      <c r="R371">
        <v>0.1946</v>
      </c>
      <c r="S371">
        <v>140.45939999999999</v>
      </c>
      <c r="T371">
        <v>972.66780000000006</v>
      </c>
      <c r="U371">
        <v>0</v>
      </c>
      <c r="V371">
        <v>0</v>
      </c>
      <c r="W371">
        <v>0.1444</v>
      </c>
      <c r="X371">
        <v>513409560</v>
      </c>
      <c r="Y371">
        <v>2308118342.25</v>
      </c>
      <c r="Z371">
        <v>0</v>
      </c>
      <c r="AA371">
        <v>0.1263</v>
      </c>
      <c r="AB371">
        <v>0.22239999999999999</v>
      </c>
      <c r="AC371">
        <v>23206.3037</v>
      </c>
      <c r="AD371">
        <v>836379.58109999995</v>
      </c>
      <c r="AE371">
        <v>0</v>
      </c>
      <c r="AF371">
        <v>0.12039999999999999</v>
      </c>
      <c r="AG371">
        <v>2.7699999999999999E-2</v>
      </c>
      <c r="AH371">
        <v>5.9999999999999995E-4</v>
      </c>
      <c r="AI371">
        <v>0.57669999999999999</v>
      </c>
      <c r="AJ371">
        <v>-9.7799999999999998E-2</v>
      </c>
      <c r="AK371">
        <v>0.124</v>
      </c>
      <c r="AL371">
        <v>0.1459</v>
      </c>
      <c r="AM371">
        <v>151228498.0413</v>
      </c>
      <c r="AN371">
        <v>972652688.70200002</v>
      </c>
      <c r="AO371">
        <v>0</v>
      </c>
      <c r="AP371">
        <v>0.12870000000000001</v>
      </c>
      <c r="AQ371">
        <v>0.1555</v>
      </c>
      <c r="AR371">
        <v>285.69281000000001</v>
      </c>
      <c r="AS371">
        <v>0</v>
      </c>
      <c r="AT371">
        <v>-11.5883427875</v>
      </c>
      <c r="AU371">
        <v>0.13469999999999999</v>
      </c>
      <c r="AV371">
        <v>0</v>
      </c>
      <c r="AW371">
        <v>23250.2876</v>
      </c>
      <c r="AX371">
        <v>452429.32079999999</v>
      </c>
      <c r="AY371">
        <v>0</v>
      </c>
      <c r="AZ371">
        <v>0.112</v>
      </c>
      <c r="BA371">
        <v>0.9486</v>
      </c>
      <c r="BB371">
        <v>0</v>
      </c>
      <c r="BC371">
        <v>0</v>
      </c>
      <c r="BD371">
        <v>0</v>
      </c>
      <c r="BE371">
        <v>0</v>
      </c>
      <c r="BF371">
        <v>0</v>
      </c>
      <c r="BG371" s="2">
        <f t="shared" si="8"/>
        <v>0.20893383999999998</v>
      </c>
      <c r="BH371">
        <f>IFERROR(VLOOKUP(D371,'Pesos cenários'!$B$2:$D$4,3,FALSE),"")</f>
        <v>0.24260000000000001</v>
      </c>
    </row>
    <row r="372" spans="1:60" x14ac:dyDescent="0.25">
      <c r="A372">
        <v>21616</v>
      </c>
      <c r="B372" t="s">
        <v>719</v>
      </c>
      <c r="C372" t="s">
        <v>280</v>
      </c>
      <c r="D372" t="s">
        <v>59</v>
      </c>
      <c r="E372" t="s">
        <v>57</v>
      </c>
      <c r="F372" t="s">
        <v>727</v>
      </c>
      <c r="G372" t="s">
        <v>716</v>
      </c>
      <c r="H372">
        <v>44.734000000000002</v>
      </c>
      <c r="I372">
        <v>97.272598299999999</v>
      </c>
      <c r="J372">
        <v>2210.4683583999999</v>
      </c>
      <c r="K372">
        <v>0.14153779999999999</v>
      </c>
      <c r="L372">
        <v>0.13350000000000001</v>
      </c>
      <c r="M372">
        <v>4.3900000000000002E-2</v>
      </c>
      <c r="N372">
        <v>203.62289999999999</v>
      </c>
      <c r="O372">
        <v>1225.8015</v>
      </c>
      <c r="P372">
        <v>1.4140999999999999</v>
      </c>
      <c r="Q372">
        <v>0.12039999999999999</v>
      </c>
      <c r="R372">
        <v>0.16520000000000001</v>
      </c>
      <c r="S372">
        <v>47.871699999999997</v>
      </c>
      <c r="T372">
        <v>972.66780000000006</v>
      </c>
      <c r="U372">
        <v>0</v>
      </c>
      <c r="V372">
        <v>0</v>
      </c>
      <c r="W372">
        <v>4.9200000000000001E-2</v>
      </c>
      <c r="X372">
        <v>135829230</v>
      </c>
      <c r="Y372">
        <v>2308118342.25</v>
      </c>
      <c r="Z372">
        <v>0</v>
      </c>
      <c r="AA372">
        <v>0.1263</v>
      </c>
      <c r="AB372">
        <v>5.8799999999999998E-2</v>
      </c>
      <c r="AC372">
        <v>72796.849799999996</v>
      </c>
      <c r="AD372">
        <v>836379.58109999995</v>
      </c>
      <c r="AE372">
        <v>0</v>
      </c>
      <c r="AF372">
        <v>0.12039999999999999</v>
      </c>
      <c r="AG372">
        <v>8.6999999999999994E-2</v>
      </c>
      <c r="AH372">
        <v>0.22819999999999999</v>
      </c>
      <c r="AI372">
        <v>0.57669999999999999</v>
      </c>
      <c r="AJ372">
        <v>-9.7799999999999998E-2</v>
      </c>
      <c r="AK372">
        <v>0.124</v>
      </c>
      <c r="AL372">
        <v>0.4834</v>
      </c>
      <c r="AM372">
        <v>39422512.044100001</v>
      </c>
      <c r="AN372">
        <v>972652688.70200002</v>
      </c>
      <c r="AO372">
        <v>0</v>
      </c>
      <c r="AP372">
        <v>0.12870000000000001</v>
      </c>
      <c r="AQ372">
        <v>4.0500000000000001E-2</v>
      </c>
      <c r="AR372">
        <v>2.0015106199999999</v>
      </c>
      <c r="AS372">
        <v>0</v>
      </c>
      <c r="AT372">
        <v>-11.5883427875</v>
      </c>
      <c r="AU372">
        <v>0.13469999999999999</v>
      </c>
      <c r="AV372">
        <v>0</v>
      </c>
      <c r="AW372">
        <v>3136.4261000000001</v>
      </c>
      <c r="AX372">
        <v>452429.32079999999</v>
      </c>
      <c r="AY372">
        <v>0</v>
      </c>
      <c r="AZ372">
        <v>0.112</v>
      </c>
      <c r="BA372">
        <v>0.99309999999999998</v>
      </c>
      <c r="BB372">
        <v>0</v>
      </c>
      <c r="BC372">
        <v>0</v>
      </c>
      <c r="BD372">
        <v>0</v>
      </c>
      <c r="BE372">
        <v>0</v>
      </c>
      <c r="BF372">
        <v>0</v>
      </c>
      <c r="BG372" s="2">
        <f t="shared" si="8"/>
        <v>0.22003312</v>
      </c>
      <c r="BH372">
        <f>IFERROR(VLOOKUP(D372,'Pesos cenários'!$B$2:$D$4,3,FALSE),"")</f>
        <v>0.24260000000000001</v>
      </c>
    </row>
    <row r="373" spans="1:60" x14ac:dyDescent="0.25">
      <c r="A373">
        <v>21617</v>
      </c>
      <c r="B373" t="s">
        <v>719</v>
      </c>
      <c r="C373" t="s">
        <v>281</v>
      </c>
      <c r="D373" t="s">
        <v>59</v>
      </c>
      <c r="E373" t="s">
        <v>57</v>
      </c>
      <c r="F373" t="s">
        <v>727</v>
      </c>
      <c r="G373" t="s">
        <v>716</v>
      </c>
      <c r="H373">
        <v>49.98</v>
      </c>
      <c r="I373">
        <v>29.9900494</v>
      </c>
      <c r="J373">
        <v>2210.4683583999999</v>
      </c>
      <c r="K373">
        <v>0.14153779999999999</v>
      </c>
      <c r="L373">
        <v>0.13350000000000001</v>
      </c>
      <c r="M373">
        <v>1.35E-2</v>
      </c>
      <c r="N373">
        <v>257.30709999999999</v>
      </c>
      <c r="O373">
        <v>1225.8015</v>
      </c>
      <c r="P373">
        <v>1.4140999999999999</v>
      </c>
      <c r="Q373">
        <v>0.12039999999999999</v>
      </c>
      <c r="R373">
        <v>0.20899999999999999</v>
      </c>
      <c r="S373">
        <v>57.819899999999997</v>
      </c>
      <c r="T373">
        <v>972.66780000000006</v>
      </c>
      <c r="U373">
        <v>0</v>
      </c>
      <c r="V373">
        <v>0</v>
      </c>
      <c r="W373">
        <v>5.9400000000000001E-2</v>
      </c>
      <c r="X373">
        <v>151757708</v>
      </c>
      <c r="Y373">
        <v>2308118342.25</v>
      </c>
      <c r="Z373">
        <v>0</v>
      </c>
      <c r="AA373">
        <v>0.1263</v>
      </c>
      <c r="AB373">
        <v>6.5699999999999995E-2</v>
      </c>
      <c r="AC373">
        <v>43640.116000000002</v>
      </c>
      <c r="AD373">
        <v>836379.58109999995</v>
      </c>
      <c r="AE373">
        <v>0</v>
      </c>
      <c r="AF373">
        <v>0.12039999999999999</v>
      </c>
      <c r="AG373">
        <v>5.2200000000000003E-2</v>
      </c>
      <c r="AH373">
        <v>0.22500000000000001</v>
      </c>
      <c r="AI373">
        <v>0.57669999999999999</v>
      </c>
      <c r="AJ373">
        <v>-9.7799999999999998E-2</v>
      </c>
      <c r="AK373">
        <v>0.124</v>
      </c>
      <c r="AL373">
        <v>0.47860000000000003</v>
      </c>
      <c r="AM373">
        <v>54708069.944899999</v>
      </c>
      <c r="AN373">
        <v>972652688.70200002</v>
      </c>
      <c r="AO373">
        <v>0</v>
      </c>
      <c r="AP373">
        <v>0.12870000000000001</v>
      </c>
      <c r="AQ373">
        <v>5.62E-2</v>
      </c>
      <c r="AR373">
        <v>-343.81677200000001</v>
      </c>
      <c r="AS373">
        <v>0</v>
      </c>
      <c r="AT373">
        <v>-11.5883427875</v>
      </c>
      <c r="AU373">
        <v>0.13469999999999999</v>
      </c>
      <c r="AV373">
        <v>1</v>
      </c>
      <c r="AW373">
        <v>56064.0429</v>
      </c>
      <c r="AX373">
        <v>452429.32079999999</v>
      </c>
      <c r="AY373">
        <v>0</v>
      </c>
      <c r="AZ373">
        <v>0.112</v>
      </c>
      <c r="BA373">
        <v>0.87609999999999999</v>
      </c>
      <c r="BB373">
        <v>0</v>
      </c>
      <c r="BC373">
        <v>0</v>
      </c>
      <c r="BD373">
        <v>0</v>
      </c>
      <c r="BE373">
        <v>0</v>
      </c>
      <c r="BF373">
        <v>0</v>
      </c>
      <c r="BG373" s="2">
        <f t="shared" si="8"/>
        <v>0.34095117999999996</v>
      </c>
      <c r="BH373">
        <f>IFERROR(VLOOKUP(D373,'Pesos cenários'!$B$2:$D$4,3,FALSE),"")</f>
        <v>0.24260000000000001</v>
      </c>
    </row>
    <row r="374" spans="1:60" x14ac:dyDescent="0.25">
      <c r="A374">
        <v>21618</v>
      </c>
      <c r="B374" t="s">
        <v>719</v>
      </c>
      <c r="C374" t="s">
        <v>282</v>
      </c>
      <c r="D374" t="s">
        <v>58</v>
      </c>
      <c r="E374" t="s">
        <v>57</v>
      </c>
      <c r="F374" t="s">
        <v>729</v>
      </c>
      <c r="G374" t="s">
        <v>716</v>
      </c>
      <c r="H374">
        <v>179.76599999999999</v>
      </c>
      <c r="I374">
        <v>717.15374799999995</v>
      </c>
      <c r="J374">
        <v>1822.5904057749999</v>
      </c>
      <c r="K374">
        <v>0.14153779999999999</v>
      </c>
      <c r="L374">
        <v>0.13350000000000001</v>
      </c>
      <c r="M374">
        <v>0.39340000000000003</v>
      </c>
      <c r="N374">
        <v>190.21709999999999</v>
      </c>
      <c r="O374">
        <v>986.64490000000001</v>
      </c>
      <c r="P374">
        <v>3.7052</v>
      </c>
      <c r="Q374">
        <v>0.12039999999999999</v>
      </c>
      <c r="R374">
        <v>0.18970000000000001</v>
      </c>
      <c r="S374">
        <v>192.7312</v>
      </c>
      <c r="T374">
        <v>916.14700000000005</v>
      </c>
      <c r="U374">
        <v>0</v>
      </c>
      <c r="V374">
        <v>0</v>
      </c>
      <c r="W374">
        <v>0.2104</v>
      </c>
      <c r="X374">
        <v>545833434</v>
      </c>
      <c r="Y374">
        <v>1698409060</v>
      </c>
      <c r="Z374">
        <v>0</v>
      </c>
      <c r="AA374">
        <v>0.1263</v>
      </c>
      <c r="AB374">
        <v>0.32140000000000002</v>
      </c>
      <c r="AC374">
        <v>295351.96500000003</v>
      </c>
      <c r="AD374">
        <v>479501.98119999998</v>
      </c>
      <c r="AE374">
        <v>0</v>
      </c>
      <c r="AF374">
        <v>0.12039999999999999</v>
      </c>
      <c r="AG374">
        <v>0.61599999999999999</v>
      </c>
      <c r="AH374">
        <v>0.24149999999999999</v>
      </c>
      <c r="AI374">
        <v>0.37640000000000001</v>
      </c>
      <c r="AJ374">
        <v>-3.3399999999999999E-2</v>
      </c>
      <c r="AK374">
        <v>0.124</v>
      </c>
      <c r="AL374">
        <v>0.67090000000000005</v>
      </c>
      <c r="AM374">
        <v>61481173.739</v>
      </c>
      <c r="AN374">
        <v>447279988.8872</v>
      </c>
      <c r="AO374">
        <v>0</v>
      </c>
      <c r="AP374">
        <v>0.12870000000000001</v>
      </c>
      <c r="AQ374">
        <v>0.13750000000000001</v>
      </c>
      <c r="AR374">
        <v>-437.91101099999997</v>
      </c>
      <c r="AS374">
        <v>0</v>
      </c>
      <c r="AT374">
        <v>-12.267491825</v>
      </c>
      <c r="AU374">
        <v>0.13469999999999999</v>
      </c>
      <c r="AV374">
        <v>1</v>
      </c>
      <c r="AW374">
        <v>310967.1348</v>
      </c>
      <c r="AX374">
        <v>431044.28480000002</v>
      </c>
      <c r="AY374">
        <v>0.35320000000000001</v>
      </c>
      <c r="AZ374">
        <v>0.112</v>
      </c>
      <c r="BA374">
        <v>0.27860000000000001</v>
      </c>
      <c r="BB374">
        <v>0</v>
      </c>
      <c r="BC374">
        <v>0</v>
      </c>
      <c r="BD374">
        <v>0</v>
      </c>
      <c r="BE374">
        <v>0</v>
      </c>
      <c r="BF374">
        <v>0</v>
      </c>
      <c r="BG374" s="2">
        <f t="shared" si="8"/>
        <v>0.45690905000000004</v>
      </c>
      <c r="BH374">
        <f>IFERROR(VLOOKUP(D374,'Pesos cenários'!$B$2:$D$4,3,FALSE),"")</f>
        <v>0.36020000000000002</v>
      </c>
    </row>
    <row r="375" spans="1:60" x14ac:dyDescent="0.25">
      <c r="A375">
        <v>21618</v>
      </c>
      <c r="B375" t="s">
        <v>719</v>
      </c>
      <c r="C375" t="s">
        <v>282</v>
      </c>
      <c r="D375" t="s">
        <v>59</v>
      </c>
      <c r="E375" t="s">
        <v>57</v>
      </c>
      <c r="F375" t="s">
        <v>729</v>
      </c>
      <c r="G375" t="s">
        <v>716</v>
      </c>
      <c r="H375">
        <v>179.76599999999999</v>
      </c>
      <c r="I375">
        <v>956.205017</v>
      </c>
      <c r="J375">
        <v>2210.4683583999999</v>
      </c>
      <c r="K375">
        <v>0.14153779999999999</v>
      </c>
      <c r="L375">
        <v>0.13350000000000001</v>
      </c>
      <c r="M375">
        <v>0.4325</v>
      </c>
      <c r="N375">
        <v>332.05990000000003</v>
      </c>
      <c r="O375">
        <v>1225.8015</v>
      </c>
      <c r="P375">
        <v>1.4140999999999999</v>
      </c>
      <c r="Q375">
        <v>0.12039999999999999</v>
      </c>
      <c r="R375">
        <v>0.27</v>
      </c>
      <c r="S375">
        <v>192.7312</v>
      </c>
      <c r="T375">
        <v>972.66780000000006</v>
      </c>
      <c r="U375">
        <v>0</v>
      </c>
      <c r="V375">
        <v>0</v>
      </c>
      <c r="W375">
        <v>0.1981</v>
      </c>
      <c r="X375">
        <v>727777912</v>
      </c>
      <c r="Y375">
        <v>2308118342.25</v>
      </c>
      <c r="Z375">
        <v>0</v>
      </c>
      <c r="AA375">
        <v>0.1263</v>
      </c>
      <c r="AB375">
        <v>0.31530000000000002</v>
      </c>
      <c r="AC375">
        <v>295351.96500000003</v>
      </c>
      <c r="AD375">
        <v>836379.58109999995</v>
      </c>
      <c r="AE375">
        <v>0</v>
      </c>
      <c r="AF375">
        <v>0.12039999999999999</v>
      </c>
      <c r="AG375">
        <v>0.35310000000000002</v>
      </c>
      <c r="AH375">
        <v>0.2414</v>
      </c>
      <c r="AI375">
        <v>0.57669999999999999</v>
      </c>
      <c r="AJ375">
        <v>-9.7799999999999998E-2</v>
      </c>
      <c r="AK375">
        <v>0.124</v>
      </c>
      <c r="AL375">
        <v>0.50290000000000001</v>
      </c>
      <c r="AM375">
        <v>294524406.43949997</v>
      </c>
      <c r="AN375">
        <v>972652688.70200002</v>
      </c>
      <c r="AO375">
        <v>0</v>
      </c>
      <c r="AP375">
        <v>0.12870000000000001</v>
      </c>
      <c r="AQ375">
        <v>0.30280000000000001</v>
      </c>
      <c r="AR375">
        <v>-54.588161499999998</v>
      </c>
      <c r="AS375">
        <v>0</v>
      </c>
      <c r="AT375">
        <v>-11.5883427875</v>
      </c>
      <c r="AU375">
        <v>0.13469999999999999</v>
      </c>
      <c r="AV375">
        <v>1</v>
      </c>
      <c r="AW375">
        <v>459495.43599999999</v>
      </c>
      <c r="AX375">
        <v>452429.32079999999</v>
      </c>
      <c r="AY375">
        <v>0</v>
      </c>
      <c r="AZ375">
        <v>0.112</v>
      </c>
      <c r="BA375">
        <v>0</v>
      </c>
      <c r="BB375">
        <v>0</v>
      </c>
      <c r="BC375">
        <v>0</v>
      </c>
      <c r="BD375">
        <v>0</v>
      </c>
      <c r="BE375">
        <v>0</v>
      </c>
      <c r="BF375">
        <v>0</v>
      </c>
      <c r="BG375" s="2">
        <f t="shared" si="8"/>
        <v>0.40861234000000002</v>
      </c>
      <c r="BH375">
        <f>IFERROR(VLOOKUP(D375,'Pesos cenários'!$B$2:$D$4,3,FALSE),"")</f>
        <v>0.24260000000000001</v>
      </c>
    </row>
    <row r="376" spans="1:60" x14ac:dyDescent="0.25">
      <c r="A376">
        <v>21619</v>
      </c>
      <c r="B376" t="s">
        <v>719</v>
      </c>
      <c r="C376" t="s">
        <v>283</v>
      </c>
      <c r="D376" t="s">
        <v>56</v>
      </c>
      <c r="E376" t="s">
        <v>57</v>
      </c>
      <c r="F376" t="s">
        <v>724</v>
      </c>
      <c r="G376" t="s">
        <v>716</v>
      </c>
      <c r="H376">
        <v>64.284999999999997</v>
      </c>
      <c r="I376">
        <v>27.666128199999999</v>
      </c>
      <c r="J376">
        <v>1638.4106470500001</v>
      </c>
      <c r="K376">
        <v>0.14153779999999999</v>
      </c>
      <c r="L376">
        <v>0.13350000000000001</v>
      </c>
      <c r="M376">
        <v>1.6799999999999999E-2</v>
      </c>
      <c r="N376">
        <v>289.21980000000002</v>
      </c>
      <c r="O376">
        <v>934.7636</v>
      </c>
      <c r="P376">
        <v>3.7052</v>
      </c>
      <c r="Q376">
        <v>0.12039999999999999</v>
      </c>
      <c r="R376">
        <v>0.30669999999999997</v>
      </c>
      <c r="S376">
        <v>74.904899999999998</v>
      </c>
      <c r="T376">
        <v>928.77779999999996</v>
      </c>
      <c r="U376">
        <v>0</v>
      </c>
      <c r="V376">
        <v>0</v>
      </c>
      <c r="W376">
        <v>8.0600000000000005E-2</v>
      </c>
      <c r="X376">
        <v>271475802</v>
      </c>
      <c r="Y376">
        <v>1709276720</v>
      </c>
      <c r="Z376">
        <v>0</v>
      </c>
      <c r="AA376">
        <v>0.1263</v>
      </c>
      <c r="AB376">
        <v>0.1588</v>
      </c>
      <c r="AC376">
        <v>115713.61960000001</v>
      </c>
      <c r="AD376">
        <v>478977.01140000002</v>
      </c>
      <c r="AE376">
        <v>0</v>
      </c>
      <c r="AF376">
        <v>0.12039999999999999</v>
      </c>
      <c r="AG376">
        <v>0.24160000000000001</v>
      </c>
      <c r="AH376">
        <v>0.2281</v>
      </c>
      <c r="AI376">
        <v>0.377</v>
      </c>
      <c r="AJ376">
        <v>-1.5100000000000001E-2</v>
      </c>
      <c r="AK376">
        <v>0.124</v>
      </c>
      <c r="AL376">
        <v>0.62029999999999996</v>
      </c>
      <c r="AM376">
        <v>415654350.82499999</v>
      </c>
      <c r="AN376">
        <v>442484488.83569998</v>
      </c>
      <c r="AO376">
        <v>0</v>
      </c>
      <c r="AP376">
        <v>0.12870000000000001</v>
      </c>
      <c r="AQ376">
        <v>0.93940000000000001</v>
      </c>
      <c r="AR376">
        <v>303.48056000000003</v>
      </c>
      <c r="AS376">
        <v>0</v>
      </c>
      <c r="AT376">
        <v>-16.444582950000001</v>
      </c>
      <c r="AU376">
        <v>0.13469999999999999</v>
      </c>
      <c r="AV376">
        <v>0</v>
      </c>
      <c r="AW376">
        <v>114395.4025</v>
      </c>
      <c r="AX376">
        <v>415586.43150000001</v>
      </c>
      <c r="AY376">
        <v>23.412500000000001</v>
      </c>
      <c r="AZ376">
        <v>0.112</v>
      </c>
      <c r="BA376">
        <v>0.7248</v>
      </c>
      <c r="BB376">
        <v>0</v>
      </c>
      <c r="BC376">
        <v>0</v>
      </c>
      <c r="BD376">
        <v>0</v>
      </c>
      <c r="BE376">
        <v>0</v>
      </c>
      <c r="BF376">
        <v>0</v>
      </c>
      <c r="BG376" s="2">
        <f t="shared" si="8"/>
        <v>0.36731014000000001</v>
      </c>
      <c r="BH376">
        <f>IFERROR(VLOOKUP(D376,'Pesos cenários'!$B$2:$D$4,3,FALSE),"")</f>
        <v>0.3972</v>
      </c>
    </row>
    <row r="377" spans="1:60" x14ac:dyDescent="0.25">
      <c r="A377">
        <v>21619</v>
      </c>
      <c r="B377" t="s">
        <v>719</v>
      </c>
      <c r="C377" t="s">
        <v>283</v>
      </c>
      <c r="D377" t="s">
        <v>58</v>
      </c>
      <c r="E377" t="s">
        <v>57</v>
      </c>
      <c r="F377" t="s">
        <v>724</v>
      </c>
      <c r="G377" t="s">
        <v>716</v>
      </c>
      <c r="H377">
        <v>64.284999999999997</v>
      </c>
      <c r="I377">
        <v>27.666128199999999</v>
      </c>
      <c r="J377">
        <v>1822.5904057749999</v>
      </c>
      <c r="K377">
        <v>0.14153779999999999</v>
      </c>
      <c r="L377">
        <v>0.13350000000000001</v>
      </c>
      <c r="M377">
        <v>1.5100000000000001E-2</v>
      </c>
      <c r="N377">
        <v>292.56400000000002</v>
      </c>
      <c r="O377">
        <v>986.64490000000001</v>
      </c>
      <c r="P377">
        <v>3.7052</v>
      </c>
      <c r="Q377">
        <v>0.12039999999999999</v>
      </c>
      <c r="R377">
        <v>0.29389999999999999</v>
      </c>
      <c r="S377">
        <v>74.904899999999998</v>
      </c>
      <c r="T377">
        <v>916.14700000000005</v>
      </c>
      <c r="U377">
        <v>0</v>
      </c>
      <c r="V377">
        <v>0</v>
      </c>
      <c r="W377">
        <v>8.1799999999999998E-2</v>
      </c>
      <c r="X377">
        <v>271475802</v>
      </c>
      <c r="Y377">
        <v>1698409060</v>
      </c>
      <c r="Z377">
        <v>0</v>
      </c>
      <c r="AA377">
        <v>0.1263</v>
      </c>
      <c r="AB377">
        <v>0.1598</v>
      </c>
      <c r="AC377">
        <v>115713.61960000001</v>
      </c>
      <c r="AD377">
        <v>479501.98119999998</v>
      </c>
      <c r="AE377">
        <v>0</v>
      </c>
      <c r="AF377">
        <v>0.12039999999999999</v>
      </c>
      <c r="AG377">
        <v>0.24129999999999999</v>
      </c>
      <c r="AH377">
        <v>0.22739999999999999</v>
      </c>
      <c r="AI377">
        <v>0.37640000000000001</v>
      </c>
      <c r="AJ377">
        <v>-3.3399999999999999E-2</v>
      </c>
      <c r="AK377">
        <v>0.124</v>
      </c>
      <c r="AL377">
        <v>0.63639999999999997</v>
      </c>
      <c r="AM377">
        <v>422216649.94029999</v>
      </c>
      <c r="AN377">
        <v>447279988.8872</v>
      </c>
      <c r="AO377">
        <v>0</v>
      </c>
      <c r="AP377">
        <v>0.12870000000000001</v>
      </c>
      <c r="AQ377">
        <v>0.94399999999999995</v>
      </c>
      <c r="AR377">
        <v>-1.2269564900000001</v>
      </c>
      <c r="AS377">
        <v>0</v>
      </c>
      <c r="AT377">
        <v>-12.267491825</v>
      </c>
      <c r="AU377">
        <v>0.13469999999999999</v>
      </c>
      <c r="AV377">
        <v>0.10001689893117099</v>
      </c>
      <c r="AW377">
        <v>126508.97719999999</v>
      </c>
      <c r="AX377">
        <v>431044.28480000002</v>
      </c>
      <c r="AY377">
        <v>0.35320000000000001</v>
      </c>
      <c r="AZ377">
        <v>0.112</v>
      </c>
      <c r="BA377">
        <v>0.70650000000000002</v>
      </c>
      <c r="BB377">
        <v>0</v>
      </c>
      <c r="BC377">
        <v>0</v>
      </c>
      <c r="BD377">
        <v>0</v>
      </c>
      <c r="BE377">
        <v>0</v>
      </c>
      <c r="BF377">
        <v>0</v>
      </c>
      <c r="BG377" s="2">
        <f t="shared" si="8"/>
        <v>0.37964334628602869</v>
      </c>
      <c r="BH377">
        <f>IFERROR(VLOOKUP(D377,'Pesos cenários'!$B$2:$D$4,3,FALSE),"")</f>
        <v>0.36020000000000002</v>
      </c>
    </row>
    <row r="378" spans="1:60" x14ac:dyDescent="0.25">
      <c r="A378">
        <v>21619</v>
      </c>
      <c r="B378" t="s">
        <v>719</v>
      </c>
      <c r="C378" t="s">
        <v>283</v>
      </c>
      <c r="D378" t="s">
        <v>59</v>
      </c>
      <c r="E378" t="s">
        <v>57</v>
      </c>
      <c r="F378" t="s">
        <v>724</v>
      </c>
      <c r="G378" t="s">
        <v>716</v>
      </c>
      <c r="H378">
        <v>64.284999999999997</v>
      </c>
      <c r="I378">
        <v>27.666128199999999</v>
      </c>
      <c r="J378">
        <v>2210.4683583999999</v>
      </c>
      <c r="K378">
        <v>0.14153779999999999</v>
      </c>
      <c r="L378">
        <v>0.13350000000000001</v>
      </c>
      <c r="M378">
        <v>1.2500000000000001E-2</v>
      </c>
      <c r="N378">
        <v>370.791</v>
      </c>
      <c r="O378">
        <v>1225.8015</v>
      </c>
      <c r="P378">
        <v>1.4140999999999999</v>
      </c>
      <c r="Q378">
        <v>0.12039999999999999</v>
      </c>
      <c r="R378">
        <v>0.30170000000000002</v>
      </c>
      <c r="S378">
        <v>74.904899999999998</v>
      </c>
      <c r="T378">
        <v>972.66780000000006</v>
      </c>
      <c r="U378">
        <v>0</v>
      </c>
      <c r="V378">
        <v>0</v>
      </c>
      <c r="W378">
        <v>7.6999999999999999E-2</v>
      </c>
      <c r="X378">
        <v>271475802</v>
      </c>
      <c r="Y378">
        <v>2308118342.25</v>
      </c>
      <c r="Z378">
        <v>0</v>
      </c>
      <c r="AA378">
        <v>0.1263</v>
      </c>
      <c r="AB378">
        <v>0.1176</v>
      </c>
      <c r="AC378">
        <v>115713.61960000001</v>
      </c>
      <c r="AD378">
        <v>836379.58109999995</v>
      </c>
      <c r="AE378">
        <v>0</v>
      </c>
      <c r="AF378">
        <v>0.12039999999999999</v>
      </c>
      <c r="AG378">
        <v>0.1384</v>
      </c>
      <c r="AH378">
        <v>0.22989999999999999</v>
      </c>
      <c r="AI378">
        <v>0.57669999999999999</v>
      </c>
      <c r="AJ378">
        <v>-9.7799999999999998E-2</v>
      </c>
      <c r="AK378">
        <v>0.124</v>
      </c>
      <c r="AL378">
        <v>0.4859</v>
      </c>
      <c r="AM378">
        <v>836700187.28680003</v>
      </c>
      <c r="AN378">
        <v>972652688.70200002</v>
      </c>
      <c r="AO378">
        <v>0</v>
      </c>
      <c r="AP378">
        <v>0.12870000000000001</v>
      </c>
      <c r="AQ378">
        <v>0.86019999999999996</v>
      </c>
      <c r="AR378">
        <v>-0.98703646700000003</v>
      </c>
      <c r="AS378">
        <v>0</v>
      </c>
      <c r="AT378">
        <v>-11.5883427875</v>
      </c>
      <c r="AU378">
        <v>0.13469999999999999</v>
      </c>
      <c r="AV378">
        <v>8.5174945641467104E-2</v>
      </c>
      <c r="AW378">
        <v>140930.6997</v>
      </c>
      <c r="AX378">
        <v>452429.32079999999</v>
      </c>
      <c r="AY378">
        <v>0</v>
      </c>
      <c r="AZ378">
        <v>0.112</v>
      </c>
      <c r="BA378">
        <v>0.6885</v>
      </c>
      <c r="BB378">
        <v>0</v>
      </c>
      <c r="BC378">
        <v>0</v>
      </c>
      <c r="BD378">
        <v>0</v>
      </c>
      <c r="BE378">
        <v>0</v>
      </c>
      <c r="BF378">
        <v>0</v>
      </c>
      <c r="BG378" s="2">
        <f t="shared" si="8"/>
        <v>0.32905407517790564</v>
      </c>
      <c r="BH378">
        <f>IFERROR(VLOOKUP(D378,'Pesos cenários'!$B$2:$D$4,3,FALSE),"")</f>
        <v>0.24260000000000001</v>
      </c>
    </row>
    <row r="379" spans="1:60" x14ac:dyDescent="0.25">
      <c r="A379">
        <v>21620</v>
      </c>
      <c r="B379" t="s">
        <v>719</v>
      </c>
      <c r="C379" t="s">
        <v>284</v>
      </c>
      <c r="D379" t="s">
        <v>56</v>
      </c>
      <c r="E379" t="s">
        <v>57</v>
      </c>
      <c r="F379" t="s">
        <v>724</v>
      </c>
      <c r="G379" t="s">
        <v>716</v>
      </c>
      <c r="H379">
        <v>653.52800000000002</v>
      </c>
      <c r="I379">
        <v>924.625</v>
      </c>
      <c r="J379">
        <v>1638.4106470500001</v>
      </c>
      <c r="K379">
        <v>0.14153779999999999</v>
      </c>
      <c r="L379">
        <v>0.13350000000000001</v>
      </c>
      <c r="M379">
        <v>0.56430000000000002</v>
      </c>
      <c r="N379">
        <v>950.66880000000003</v>
      </c>
      <c r="O379">
        <v>934.7636</v>
      </c>
      <c r="P379">
        <v>3.7052</v>
      </c>
      <c r="Q379">
        <v>0.12039999999999999</v>
      </c>
      <c r="R379">
        <v>1</v>
      </c>
      <c r="S379">
        <v>712.30669999999998</v>
      </c>
      <c r="T379">
        <v>928.77779999999996</v>
      </c>
      <c r="U379">
        <v>0</v>
      </c>
      <c r="V379">
        <v>0</v>
      </c>
      <c r="W379">
        <v>0.76690000000000003</v>
      </c>
      <c r="X379">
        <v>1984340446</v>
      </c>
      <c r="Y379">
        <v>1709276720</v>
      </c>
      <c r="Z379">
        <v>0</v>
      </c>
      <c r="AA379">
        <v>0.1263</v>
      </c>
      <c r="AB379">
        <v>1</v>
      </c>
      <c r="AC379">
        <v>539185.49780000001</v>
      </c>
      <c r="AD379">
        <v>478977.01140000002</v>
      </c>
      <c r="AE379">
        <v>0</v>
      </c>
      <c r="AF379">
        <v>0.12039999999999999</v>
      </c>
      <c r="AG379">
        <v>1</v>
      </c>
      <c r="AH379">
        <v>5.33E-2</v>
      </c>
      <c r="AI379">
        <v>0.377</v>
      </c>
      <c r="AJ379">
        <v>-1.5100000000000001E-2</v>
      </c>
      <c r="AK379">
        <v>0.124</v>
      </c>
      <c r="AL379">
        <v>0.17460000000000001</v>
      </c>
      <c r="AM379">
        <v>0</v>
      </c>
      <c r="AN379">
        <v>442484488.83569998</v>
      </c>
      <c r="AO379">
        <v>0</v>
      </c>
      <c r="AP379">
        <v>0.12870000000000001</v>
      </c>
      <c r="AQ379">
        <v>0</v>
      </c>
      <c r="AR379">
        <v>-2.1391816100000001</v>
      </c>
      <c r="AS379">
        <v>0</v>
      </c>
      <c r="AT379">
        <v>-16.444582950000001</v>
      </c>
      <c r="AU379">
        <v>0.13469999999999999</v>
      </c>
      <c r="AV379">
        <v>0.13008427252331101</v>
      </c>
      <c r="AW379">
        <v>160148.26199999999</v>
      </c>
      <c r="AX379">
        <v>415586.43150000001</v>
      </c>
      <c r="AY379">
        <v>23.412500000000001</v>
      </c>
      <c r="AZ379">
        <v>0.112</v>
      </c>
      <c r="BA379">
        <v>0.61470000000000002</v>
      </c>
      <c r="BB379">
        <v>0</v>
      </c>
      <c r="BC379">
        <v>0</v>
      </c>
      <c r="BD379">
        <v>0</v>
      </c>
      <c r="BE379">
        <v>0</v>
      </c>
      <c r="BF379">
        <v>0</v>
      </c>
      <c r="BG379" s="2">
        <f t="shared" si="8"/>
        <v>0.55045320150888999</v>
      </c>
      <c r="BH379">
        <f>IFERROR(VLOOKUP(D379,'Pesos cenários'!$B$2:$D$4,3,FALSE),"")</f>
        <v>0.3972</v>
      </c>
    </row>
    <row r="380" spans="1:60" x14ac:dyDescent="0.25">
      <c r="A380">
        <v>21620</v>
      </c>
      <c r="B380" t="s">
        <v>719</v>
      </c>
      <c r="C380" t="s">
        <v>284</v>
      </c>
      <c r="D380" t="s">
        <v>58</v>
      </c>
      <c r="E380" t="s">
        <v>57</v>
      </c>
      <c r="F380" t="s">
        <v>724</v>
      </c>
      <c r="G380" t="s">
        <v>716</v>
      </c>
      <c r="H380">
        <v>653.52800000000002</v>
      </c>
      <c r="I380">
        <v>924.625</v>
      </c>
      <c r="J380">
        <v>1822.5904057749999</v>
      </c>
      <c r="K380">
        <v>0.14153779999999999</v>
      </c>
      <c r="L380">
        <v>0.13350000000000001</v>
      </c>
      <c r="M380">
        <v>0.50729999999999997</v>
      </c>
      <c r="N380">
        <v>954.25670000000002</v>
      </c>
      <c r="O380">
        <v>986.64490000000001</v>
      </c>
      <c r="P380">
        <v>3.7052</v>
      </c>
      <c r="Q380">
        <v>0.12039999999999999</v>
      </c>
      <c r="R380">
        <v>0.96699999999999997</v>
      </c>
      <c r="S380">
        <v>712.30669999999998</v>
      </c>
      <c r="T380">
        <v>916.14700000000005</v>
      </c>
      <c r="U380">
        <v>0</v>
      </c>
      <c r="V380">
        <v>0</v>
      </c>
      <c r="W380">
        <v>0.77749999999999997</v>
      </c>
      <c r="X380">
        <v>1984340446</v>
      </c>
      <c r="Y380">
        <v>1698409060</v>
      </c>
      <c r="Z380">
        <v>0</v>
      </c>
      <c r="AA380">
        <v>0.1263</v>
      </c>
      <c r="AB380">
        <v>1</v>
      </c>
      <c r="AC380">
        <v>539185.49780000001</v>
      </c>
      <c r="AD380">
        <v>479501.98119999998</v>
      </c>
      <c r="AE380">
        <v>0</v>
      </c>
      <c r="AF380">
        <v>0.12039999999999999</v>
      </c>
      <c r="AG380">
        <v>1</v>
      </c>
      <c r="AH380">
        <v>5.5399999999999998E-2</v>
      </c>
      <c r="AI380">
        <v>0.37640000000000001</v>
      </c>
      <c r="AJ380">
        <v>-3.3399999999999999E-2</v>
      </c>
      <c r="AK380">
        <v>0.124</v>
      </c>
      <c r="AL380">
        <v>0.2167</v>
      </c>
      <c r="AM380">
        <v>0</v>
      </c>
      <c r="AN380">
        <v>447279988.8872</v>
      </c>
      <c r="AO380">
        <v>0</v>
      </c>
      <c r="AP380">
        <v>0.12870000000000001</v>
      </c>
      <c r="AQ380">
        <v>0</v>
      </c>
      <c r="AR380">
        <v>-2.24845695</v>
      </c>
      <c r="AS380">
        <v>0</v>
      </c>
      <c r="AT380">
        <v>-12.267491825</v>
      </c>
      <c r="AU380">
        <v>0.13469999999999999</v>
      </c>
      <c r="AV380">
        <v>0.183285791592528</v>
      </c>
      <c r="AW380">
        <v>156214.91279999999</v>
      </c>
      <c r="AX380">
        <v>431044.28480000002</v>
      </c>
      <c r="AY380">
        <v>0.35320000000000001</v>
      </c>
      <c r="AZ380">
        <v>0.112</v>
      </c>
      <c r="BA380">
        <v>0.63759999999999994</v>
      </c>
      <c r="BB380">
        <v>0</v>
      </c>
      <c r="BC380">
        <v>0</v>
      </c>
      <c r="BD380">
        <v>0</v>
      </c>
      <c r="BE380">
        <v>0</v>
      </c>
      <c r="BF380">
        <v>0</v>
      </c>
      <c r="BG380" s="2">
        <f t="shared" si="8"/>
        <v>0.55382194612751356</v>
      </c>
      <c r="BH380">
        <f>IFERROR(VLOOKUP(D380,'Pesos cenários'!$B$2:$D$4,3,FALSE),"")</f>
        <v>0.36020000000000002</v>
      </c>
    </row>
    <row r="381" spans="1:60" x14ac:dyDescent="0.25">
      <c r="A381">
        <v>21620</v>
      </c>
      <c r="B381" t="s">
        <v>719</v>
      </c>
      <c r="C381" t="s">
        <v>284</v>
      </c>
      <c r="D381" t="s">
        <v>59</v>
      </c>
      <c r="E381" t="s">
        <v>57</v>
      </c>
      <c r="F381" t="s">
        <v>724</v>
      </c>
      <c r="G381" t="s">
        <v>716</v>
      </c>
      <c r="H381">
        <v>653.52800000000002</v>
      </c>
      <c r="I381">
        <v>924.625</v>
      </c>
      <c r="J381">
        <v>2210.4683583999999</v>
      </c>
      <c r="K381">
        <v>0.14153779999999999</v>
      </c>
      <c r="L381">
        <v>0.13350000000000001</v>
      </c>
      <c r="M381">
        <v>0.41830000000000001</v>
      </c>
      <c r="N381">
        <v>1226.3246999999999</v>
      </c>
      <c r="O381">
        <v>1225.8015</v>
      </c>
      <c r="P381">
        <v>1.4140999999999999</v>
      </c>
      <c r="Q381">
        <v>0.12039999999999999</v>
      </c>
      <c r="R381">
        <v>1</v>
      </c>
      <c r="S381">
        <v>712.30669999999998</v>
      </c>
      <c r="T381">
        <v>972.66780000000006</v>
      </c>
      <c r="U381">
        <v>0</v>
      </c>
      <c r="V381">
        <v>0</v>
      </c>
      <c r="W381">
        <v>0.73229999999999995</v>
      </c>
      <c r="X381">
        <v>1984340446</v>
      </c>
      <c r="Y381">
        <v>2308118342.25</v>
      </c>
      <c r="Z381">
        <v>0</v>
      </c>
      <c r="AA381">
        <v>0.1263</v>
      </c>
      <c r="AB381">
        <v>0.85970000000000002</v>
      </c>
      <c r="AC381">
        <v>539185.49780000001</v>
      </c>
      <c r="AD381">
        <v>836379.58109999995</v>
      </c>
      <c r="AE381">
        <v>0</v>
      </c>
      <c r="AF381">
        <v>0.12039999999999999</v>
      </c>
      <c r="AG381">
        <v>0.64470000000000005</v>
      </c>
      <c r="AH381">
        <v>4.1700000000000001E-2</v>
      </c>
      <c r="AI381">
        <v>0.57669999999999999</v>
      </c>
      <c r="AJ381">
        <v>-9.7799999999999998E-2</v>
      </c>
      <c r="AK381">
        <v>0.124</v>
      </c>
      <c r="AL381">
        <v>0.20680000000000001</v>
      </c>
      <c r="AM381">
        <v>728766707.52470005</v>
      </c>
      <c r="AN381">
        <v>972652688.70200002</v>
      </c>
      <c r="AO381">
        <v>0</v>
      </c>
      <c r="AP381">
        <v>0.12870000000000001</v>
      </c>
      <c r="AQ381">
        <v>0.74929999999999997</v>
      </c>
      <c r="AR381">
        <v>10.8683558</v>
      </c>
      <c r="AS381">
        <v>0</v>
      </c>
      <c r="AT381">
        <v>-11.5883427875</v>
      </c>
      <c r="AU381">
        <v>0.13469999999999999</v>
      </c>
      <c r="AV381">
        <v>0</v>
      </c>
      <c r="AW381">
        <v>166765.48389999999</v>
      </c>
      <c r="AX381">
        <v>452429.32079999999</v>
      </c>
      <c r="AY381">
        <v>0</v>
      </c>
      <c r="AZ381">
        <v>0.112</v>
      </c>
      <c r="BA381">
        <v>0.63139999999999996</v>
      </c>
      <c r="BB381">
        <v>0</v>
      </c>
      <c r="BC381">
        <v>0</v>
      </c>
      <c r="BD381">
        <v>0</v>
      </c>
      <c r="BE381">
        <v>0</v>
      </c>
      <c r="BF381">
        <v>0</v>
      </c>
      <c r="BG381" s="2">
        <f t="shared" si="8"/>
        <v>0.55523994999999993</v>
      </c>
      <c r="BH381">
        <f>IFERROR(VLOOKUP(D381,'Pesos cenários'!$B$2:$D$4,3,FALSE),"")</f>
        <v>0.24260000000000001</v>
      </c>
    </row>
    <row r="382" spans="1:60" x14ac:dyDescent="0.25">
      <c r="A382">
        <v>21621</v>
      </c>
      <c r="B382" t="s">
        <v>719</v>
      </c>
      <c r="C382" t="s">
        <v>285</v>
      </c>
      <c r="D382" t="s">
        <v>56</v>
      </c>
      <c r="E382" t="s">
        <v>57</v>
      </c>
      <c r="F382" t="s">
        <v>724</v>
      </c>
      <c r="G382" t="s">
        <v>716</v>
      </c>
      <c r="H382">
        <v>33.429000000000002</v>
      </c>
      <c r="I382">
        <v>30.162056</v>
      </c>
      <c r="J382">
        <v>1638.4106470500001</v>
      </c>
      <c r="K382">
        <v>0.14153779999999999</v>
      </c>
      <c r="L382">
        <v>0.13350000000000001</v>
      </c>
      <c r="M382">
        <v>1.83E-2</v>
      </c>
      <c r="N382">
        <v>110.0365</v>
      </c>
      <c r="O382">
        <v>934.7636</v>
      </c>
      <c r="P382">
        <v>3.7052</v>
      </c>
      <c r="Q382">
        <v>0.12039999999999999</v>
      </c>
      <c r="R382">
        <v>0.1142</v>
      </c>
      <c r="S382">
        <v>37.986499999999999</v>
      </c>
      <c r="T382">
        <v>928.77779999999996</v>
      </c>
      <c r="U382">
        <v>0</v>
      </c>
      <c r="V382">
        <v>0</v>
      </c>
      <c r="W382">
        <v>4.0899999999999999E-2</v>
      </c>
      <c r="X382">
        <v>110828784</v>
      </c>
      <c r="Y382">
        <v>1709276720</v>
      </c>
      <c r="Z382">
        <v>0</v>
      </c>
      <c r="AA382">
        <v>0.1263</v>
      </c>
      <c r="AB382">
        <v>6.4799999999999996E-2</v>
      </c>
      <c r="AC382">
        <v>40648.990599999997</v>
      </c>
      <c r="AD382">
        <v>478977.01140000002</v>
      </c>
      <c r="AE382">
        <v>0</v>
      </c>
      <c r="AF382">
        <v>0.12039999999999999</v>
      </c>
      <c r="AG382">
        <v>8.4900000000000003E-2</v>
      </c>
      <c r="AH382">
        <v>9.4200000000000006E-2</v>
      </c>
      <c r="AI382">
        <v>0.377</v>
      </c>
      <c r="AJ382">
        <v>-1.5100000000000001E-2</v>
      </c>
      <c r="AK382">
        <v>0.124</v>
      </c>
      <c r="AL382">
        <v>0.27860000000000001</v>
      </c>
      <c r="AM382">
        <v>16341005.769200001</v>
      </c>
      <c r="AN382">
        <v>442484488.83569998</v>
      </c>
      <c r="AO382">
        <v>0</v>
      </c>
      <c r="AP382">
        <v>0.12870000000000001</v>
      </c>
      <c r="AQ382">
        <v>3.6900000000000002E-2</v>
      </c>
      <c r="AR382">
        <v>-7.3891763700000004</v>
      </c>
      <c r="AS382">
        <v>0</v>
      </c>
      <c r="AT382">
        <v>-16.444582950000001</v>
      </c>
      <c r="AU382">
        <v>0.13469999999999999</v>
      </c>
      <c r="AV382">
        <v>0.44933802167357401</v>
      </c>
      <c r="AW382">
        <v>16181.4131</v>
      </c>
      <c r="AX382">
        <v>415586.43150000001</v>
      </c>
      <c r="AY382">
        <v>23.412500000000001</v>
      </c>
      <c r="AZ382">
        <v>0.112</v>
      </c>
      <c r="BA382">
        <v>0.96109999999999995</v>
      </c>
      <c r="BB382">
        <v>0</v>
      </c>
      <c r="BC382">
        <v>0</v>
      </c>
      <c r="BD382">
        <v>0</v>
      </c>
      <c r="BE382">
        <v>0</v>
      </c>
      <c r="BF382">
        <v>0</v>
      </c>
      <c r="BG382" s="2">
        <f t="shared" si="8"/>
        <v>0.2420633915194304</v>
      </c>
      <c r="BH382">
        <f>IFERROR(VLOOKUP(D382,'Pesos cenários'!$B$2:$D$4,3,FALSE),"")</f>
        <v>0.3972</v>
      </c>
    </row>
    <row r="383" spans="1:60" x14ac:dyDescent="0.25">
      <c r="A383">
        <v>21621</v>
      </c>
      <c r="B383" t="s">
        <v>719</v>
      </c>
      <c r="C383" t="s">
        <v>285</v>
      </c>
      <c r="D383" t="s">
        <v>58</v>
      </c>
      <c r="E383" t="s">
        <v>57</v>
      </c>
      <c r="F383" t="s">
        <v>724</v>
      </c>
      <c r="G383" t="s">
        <v>716</v>
      </c>
      <c r="H383">
        <v>33.429000000000002</v>
      </c>
      <c r="I383">
        <v>27.6240253</v>
      </c>
      <c r="J383">
        <v>1822.5904057749999</v>
      </c>
      <c r="K383">
        <v>0.14153779999999999</v>
      </c>
      <c r="L383">
        <v>0.13350000000000001</v>
      </c>
      <c r="M383">
        <v>1.5100000000000001E-2</v>
      </c>
      <c r="N383">
        <v>110.0365</v>
      </c>
      <c r="O383">
        <v>986.64490000000001</v>
      </c>
      <c r="P383">
        <v>3.7052</v>
      </c>
      <c r="Q383">
        <v>0.12039999999999999</v>
      </c>
      <c r="R383">
        <v>0.1082</v>
      </c>
      <c r="S383">
        <v>37.986499999999999</v>
      </c>
      <c r="T383">
        <v>916.14700000000005</v>
      </c>
      <c r="U383">
        <v>0</v>
      </c>
      <c r="V383">
        <v>0</v>
      </c>
      <c r="W383">
        <v>4.1500000000000002E-2</v>
      </c>
      <c r="X383">
        <v>101502934</v>
      </c>
      <c r="Y383">
        <v>1698409060</v>
      </c>
      <c r="Z383">
        <v>0</v>
      </c>
      <c r="AA383">
        <v>0.1263</v>
      </c>
      <c r="AB383">
        <v>5.9799999999999999E-2</v>
      </c>
      <c r="AC383">
        <v>40648.990599999997</v>
      </c>
      <c r="AD383">
        <v>479501.98119999998</v>
      </c>
      <c r="AE383">
        <v>0</v>
      </c>
      <c r="AF383">
        <v>0.12039999999999999</v>
      </c>
      <c r="AG383">
        <v>8.48E-2</v>
      </c>
      <c r="AH383">
        <v>9.5500000000000002E-2</v>
      </c>
      <c r="AI383">
        <v>0.37640000000000001</v>
      </c>
      <c r="AJ383">
        <v>-3.3399999999999999E-2</v>
      </c>
      <c r="AK383">
        <v>0.124</v>
      </c>
      <c r="AL383">
        <v>0.31459999999999999</v>
      </c>
      <c r="AM383">
        <v>9076257.0120999999</v>
      </c>
      <c r="AN383">
        <v>447279988.8872</v>
      </c>
      <c r="AO383">
        <v>0</v>
      </c>
      <c r="AP383">
        <v>0.12870000000000001</v>
      </c>
      <c r="AQ383">
        <v>2.0299999999999999E-2</v>
      </c>
      <c r="AR383">
        <v>-70.018196099999997</v>
      </c>
      <c r="AS383">
        <v>0</v>
      </c>
      <c r="AT383">
        <v>-12.267491825</v>
      </c>
      <c r="AU383">
        <v>0.13469999999999999</v>
      </c>
      <c r="AV383">
        <v>1</v>
      </c>
      <c r="AW383">
        <v>9635.8189999999995</v>
      </c>
      <c r="AX383">
        <v>431044.28480000002</v>
      </c>
      <c r="AY383">
        <v>0.35320000000000001</v>
      </c>
      <c r="AZ383">
        <v>0.112</v>
      </c>
      <c r="BA383">
        <v>0.97760000000000002</v>
      </c>
      <c r="BB383">
        <v>0</v>
      </c>
      <c r="BC383">
        <v>0</v>
      </c>
      <c r="BD383">
        <v>0</v>
      </c>
      <c r="BE383">
        <v>0</v>
      </c>
      <c r="BF383">
        <v>0</v>
      </c>
      <c r="BG383" s="2">
        <f t="shared" si="8"/>
        <v>0.31862000000000001</v>
      </c>
      <c r="BH383">
        <f>IFERROR(VLOOKUP(D383,'Pesos cenários'!$B$2:$D$4,3,FALSE),"")</f>
        <v>0.36020000000000002</v>
      </c>
    </row>
    <row r="384" spans="1:60" x14ac:dyDescent="0.25">
      <c r="A384">
        <v>21621</v>
      </c>
      <c r="B384" t="s">
        <v>719</v>
      </c>
      <c r="C384" t="s">
        <v>285</v>
      </c>
      <c r="D384" t="s">
        <v>59</v>
      </c>
      <c r="E384" t="s">
        <v>57</v>
      </c>
      <c r="F384" t="s">
        <v>724</v>
      </c>
      <c r="G384" t="s">
        <v>716</v>
      </c>
      <c r="H384">
        <v>33.429000000000002</v>
      </c>
      <c r="I384">
        <v>27.6240253</v>
      </c>
      <c r="J384">
        <v>2210.4683583999999</v>
      </c>
      <c r="K384">
        <v>0.14153779999999999</v>
      </c>
      <c r="L384">
        <v>0.13350000000000001</v>
      </c>
      <c r="M384">
        <v>1.24E-2</v>
      </c>
      <c r="N384">
        <v>140.6396</v>
      </c>
      <c r="O384">
        <v>1225.8015</v>
      </c>
      <c r="P384">
        <v>1.4140999999999999</v>
      </c>
      <c r="Q384">
        <v>0.12039999999999999</v>
      </c>
      <c r="R384">
        <v>0.1137</v>
      </c>
      <c r="S384">
        <v>37.986499999999999</v>
      </c>
      <c r="T384">
        <v>972.66780000000006</v>
      </c>
      <c r="U384">
        <v>0</v>
      </c>
      <c r="V384">
        <v>0</v>
      </c>
      <c r="W384">
        <v>3.9100000000000003E-2</v>
      </c>
      <c r="X384">
        <v>101502934</v>
      </c>
      <c r="Y384">
        <v>2308118342.25</v>
      </c>
      <c r="Z384">
        <v>0</v>
      </c>
      <c r="AA384">
        <v>0.1263</v>
      </c>
      <c r="AB384">
        <v>4.3999999999999997E-2</v>
      </c>
      <c r="AC384">
        <v>40648.990599999997</v>
      </c>
      <c r="AD384">
        <v>836379.58109999995</v>
      </c>
      <c r="AE384">
        <v>0</v>
      </c>
      <c r="AF384">
        <v>0.12039999999999999</v>
      </c>
      <c r="AG384">
        <v>4.8599999999999997E-2</v>
      </c>
      <c r="AH384">
        <v>0.1381</v>
      </c>
      <c r="AI384">
        <v>0.57669999999999999</v>
      </c>
      <c r="AJ384">
        <v>-9.7799999999999998E-2</v>
      </c>
      <c r="AK384">
        <v>0.124</v>
      </c>
      <c r="AL384">
        <v>0.3498</v>
      </c>
      <c r="AM384">
        <v>63997872.225900002</v>
      </c>
      <c r="AN384">
        <v>972652688.70200002</v>
      </c>
      <c r="AO384">
        <v>0</v>
      </c>
      <c r="AP384">
        <v>0.12870000000000001</v>
      </c>
      <c r="AQ384">
        <v>6.5799999999999997E-2</v>
      </c>
      <c r="AR384">
        <v>126.204948</v>
      </c>
      <c r="AS384">
        <v>0</v>
      </c>
      <c r="AT384">
        <v>-11.5883427875</v>
      </c>
      <c r="AU384">
        <v>0.13469999999999999</v>
      </c>
      <c r="AV384">
        <v>0</v>
      </c>
      <c r="AW384">
        <v>7313.9034000000001</v>
      </c>
      <c r="AX384">
        <v>452429.32079999999</v>
      </c>
      <c r="AY384">
        <v>0</v>
      </c>
      <c r="AZ384">
        <v>0.112</v>
      </c>
      <c r="BA384">
        <v>0.98380000000000001</v>
      </c>
      <c r="BB384">
        <v>0</v>
      </c>
      <c r="BC384">
        <v>0</v>
      </c>
      <c r="BD384">
        <v>0</v>
      </c>
      <c r="BE384">
        <v>0</v>
      </c>
      <c r="BF384">
        <v>0</v>
      </c>
      <c r="BG384" s="2">
        <f t="shared" si="8"/>
        <v>0.18878278000000001</v>
      </c>
      <c r="BH384">
        <f>IFERROR(VLOOKUP(D384,'Pesos cenários'!$B$2:$D$4,3,FALSE),"")</f>
        <v>0.24260000000000001</v>
      </c>
    </row>
    <row r="385" spans="1:60" x14ac:dyDescent="0.25">
      <c r="A385">
        <v>21622</v>
      </c>
      <c r="B385" t="s">
        <v>719</v>
      </c>
      <c r="C385" t="s">
        <v>286</v>
      </c>
      <c r="D385" t="s">
        <v>56</v>
      </c>
      <c r="E385" t="s">
        <v>57</v>
      </c>
      <c r="F385" t="s">
        <v>724</v>
      </c>
      <c r="G385" t="s">
        <v>716</v>
      </c>
      <c r="H385">
        <v>117.286</v>
      </c>
      <c r="I385">
        <v>172.043274</v>
      </c>
      <c r="J385">
        <v>1638.4106470500001</v>
      </c>
      <c r="K385">
        <v>0.14153779999999999</v>
      </c>
      <c r="L385">
        <v>0.13350000000000001</v>
      </c>
      <c r="M385">
        <v>0.10489999999999999</v>
      </c>
      <c r="N385">
        <v>231.71879999999999</v>
      </c>
      <c r="O385">
        <v>934.7636</v>
      </c>
      <c r="P385">
        <v>3.7052</v>
      </c>
      <c r="Q385">
        <v>0.12039999999999999</v>
      </c>
      <c r="R385">
        <v>0.24490000000000001</v>
      </c>
      <c r="S385">
        <v>157.9699</v>
      </c>
      <c r="T385">
        <v>928.77779999999996</v>
      </c>
      <c r="U385">
        <v>0</v>
      </c>
      <c r="V385">
        <v>0</v>
      </c>
      <c r="W385">
        <v>0.1701</v>
      </c>
      <c r="X385">
        <v>356122796</v>
      </c>
      <c r="Y385">
        <v>1709276720</v>
      </c>
      <c r="Z385">
        <v>0</v>
      </c>
      <c r="AA385">
        <v>0.1263</v>
      </c>
      <c r="AB385">
        <v>0.20830000000000001</v>
      </c>
      <c r="AC385">
        <v>192004.1171</v>
      </c>
      <c r="AD385">
        <v>478977.01140000002</v>
      </c>
      <c r="AE385">
        <v>0</v>
      </c>
      <c r="AF385">
        <v>0.12039999999999999</v>
      </c>
      <c r="AG385">
        <v>0.40089999999999998</v>
      </c>
      <c r="AH385">
        <v>0.17430000000000001</v>
      </c>
      <c r="AI385">
        <v>0.377</v>
      </c>
      <c r="AJ385">
        <v>-1.5100000000000001E-2</v>
      </c>
      <c r="AK385">
        <v>0.124</v>
      </c>
      <c r="AL385">
        <v>0.48309999999999997</v>
      </c>
      <c r="AM385">
        <v>8249713.0796999997</v>
      </c>
      <c r="AN385">
        <v>442484488.83569998</v>
      </c>
      <c r="AO385">
        <v>0</v>
      </c>
      <c r="AP385">
        <v>0.12870000000000001</v>
      </c>
      <c r="AQ385">
        <v>1.8599999999999998E-2</v>
      </c>
      <c r="AR385">
        <v>9.2268705400000002</v>
      </c>
      <c r="AS385">
        <v>0</v>
      </c>
      <c r="AT385">
        <v>-16.444582950000001</v>
      </c>
      <c r="AU385">
        <v>0.13469999999999999</v>
      </c>
      <c r="AV385">
        <v>0</v>
      </c>
      <c r="AW385">
        <v>23062.392500000002</v>
      </c>
      <c r="AX385">
        <v>415586.43150000001</v>
      </c>
      <c r="AY385">
        <v>23.412500000000001</v>
      </c>
      <c r="AZ385">
        <v>0.112</v>
      </c>
      <c r="BA385">
        <v>0.9446</v>
      </c>
      <c r="BB385">
        <v>0</v>
      </c>
      <c r="BC385">
        <v>0</v>
      </c>
      <c r="BD385">
        <v>0</v>
      </c>
      <c r="BE385">
        <v>0</v>
      </c>
      <c r="BF385">
        <v>0</v>
      </c>
      <c r="BG385" s="2">
        <f t="shared" si="8"/>
        <v>0.28616017999999999</v>
      </c>
      <c r="BH385">
        <f>IFERROR(VLOOKUP(D385,'Pesos cenários'!$B$2:$D$4,3,FALSE),"")</f>
        <v>0.3972</v>
      </c>
    </row>
    <row r="386" spans="1:60" x14ac:dyDescent="0.25">
      <c r="A386">
        <v>21622</v>
      </c>
      <c r="B386" t="s">
        <v>719</v>
      </c>
      <c r="C386" t="s">
        <v>286</v>
      </c>
      <c r="D386" t="s">
        <v>58</v>
      </c>
      <c r="E386" t="s">
        <v>57</v>
      </c>
      <c r="F386" t="s">
        <v>724</v>
      </c>
      <c r="G386" t="s">
        <v>716</v>
      </c>
      <c r="H386">
        <v>117.286</v>
      </c>
      <c r="I386">
        <v>172.043274</v>
      </c>
      <c r="J386">
        <v>1822.5904057749999</v>
      </c>
      <c r="K386">
        <v>0.14153779999999999</v>
      </c>
      <c r="L386">
        <v>0.13350000000000001</v>
      </c>
      <c r="M386">
        <v>9.4299999999999995E-2</v>
      </c>
      <c r="N386">
        <v>231.71879999999999</v>
      </c>
      <c r="O386">
        <v>986.64490000000001</v>
      </c>
      <c r="P386">
        <v>3.7052</v>
      </c>
      <c r="Q386">
        <v>0.12039999999999999</v>
      </c>
      <c r="R386">
        <v>0.23200000000000001</v>
      </c>
      <c r="S386">
        <v>157.9699</v>
      </c>
      <c r="T386">
        <v>916.14700000000005</v>
      </c>
      <c r="U386">
        <v>0</v>
      </c>
      <c r="V386">
        <v>0</v>
      </c>
      <c r="W386">
        <v>0.1724</v>
      </c>
      <c r="X386">
        <v>356122796</v>
      </c>
      <c r="Y386">
        <v>1698409060</v>
      </c>
      <c r="Z386">
        <v>0</v>
      </c>
      <c r="AA386">
        <v>0.1263</v>
      </c>
      <c r="AB386">
        <v>0.2097</v>
      </c>
      <c r="AC386">
        <v>192004.1171</v>
      </c>
      <c r="AD386">
        <v>479501.98119999998</v>
      </c>
      <c r="AE386">
        <v>0</v>
      </c>
      <c r="AF386">
        <v>0.12039999999999999</v>
      </c>
      <c r="AG386">
        <v>0.40039999999999998</v>
      </c>
      <c r="AH386">
        <v>0.17580000000000001</v>
      </c>
      <c r="AI386">
        <v>0.37640000000000001</v>
      </c>
      <c r="AJ386">
        <v>-3.3399999999999999E-2</v>
      </c>
      <c r="AK386">
        <v>0.124</v>
      </c>
      <c r="AL386">
        <v>0.51060000000000005</v>
      </c>
      <c r="AM386">
        <v>18065811.2064</v>
      </c>
      <c r="AN386">
        <v>447279988.8872</v>
      </c>
      <c r="AO386">
        <v>0</v>
      </c>
      <c r="AP386">
        <v>0.12870000000000001</v>
      </c>
      <c r="AQ386">
        <v>4.0399999999999998E-2</v>
      </c>
      <c r="AR386">
        <v>9.0356063800000008</v>
      </c>
      <c r="AS386">
        <v>0</v>
      </c>
      <c r="AT386">
        <v>-12.267491825</v>
      </c>
      <c r="AU386">
        <v>0.13469999999999999</v>
      </c>
      <c r="AV386">
        <v>0</v>
      </c>
      <c r="AW386">
        <v>20766.170900000001</v>
      </c>
      <c r="AX386">
        <v>431044.28480000002</v>
      </c>
      <c r="AY386">
        <v>0.35320000000000001</v>
      </c>
      <c r="AZ386">
        <v>0.112</v>
      </c>
      <c r="BA386">
        <v>0.95179999999999998</v>
      </c>
      <c r="BB386">
        <v>0</v>
      </c>
      <c r="BC386">
        <v>0</v>
      </c>
      <c r="BD386">
        <v>0</v>
      </c>
      <c r="BE386">
        <v>0</v>
      </c>
      <c r="BF386">
        <v>0</v>
      </c>
      <c r="BG386" s="2">
        <f t="shared" si="8"/>
        <v>0.29033059999999999</v>
      </c>
      <c r="BH386">
        <f>IFERROR(VLOOKUP(D386,'Pesos cenários'!$B$2:$D$4,3,FALSE),"")</f>
        <v>0.36020000000000002</v>
      </c>
    </row>
    <row r="387" spans="1:60" x14ac:dyDescent="0.25">
      <c r="A387">
        <v>21622</v>
      </c>
      <c r="B387" t="s">
        <v>719</v>
      </c>
      <c r="C387" t="s">
        <v>286</v>
      </c>
      <c r="D387" t="s">
        <v>59</v>
      </c>
      <c r="E387" t="s">
        <v>57</v>
      </c>
      <c r="F387" t="s">
        <v>724</v>
      </c>
      <c r="G387" t="s">
        <v>716</v>
      </c>
      <c r="H387">
        <v>117.286</v>
      </c>
      <c r="I387">
        <v>172.043274</v>
      </c>
      <c r="J387">
        <v>2210.4683583999999</v>
      </c>
      <c r="K387">
        <v>0.14153779999999999</v>
      </c>
      <c r="L387">
        <v>0.13350000000000001</v>
      </c>
      <c r="M387">
        <v>7.7799999999999994E-2</v>
      </c>
      <c r="N387">
        <v>286.0514</v>
      </c>
      <c r="O387">
        <v>1225.8015</v>
      </c>
      <c r="P387">
        <v>1.4140999999999999</v>
      </c>
      <c r="Q387">
        <v>0.12039999999999999</v>
      </c>
      <c r="R387">
        <v>0.23250000000000001</v>
      </c>
      <c r="S387">
        <v>157.9699</v>
      </c>
      <c r="T387">
        <v>972.66780000000006</v>
      </c>
      <c r="U387">
        <v>0</v>
      </c>
      <c r="V387">
        <v>0</v>
      </c>
      <c r="W387">
        <v>0.16239999999999999</v>
      </c>
      <c r="X387">
        <v>356122796</v>
      </c>
      <c r="Y387">
        <v>2308118342.25</v>
      </c>
      <c r="Z387">
        <v>0</v>
      </c>
      <c r="AA387">
        <v>0.1263</v>
      </c>
      <c r="AB387">
        <v>0.15429999999999999</v>
      </c>
      <c r="AC387">
        <v>192004.1171</v>
      </c>
      <c r="AD387">
        <v>836379.58109999995</v>
      </c>
      <c r="AE387">
        <v>0</v>
      </c>
      <c r="AF387">
        <v>0.12039999999999999</v>
      </c>
      <c r="AG387">
        <v>0.2296</v>
      </c>
      <c r="AH387">
        <v>0.1769</v>
      </c>
      <c r="AI387">
        <v>0.57669999999999999</v>
      </c>
      <c r="AJ387">
        <v>-9.7799999999999998E-2</v>
      </c>
      <c r="AK387">
        <v>0.124</v>
      </c>
      <c r="AL387">
        <v>0.40720000000000001</v>
      </c>
      <c r="AM387">
        <v>105752157.8504</v>
      </c>
      <c r="AN387">
        <v>972652688.70200002</v>
      </c>
      <c r="AO387">
        <v>0</v>
      </c>
      <c r="AP387">
        <v>0.12870000000000001</v>
      </c>
      <c r="AQ387">
        <v>0.1087</v>
      </c>
      <c r="AR387">
        <v>1215.8264200000001</v>
      </c>
      <c r="AS387">
        <v>0</v>
      </c>
      <c r="AT387">
        <v>-11.5883427875</v>
      </c>
      <c r="AU387">
        <v>0.13469999999999999</v>
      </c>
      <c r="AV387">
        <v>0</v>
      </c>
      <c r="AW387">
        <v>24455.153600000001</v>
      </c>
      <c r="AX387">
        <v>452429.32079999999</v>
      </c>
      <c r="AY387">
        <v>0</v>
      </c>
      <c r="AZ387">
        <v>0.112</v>
      </c>
      <c r="BA387">
        <v>0.94589999999999996</v>
      </c>
      <c r="BB387">
        <v>0</v>
      </c>
      <c r="BC387">
        <v>0</v>
      </c>
      <c r="BD387">
        <v>0</v>
      </c>
      <c r="BE387">
        <v>0</v>
      </c>
      <c r="BF387">
        <v>0</v>
      </c>
      <c r="BG387" s="2">
        <f t="shared" si="8"/>
        <v>0.25593452</v>
      </c>
      <c r="BH387">
        <f>IFERROR(VLOOKUP(D387,'Pesos cenários'!$B$2:$D$4,3,FALSE),"")</f>
        <v>0.24260000000000001</v>
      </c>
    </row>
    <row r="388" spans="1:60" x14ac:dyDescent="0.25">
      <c r="A388">
        <v>21623</v>
      </c>
      <c r="B388" t="s">
        <v>719</v>
      </c>
      <c r="C388" t="s">
        <v>287</v>
      </c>
      <c r="D388" t="s">
        <v>58</v>
      </c>
      <c r="E388" t="s">
        <v>57</v>
      </c>
      <c r="F388" t="s">
        <v>729</v>
      </c>
      <c r="G388" t="s">
        <v>716</v>
      </c>
      <c r="H388">
        <v>144.64699999999999</v>
      </c>
      <c r="I388">
        <v>165.24342300000001</v>
      </c>
      <c r="J388">
        <v>1822.5904057749999</v>
      </c>
      <c r="K388">
        <v>0.14153779999999999</v>
      </c>
      <c r="L388">
        <v>0.13350000000000001</v>
      </c>
      <c r="M388">
        <v>9.06E-2</v>
      </c>
      <c r="N388">
        <v>360.33409999999998</v>
      </c>
      <c r="O388">
        <v>986.64490000000001</v>
      </c>
      <c r="P388">
        <v>3.7052</v>
      </c>
      <c r="Q388">
        <v>0.12039999999999999</v>
      </c>
      <c r="R388">
        <v>0.36280000000000001</v>
      </c>
      <c r="S388">
        <v>169.88220000000001</v>
      </c>
      <c r="T388">
        <v>916.14700000000005</v>
      </c>
      <c r="U388">
        <v>0</v>
      </c>
      <c r="V388">
        <v>0</v>
      </c>
      <c r="W388">
        <v>0.18540000000000001</v>
      </c>
      <c r="X388">
        <v>439198696</v>
      </c>
      <c r="Y388">
        <v>1698409060</v>
      </c>
      <c r="Z388">
        <v>0</v>
      </c>
      <c r="AA388">
        <v>0.1263</v>
      </c>
      <c r="AB388">
        <v>0.2586</v>
      </c>
      <c r="AC388">
        <v>190548.72640000001</v>
      </c>
      <c r="AD388">
        <v>479501.98119999998</v>
      </c>
      <c r="AE388">
        <v>0</v>
      </c>
      <c r="AF388">
        <v>0.12039999999999999</v>
      </c>
      <c r="AG388">
        <v>0.39739999999999998</v>
      </c>
      <c r="AH388">
        <v>0.1147</v>
      </c>
      <c r="AI388">
        <v>0.37640000000000001</v>
      </c>
      <c r="AJ388">
        <v>-3.3399999999999999E-2</v>
      </c>
      <c r="AK388">
        <v>0.124</v>
      </c>
      <c r="AL388">
        <v>0.36130000000000001</v>
      </c>
      <c r="AM388">
        <v>27763566.309999999</v>
      </c>
      <c r="AN388">
        <v>447279988.8872</v>
      </c>
      <c r="AO388">
        <v>0</v>
      </c>
      <c r="AP388">
        <v>0.12870000000000001</v>
      </c>
      <c r="AQ388">
        <v>6.2100000000000002E-2</v>
      </c>
      <c r="AR388">
        <v>-79.228744500000005</v>
      </c>
      <c r="AS388">
        <v>0</v>
      </c>
      <c r="AT388">
        <v>-12.267491825</v>
      </c>
      <c r="AU388">
        <v>0.13469999999999999</v>
      </c>
      <c r="AV388">
        <v>1</v>
      </c>
      <c r="AW388">
        <v>39313.0985</v>
      </c>
      <c r="AX388">
        <v>431044.28480000002</v>
      </c>
      <c r="AY388">
        <v>0.35320000000000001</v>
      </c>
      <c r="AZ388">
        <v>0.112</v>
      </c>
      <c r="BA388">
        <v>0.90880000000000005</v>
      </c>
      <c r="BB388">
        <v>0</v>
      </c>
      <c r="BC388">
        <v>0</v>
      </c>
      <c r="BD388">
        <v>0</v>
      </c>
      <c r="BE388">
        <v>0</v>
      </c>
      <c r="BF388">
        <v>0</v>
      </c>
      <c r="BG388" s="2">
        <f t="shared" si="8"/>
        <v>0.42556342999999996</v>
      </c>
      <c r="BH388">
        <f>IFERROR(VLOOKUP(D388,'Pesos cenários'!$B$2:$D$4,3,FALSE),"")</f>
        <v>0.36020000000000002</v>
      </c>
    </row>
    <row r="389" spans="1:60" x14ac:dyDescent="0.25">
      <c r="A389">
        <v>21623</v>
      </c>
      <c r="B389" t="s">
        <v>719</v>
      </c>
      <c r="C389" t="s">
        <v>287</v>
      </c>
      <c r="D389" t="s">
        <v>59</v>
      </c>
      <c r="E389" t="s">
        <v>57</v>
      </c>
      <c r="F389" t="s">
        <v>729</v>
      </c>
      <c r="G389" t="s">
        <v>716</v>
      </c>
      <c r="H389">
        <v>144.64699999999999</v>
      </c>
      <c r="I389">
        <v>165.24342300000001</v>
      </c>
      <c r="J389">
        <v>2210.4683583999999</v>
      </c>
      <c r="K389">
        <v>0.14153779999999999</v>
      </c>
      <c r="L389">
        <v>0.13350000000000001</v>
      </c>
      <c r="M389">
        <v>7.4700000000000003E-2</v>
      </c>
      <c r="N389">
        <v>391.43329999999997</v>
      </c>
      <c r="O389">
        <v>1225.8015</v>
      </c>
      <c r="P389">
        <v>1.4140999999999999</v>
      </c>
      <c r="Q389">
        <v>0.12039999999999999</v>
      </c>
      <c r="R389">
        <v>0.31850000000000001</v>
      </c>
      <c r="S389">
        <v>169.88220000000001</v>
      </c>
      <c r="T389">
        <v>972.66780000000006</v>
      </c>
      <c r="U389">
        <v>0</v>
      </c>
      <c r="V389">
        <v>0</v>
      </c>
      <c r="W389">
        <v>0.17469999999999999</v>
      </c>
      <c r="X389">
        <v>439198696</v>
      </c>
      <c r="Y389">
        <v>2308118342.25</v>
      </c>
      <c r="Z389">
        <v>0</v>
      </c>
      <c r="AA389">
        <v>0.1263</v>
      </c>
      <c r="AB389">
        <v>0.1903</v>
      </c>
      <c r="AC389">
        <v>190548.72640000001</v>
      </c>
      <c r="AD389">
        <v>836379.58109999995</v>
      </c>
      <c r="AE389">
        <v>0</v>
      </c>
      <c r="AF389">
        <v>0.12039999999999999</v>
      </c>
      <c r="AG389">
        <v>0.2278</v>
      </c>
      <c r="AH389">
        <v>0.1125</v>
      </c>
      <c r="AI389">
        <v>0.57669999999999999</v>
      </c>
      <c r="AJ389">
        <v>-9.7799999999999998E-2</v>
      </c>
      <c r="AK389">
        <v>0.124</v>
      </c>
      <c r="AL389">
        <v>0.31190000000000001</v>
      </c>
      <c r="AM389">
        <v>178002560.84380001</v>
      </c>
      <c r="AN389">
        <v>972652688.70200002</v>
      </c>
      <c r="AO389">
        <v>0</v>
      </c>
      <c r="AP389">
        <v>0.12870000000000001</v>
      </c>
      <c r="AQ389">
        <v>0.183</v>
      </c>
      <c r="AR389">
        <v>-66.042030299999993</v>
      </c>
      <c r="AS389">
        <v>0</v>
      </c>
      <c r="AT389">
        <v>-11.5883427875</v>
      </c>
      <c r="AU389">
        <v>0.13469999999999999</v>
      </c>
      <c r="AV389">
        <v>1</v>
      </c>
      <c r="AW389">
        <v>49872.220500000003</v>
      </c>
      <c r="AX389">
        <v>452429.32079999999</v>
      </c>
      <c r="AY389">
        <v>0</v>
      </c>
      <c r="AZ389">
        <v>0.112</v>
      </c>
      <c r="BA389">
        <v>0.88980000000000004</v>
      </c>
      <c r="BB389">
        <v>0</v>
      </c>
      <c r="BC389">
        <v>0</v>
      </c>
      <c r="BD389">
        <v>0</v>
      </c>
      <c r="BE389">
        <v>0</v>
      </c>
      <c r="BF389">
        <v>0</v>
      </c>
      <c r="BG389" s="2">
        <f t="shared" si="8"/>
        <v>0.39636716</v>
      </c>
      <c r="BH389">
        <f>IFERROR(VLOOKUP(D389,'Pesos cenários'!$B$2:$D$4,3,FALSE),"")</f>
        <v>0.24260000000000001</v>
      </c>
    </row>
    <row r="390" spans="1:60" x14ac:dyDescent="0.25">
      <c r="A390">
        <v>21624</v>
      </c>
      <c r="B390" t="s">
        <v>719</v>
      </c>
      <c r="C390" t="s">
        <v>288</v>
      </c>
      <c r="D390" t="s">
        <v>56</v>
      </c>
      <c r="E390" t="s">
        <v>57</v>
      </c>
      <c r="F390" t="s">
        <v>724</v>
      </c>
      <c r="G390" t="s">
        <v>716</v>
      </c>
      <c r="H390">
        <v>38.207000000000001</v>
      </c>
      <c r="I390">
        <v>118.488686</v>
      </c>
      <c r="J390">
        <v>1638.4106470500001</v>
      </c>
      <c r="K390">
        <v>0.14153779999999999</v>
      </c>
      <c r="L390">
        <v>0.13350000000000001</v>
      </c>
      <c r="M390">
        <v>7.22E-2</v>
      </c>
      <c r="N390">
        <v>50.165599999999998</v>
      </c>
      <c r="O390">
        <v>934.7636</v>
      </c>
      <c r="P390">
        <v>3.7052</v>
      </c>
      <c r="Q390">
        <v>0.12039999999999999</v>
      </c>
      <c r="R390">
        <v>4.99E-2</v>
      </c>
      <c r="S390">
        <v>40.030999999999999</v>
      </c>
      <c r="T390">
        <v>928.77779999999996</v>
      </c>
      <c r="U390">
        <v>0</v>
      </c>
      <c r="V390">
        <v>0</v>
      </c>
      <c r="W390">
        <v>4.3099999999999999E-2</v>
      </c>
      <c r="X390">
        <v>154679470</v>
      </c>
      <c r="Y390">
        <v>1709276720</v>
      </c>
      <c r="Z390">
        <v>0</v>
      </c>
      <c r="AA390">
        <v>0.1263</v>
      </c>
      <c r="AB390">
        <v>9.0499999999999997E-2</v>
      </c>
      <c r="AC390">
        <v>30405.471300000001</v>
      </c>
      <c r="AD390">
        <v>478977.01140000002</v>
      </c>
      <c r="AE390">
        <v>0</v>
      </c>
      <c r="AF390">
        <v>0.12039999999999999</v>
      </c>
      <c r="AG390">
        <v>6.3500000000000001E-2</v>
      </c>
      <c r="AH390">
        <v>-5.0000000000000001E-4</v>
      </c>
      <c r="AI390">
        <v>0.377</v>
      </c>
      <c r="AJ390">
        <v>-1.5100000000000001E-2</v>
      </c>
      <c r="AK390">
        <v>0.124</v>
      </c>
      <c r="AL390">
        <v>3.7199999999999997E-2</v>
      </c>
      <c r="AM390">
        <v>23481194.751699999</v>
      </c>
      <c r="AN390">
        <v>442484488.83569998</v>
      </c>
      <c r="AO390">
        <v>0</v>
      </c>
      <c r="AP390">
        <v>0.12870000000000001</v>
      </c>
      <c r="AQ390">
        <v>5.3100000000000001E-2</v>
      </c>
      <c r="AR390">
        <v>7.2296835500000003E-2</v>
      </c>
      <c r="AS390">
        <v>0</v>
      </c>
      <c r="AT390">
        <v>-16.444582950000001</v>
      </c>
      <c r="AU390">
        <v>0.13469999999999999</v>
      </c>
      <c r="AV390">
        <v>0</v>
      </c>
      <c r="AW390">
        <v>28865.803100000001</v>
      </c>
      <c r="AX390">
        <v>415586.43150000001</v>
      </c>
      <c r="AY390">
        <v>23.412500000000001</v>
      </c>
      <c r="AZ390">
        <v>0.112</v>
      </c>
      <c r="BA390">
        <v>0.93059999999999998</v>
      </c>
      <c r="BB390">
        <v>0</v>
      </c>
      <c r="BC390">
        <v>0</v>
      </c>
      <c r="BD390">
        <v>0</v>
      </c>
      <c r="BE390">
        <v>0</v>
      </c>
      <c r="BF390">
        <v>0</v>
      </c>
      <c r="BG390" s="2">
        <f t="shared" si="8"/>
        <v>0.15039617999999999</v>
      </c>
      <c r="BH390">
        <f>IFERROR(VLOOKUP(D390,'Pesos cenários'!$B$2:$D$4,3,FALSE),"")</f>
        <v>0.3972</v>
      </c>
    </row>
    <row r="391" spans="1:60" x14ac:dyDescent="0.25">
      <c r="A391">
        <v>21624</v>
      </c>
      <c r="B391" t="s">
        <v>719</v>
      </c>
      <c r="C391" t="s">
        <v>288</v>
      </c>
      <c r="D391" t="s">
        <v>58</v>
      </c>
      <c r="E391" t="s">
        <v>57</v>
      </c>
      <c r="F391" t="s">
        <v>724</v>
      </c>
      <c r="G391" t="s">
        <v>716</v>
      </c>
      <c r="H391">
        <v>38.207000000000001</v>
      </c>
      <c r="I391">
        <v>118.488686</v>
      </c>
      <c r="J391">
        <v>1822.5904057749999</v>
      </c>
      <c r="K391">
        <v>0.14153779999999999</v>
      </c>
      <c r="L391">
        <v>0.13350000000000001</v>
      </c>
      <c r="M391">
        <v>6.4899999999999999E-2</v>
      </c>
      <c r="N391">
        <v>50.165599999999998</v>
      </c>
      <c r="O391">
        <v>986.64490000000001</v>
      </c>
      <c r="P391">
        <v>3.7052</v>
      </c>
      <c r="Q391">
        <v>0.12039999999999999</v>
      </c>
      <c r="R391">
        <v>4.7300000000000002E-2</v>
      </c>
      <c r="S391">
        <v>40.030999999999999</v>
      </c>
      <c r="T391">
        <v>916.14700000000005</v>
      </c>
      <c r="U391">
        <v>0</v>
      </c>
      <c r="V391">
        <v>0</v>
      </c>
      <c r="W391">
        <v>4.3700000000000003E-2</v>
      </c>
      <c r="X391">
        <v>154679470</v>
      </c>
      <c r="Y391">
        <v>1698409060</v>
      </c>
      <c r="Z391">
        <v>0</v>
      </c>
      <c r="AA391">
        <v>0.1263</v>
      </c>
      <c r="AB391">
        <v>9.11E-2</v>
      </c>
      <c r="AC391">
        <v>30405.471300000001</v>
      </c>
      <c r="AD391">
        <v>479501.98119999998</v>
      </c>
      <c r="AE391">
        <v>0</v>
      </c>
      <c r="AF391">
        <v>0.12039999999999999</v>
      </c>
      <c r="AG391">
        <v>6.3399999999999998E-2</v>
      </c>
      <c r="AH391">
        <v>-6.9999999999999999E-4</v>
      </c>
      <c r="AI391">
        <v>0.37640000000000001</v>
      </c>
      <c r="AJ391">
        <v>-3.3399999999999999E-2</v>
      </c>
      <c r="AK391">
        <v>0.124</v>
      </c>
      <c r="AL391">
        <v>7.9699999999999993E-2</v>
      </c>
      <c r="AM391">
        <v>27787861.1226</v>
      </c>
      <c r="AN391">
        <v>447279988.8872</v>
      </c>
      <c r="AO391">
        <v>0</v>
      </c>
      <c r="AP391">
        <v>0.12870000000000001</v>
      </c>
      <c r="AQ391">
        <v>6.2100000000000002E-2</v>
      </c>
      <c r="AR391">
        <v>0.10872296200000001</v>
      </c>
      <c r="AS391">
        <v>0</v>
      </c>
      <c r="AT391">
        <v>-12.267491825</v>
      </c>
      <c r="AU391">
        <v>0.13469999999999999</v>
      </c>
      <c r="AV391">
        <v>0</v>
      </c>
      <c r="AW391">
        <v>28523.4761</v>
      </c>
      <c r="AX391">
        <v>431044.28480000002</v>
      </c>
      <c r="AY391">
        <v>0.35320000000000001</v>
      </c>
      <c r="AZ391">
        <v>0.112</v>
      </c>
      <c r="BA391">
        <v>0.93379999999999996</v>
      </c>
      <c r="BB391">
        <v>0</v>
      </c>
      <c r="BC391">
        <v>0</v>
      </c>
      <c r="BD391">
        <v>0</v>
      </c>
      <c r="BE391">
        <v>0</v>
      </c>
      <c r="BF391">
        <v>0</v>
      </c>
      <c r="BG391" s="2">
        <f t="shared" si="8"/>
        <v>0.15595903</v>
      </c>
      <c r="BH391">
        <f>IFERROR(VLOOKUP(D391,'Pesos cenários'!$B$2:$D$4,3,FALSE),"")</f>
        <v>0.36020000000000002</v>
      </c>
    </row>
    <row r="392" spans="1:60" x14ac:dyDescent="0.25">
      <c r="A392">
        <v>21624</v>
      </c>
      <c r="B392" t="s">
        <v>719</v>
      </c>
      <c r="C392" t="s">
        <v>288</v>
      </c>
      <c r="D392" t="s">
        <v>59</v>
      </c>
      <c r="E392" t="s">
        <v>57</v>
      </c>
      <c r="F392" t="s">
        <v>724</v>
      </c>
      <c r="G392" t="s">
        <v>716</v>
      </c>
      <c r="H392">
        <v>38.207000000000001</v>
      </c>
      <c r="I392">
        <v>118.488686</v>
      </c>
      <c r="J392">
        <v>2210.4683583999999</v>
      </c>
      <c r="K392">
        <v>0.14153779999999999</v>
      </c>
      <c r="L392">
        <v>0.13350000000000001</v>
      </c>
      <c r="M392">
        <v>5.3499999999999999E-2</v>
      </c>
      <c r="N392">
        <v>52.749000000000002</v>
      </c>
      <c r="O392">
        <v>1225.8015</v>
      </c>
      <c r="P392">
        <v>1.4140999999999999</v>
      </c>
      <c r="Q392">
        <v>0.12039999999999999</v>
      </c>
      <c r="R392">
        <v>4.19E-2</v>
      </c>
      <c r="S392">
        <v>40.030999999999999</v>
      </c>
      <c r="T392">
        <v>972.66780000000006</v>
      </c>
      <c r="U392">
        <v>0</v>
      </c>
      <c r="V392">
        <v>0</v>
      </c>
      <c r="W392">
        <v>4.1200000000000001E-2</v>
      </c>
      <c r="X392">
        <v>154679470</v>
      </c>
      <c r="Y392">
        <v>2308118342.25</v>
      </c>
      <c r="Z392">
        <v>0</v>
      </c>
      <c r="AA392">
        <v>0.1263</v>
      </c>
      <c r="AB392">
        <v>6.7000000000000004E-2</v>
      </c>
      <c r="AC392">
        <v>30405.471300000001</v>
      </c>
      <c r="AD392">
        <v>836379.58109999995</v>
      </c>
      <c r="AE392">
        <v>0</v>
      </c>
      <c r="AF392">
        <v>0.12039999999999999</v>
      </c>
      <c r="AG392">
        <v>3.6400000000000002E-2</v>
      </c>
      <c r="AH392">
        <v>5.9999999999999995E-4</v>
      </c>
      <c r="AI392">
        <v>0.57669999999999999</v>
      </c>
      <c r="AJ392">
        <v>-9.7799999999999998E-2</v>
      </c>
      <c r="AK392">
        <v>0.124</v>
      </c>
      <c r="AL392">
        <v>0.1459</v>
      </c>
      <c r="AM392">
        <v>81198368.584999993</v>
      </c>
      <c r="AN392">
        <v>972652688.70200002</v>
      </c>
      <c r="AO392">
        <v>0</v>
      </c>
      <c r="AP392">
        <v>0.12870000000000001</v>
      </c>
      <c r="AQ392">
        <v>8.3500000000000005E-2</v>
      </c>
      <c r="AR392">
        <v>0.36899232900000001</v>
      </c>
      <c r="AS392">
        <v>0</v>
      </c>
      <c r="AT392">
        <v>-11.5883427875</v>
      </c>
      <c r="AU392">
        <v>0.13469999999999999</v>
      </c>
      <c r="AV392">
        <v>0</v>
      </c>
      <c r="AW392">
        <v>33946.660600000003</v>
      </c>
      <c r="AX392">
        <v>452429.32079999999</v>
      </c>
      <c r="AY392">
        <v>0</v>
      </c>
      <c r="AZ392">
        <v>0.112</v>
      </c>
      <c r="BA392">
        <v>0.92500000000000004</v>
      </c>
      <c r="BB392">
        <v>0</v>
      </c>
      <c r="BC392">
        <v>0</v>
      </c>
      <c r="BD392">
        <v>0</v>
      </c>
      <c r="BE392">
        <v>0</v>
      </c>
      <c r="BF392">
        <v>0</v>
      </c>
      <c r="BG392" s="2">
        <f t="shared" si="8"/>
        <v>0.15746972000000001</v>
      </c>
      <c r="BH392">
        <f>IFERROR(VLOOKUP(D392,'Pesos cenários'!$B$2:$D$4,3,FALSE),"")</f>
        <v>0.24260000000000001</v>
      </c>
    </row>
    <row r="393" spans="1:60" x14ac:dyDescent="0.25">
      <c r="A393">
        <v>21625</v>
      </c>
      <c r="B393" t="s">
        <v>719</v>
      </c>
      <c r="C393" t="s">
        <v>289</v>
      </c>
      <c r="D393" t="s">
        <v>56</v>
      </c>
      <c r="E393" t="s">
        <v>57</v>
      </c>
      <c r="F393" t="s">
        <v>724</v>
      </c>
      <c r="G393" t="s">
        <v>716</v>
      </c>
      <c r="H393">
        <v>82.965000000000003</v>
      </c>
      <c r="I393">
        <v>113.212425</v>
      </c>
      <c r="J393">
        <v>1638.4106470500001</v>
      </c>
      <c r="K393">
        <v>0.14153779999999999</v>
      </c>
      <c r="L393">
        <v>0.13350000000000001</v>
      </c>
      <c r="M393">
        <v>6.9000000000000006E-2</v>
      </c>
      <c r="N393">
        <v>190.87799999999999</v>
      </c>
      <c r="O393">
        <v>934.7636</v>
      </c>
      <c r="P393">
        <v>3.7052</v>
      </c>
      <c r="Q393">
        <v>0.12039999999999999</v>
      </c>
      <c r="R393">
        <v>0.20100000000000001</v>
      </c>
      <c r="S393">
        <v>107.748</v>
      </c>
      <c r="T393">
        <v>928.77779999999996</v>
      </c>
      <c r="U393">
        <v>0</v>
      </c>
      <c r="V393">
        <v>0</v>
      </c>
      <c r="W393">
        <v>0.11600000000000001</v>
      </c>
      <c r="X393">
        <v>304089834</v>
      </c>
      <c r="Y393">
        <v>1709276720</v>
      </c>
      <c r="Z393">
        <v>0</v>
      </c>
      <c r="AA393">
        <v>0.1263</v>
      </c>
      <c r="AB393">
        <v>0.1779</v>
      </c>
      <c r="AC393">
        <v>164384.61979999999</v>
      </c>
      <c r="AD393">
        <v>478977.01140000002</v>
      </c>
      <c r="AE393">
        <v>0</v>
      </c>
      <c r="AF393">
        <v>0.12039999999999999</v>
      </c>
      <c r="AG393">
        <v>0.34320000000000001</v>
      </c>
      <c r="AH393">
        <v>0.2354</v>
      </c>
      <c r="AI393">
        <v>0.377</v>
      </c>
      <c r="AJ393">
        <v>-1.5100000000000001E-2</v>
      </c>
      <c r="AK393">
        <v>0.124</v>
      </c>
      <c r="AL393">
        <v>0.63890000000000002</v>
      </c>
      <c r="AM393">
        <v>0</v>
      </c>
      <c r="AN393">
        <v>442484488.83569998</v>
      </c>
      <c r="AO393">
        <v>0</v>
      </c>
      <c r="AP393">
        <v>0.12870000000000001</v>
      </c>
      <c r="AQ393">
        <v>0</v>
      </c>
      <c r="AR393">
        <v>0</v>
      </c>
      <c r="AS393">
        <v>0</v>
      </c>
      <c r="AT393">
        <v>-16.444582950000001</v>
      </c>
      <c r="AU393">
        <v>0.13469999999999999</v>
      </c>
      <c r="AV393">
        <v>0</v>
      </c>
      <c r="AW393">
        <v>21092.9728</v>
      </c>
      <c r="AX393">
        <v>415586.43150000001</v>
      </c>
      <c r="AY393">
        <v>23.412500000000001</v>
      </c>
      <c r="AZ393">
        <v>0.112</v>
      </c>
      <c r="BA393">
        <v>0.94930000000000003</v>
      </c>
      <c r="BB393">
        <v>0</v>
      </c>
      <c r="BC393">
        <v>0</v>
      </c>
      <c r="BD393">
        <v>0</v>
      </c>
      <c r="BE393">
        <v>0</v>
      </c>
      <c r="BF393">
        <v>0</v>
      </c>
      <c r="BG393" s="2">
        <f t="shared" si="8"/>
        <v>0.28274715</v>
      </c>
      <c r="BH393">
        <f>IFERROR(VLOOKUP(D393,'Pesos cenários'!$B$2:$D$4,3,FALSE),"")</f>
        <v>0.3972</v>
      </c>
    </row>
    <row r="394" spans="1:60" x14ac:dyDescent="0.25">
      <c r="A394">
        <v>21625</v>
      </c>
      <c r="B394" t="s">
        <v>719</v>
      </c>
      <c r="C394" t="s">
        <v>289</v>
      </c>
      <c r="D394" t="s">
        <v>58</v>
      </c>
      <c r="E394" t="s">
        <v>57</v>
      </c>
      <c r="F394" t="s">
        <v>724</v>
      </c>
      <c r="G394" t="s">
        <v>716</v>
      </c>
      <c r="H394">
        <v>82.965000000000003</v>
      </c>
      <c r="I394">
        <v>113.212425</v>
      </c>
      <c r="J394">
        <v>1822.5904057749999</v>
      </c>
      <c r="K394">
        <v>0.14153779999999999</v>
      </c>
      <c r="L394">
        <v>0.13350000000000001</v>
      </c>
      <c r="M394">
        <v>6.2E-2</v>
      </c>
      <c r="N394">
        <v>190.87799999999999</v>
      </c>
      <c r="O394">
        <v>986.64490000000001</v>
      </c>
      <c r="P394">
        <v>3.7052</v>
      </c>
      <c r="Q394">
        <v>0.12039999999999999</v>
      </c>
      <c r="R394">
        <v>0.19040000000000001</v>
      </c>
      <c r="S394">
        <v>107.748</v>
      </c>
      <c r="T394">
        <v>916.14700000000005</v>
      </c>
      <c r="U394">
        <v>0</v>
      </c>
      <c r="V394">
        <v>0</v>
      </c>
      <c r="W394">
        <v>0.1176</v>
      </c>
      <c r="X394">
        <v>304089834</v>
      </c>
      <c r="Y394">
        <v>1698409060</v>
      </c>
      <c r="Z394">
        <v>0</v>
      </c>
      <c r="AA394">
        <v>0.1263</v>
      </c>
      <c r="AB394">
        <v>0.17899999999999999</v>
      </c>
      <c r="AC394">
        <v>164384.61979999999</v>
      </c>
      <c r="AD394">
        <v>479501.98119999998</v>
      </c>
      <c r="AE394">
        <v>0</v>
      </c>
      <c r="AF394">
        <v>0.12039999999999999</v>
      </c>
      <c r="AG394">
        <v>0.34279999999999999</v>
      </c>
      <c r="AH394">
        <v>0.23499999999999999</v>
      </c>
      <c r="AI394">
        <v>0.37640000000000001</v>
      </c>
      <c r="AJ394">
        <v>-3.3399999999999999E-2</v>
      </c>
      <c r="AK394">
        <v>0.124</v>
      </c>
      <c r="AL394">
        <v>0.65480000000000005</v>
      </c>
      <c r="AM394">
        <v>0</v>
      </c>
      <c r="AN394">
        <v>447279988.8872</v>
      </c>
      <c r="AO394">
        <v>0</v>
      </c>
      <c r="AP394">
        <v>0.12870000000000001</v>
      </c>
      <c r="AQ394">
        <v>0</v>
      </c>
      <c r="AR394">
        <v>0</v>
      </c>
      <c r="AS394">
        <v>0</v>
      </c>
      <c r="AT394">
        <v>-12.267491825</v>
      </c>
      <c r="AU394">
        <v>0.13469999999999999</v>
      </c>
      <c r="AV394">
        <v>0</v>
      </c>
      <c r="AW394">
        <v>20232.371200000001</v>
      </c>
      <c r="AX394">
        <v>431044.28480000002</v>
      </c>
      <c r="AY394">
        <v>0.35320000000000001</v>
      </c>
      <c r="AZ394">
        <v>0.112</v>
      </c>
      <c r="BA394">
        <v>0.95309999999999995</v>
      </c>
      <c r="BB394">
        <v>0</v>
      </c>
      <c r="BC394">
        <v>0</v>
      </c>
      <c r="BD394">
        <v>0</v>
      </c>
      <c r="BE394">
        <v>0</v>
      </c>
      <c r="BF394">
        <v>0</v>
      </c>
      <c r="BG394" s="2">
        <f t="shared" si="8"/>
        <v>0.28302438000000002</v>
      </c>
      <c r="BH394">
        <f>IFERROR(VLOOKUP(D394,'Pesos cenários'!$B$2:$D$4,3,FALSE),"")</f>
        <v>0.36020000000000002</v>
      </c>
    </row>
    <row r="395" spans="1:60" x14ac:dyDescent="0.25">
      <c r="A395">
        <v>21625</v>
      </c>
      <c r="B395" t="s">
        <v>719</v>
      </c>
      <c r="C395" t="s">
        <v>289</v>
      </c>
      <c r="D395" t="s">
        <v>59</v>
      </c>
      <c r="E395" t="s">
        <v>57</v>
      </c>
      <c r="F395" t="s">
        <v>724</v>
      </c>
      <c r="G395" t="s">
        <v>716</v>
      </c>
      <c r="H395">
        <v>82.965000000000003</v>
      </c>
      <c r="I395">
        <v>113.212425</v>
      </c>
      <c r="J395">
        <v>2210.4683583999999</v>
      </c>
      <c r="K395">
        <v>0.14153779999999999</v>
      </c>
      <c r="L395">
        <v>0.13350000000000001</v>
      </c>
      <c r="M395">
        <v>5.1200000000000002E-2</v>
      </c>
      <c r="N395">
        <v>218.18469999999999</v>
      </c>
      <c r="O395">
        <v>1225.8015</v>
      </c>
      <c r="P395">
        <v>1.4140999999999999</v>
      </c>
      <c r="Q395">
        <v>0.12039999999999999</v>
      </c>
      <c r="R395">
        <v>0.17699999999999999</v>
      </c>
      <c r="S395">
        <v>107.748</v>
      </c>
      <c r="T395">
        <v>972.66780000000006</v>
      </c>
      <c r="U395">
        <v>0</v>
      </c>
      <c r="V395">
        <v>0</v>
      </c>
      <c r="W395">
        <v>0.1108</v>
      </c>
      <c r="X395">
        <v>304089834</v>
      </c>
      <c r="Y395">
        <v>2308118342.25</v>
      </c>
      <c r="Z395">
        <v>0</v>
      </c>
      <c r="AA395">
        <v>0.1263</v>
      </c>
      <c r="AB395">
        <v>0.13170000000000001</v>
      </c>
      <c r="AC395">
        <v>164384.61979999999</v>
      </c>
      <c r="AD395">
        <v>836379.58109999995</v>
      </c>
      <c r="AE395">
        <v>0</v>
      </c>
      <c r="AF395">
        <v>0.12039999999999999</v>
      </c>
      <c r="AG395">
        <v>0.19650000000000001</v>
      </c>
      <c r="AH395">
        <v>0.2356</v>
      </c>
      <c r="AI395">
        <v>0.57669999999999999</v>
      </c>
      <c r="AJ395">
        <v>-9.7799999999999998E-2</v>
      </c>
      <c r="AK395">
        <v>0.124</v>
      </c>
      <c r="AL395">
        <v>0.49440000000000001</v>
      </c>
      <c r="AM395">
        <v>48702039.698200002</v>
      </c>
      <c r="AN395">
        <v>972652688.70200002</v>
      </c>
      <c r="AO395">
        <v>0</v>
      </c>
      <c r="AP395">
        <v>0.12870000000000001</v>
      </c>
      <c r="AQ395">
        <v>5.0099999999999999E-2</v>
      </c>
      <c r="AR395">
        <v>0</v>
      </c>
      <c r="AS395">
        <v>0</v>
      </c>
      <c r="AT395">
        <v>-11.5883427875</v>
      </c>
      <c r="AU395">
        <v>0.13469999999999999</v>
      </c>
      <c r="AV395">
        <v>0</v>
      </c>
      <c r="AW395">
        <v>21887.604899999998</v>
      </c>
      <c r="AX395">
        <v>452429.32079999999</v>
      </c>
      <c r="AY395">
        <v>0</v>
      </c>
      <c r="AZ395">
        <v>0.112</v>
      </c>
      <c r="BA395">
        <v>0.9516</v>
      </c>
      <c r="BB395">
        <v>0</v>
      </c>
      <c r="BC395">
        <v>0</v>
      </c>
      <c r="BD395">
        <v>0</v>
      </c>
      <c r="BE395">
        <v>0</v>
      </c>
      <c r="BF395">
        <v>0</v>
      </c>
      <c r="BG395" s="2">
        <f t="shared" si="8"/>
        <v>0.24277098000000003</v>
      </c>
      <c r="BH395">
        <f>IFERROR(VLOOKUP(D395,'Pesos cenários'!$B$2:$D$4,3,FALSE),"")</f>
        <v>0.24260000000000001</v>
      </c>
    </row>
    <row r="396" spans="1:60" x14ac:dyDescent="0.25">
      <c r="A396">
        <v>21626</v>
      </c>
      <c r="B396" t="s">
        <v>719</v>
      </c>
      <c r="C396" t="s">
        <v>290</v>
      </c>
      <c r="D396" t="s">
        <v>56</v>
      </c>
      <c r="E396" t="s">
        <v>57</v>
      </c>
      <c r="F396" t="s">
        <v>724</v>
      </c>
      <c r="G396" t="s">
        <v>716</v>
      </c>
      <c r="H396">
        <v>348.1</v>
      </c>
      <c r="I396">
        <v>266.08883700000001</v>
      </c>
      <c r="J396">
        <v>1638.4106470500001</v>
      </c>
      <c r="K396">
        <v>0.14153779999999999</v>
      </c>
      <c r="L396">
        <v>0.13350000000000001</v>
      </c>
      <c r="M396">
        <v>0.1623</v>
      </c>
      <c r="N396">
        <v>592.85760000000005</v>
      </c>
      <c r="O396">
        <v>934.7636</v>
      </c>
      <c r="P396">
        <v>3.7052</v>
      </c>
      <c r="Q396">
        <v>0.12039999999999999</v>
      </c>
      <c r="R396">
        <v>0.63280000000000003</v>
      </c>
      <c r="S396">
        <v>399.72770000000003</v>
      </c>
      <c r="T396">
        <v>928.77779999999996</v>
      </c>
      <c r="U396">
        <v>0</v>
      </c>
      <c r="V396">
        <v>0</v>
      </c>
      <c r="W396">
        <v>0.4304</v>
      </c>
      <c r="X396">
        <v>1056955066</v>
      </c>
      <c r="Y396">
        <v>1709276720</v>
      </c>
      <c r="Z396">
        <v>0</v>
      </c>
      <c r="AA396">
        <v>0.1263</v>
      </c>
      <c r="AB396">
        <v>0.61839999999999995</v>
      </c>
      <c r="AC396">
        <v>306916.9669</v>
      </c>
      <c r="AD396">
        <v>478977.01140000002</v>
      </c>
      <c r="AE396">
        <v>0</v>
      </c>
      <c r="AF396">
        <v>0.12039999999999999</v>
      </c>
      <c r="AG396">
        <v>0.64080000000000004</v>
      </c>
      <c r="AH396">
        <v>0</v>
      </c>
      <c r="AI396">
        <v>0.377</v>
      </c>
      <c r="AJ396">
        <v>-1.5100000000000001E-2</v>
      </c>
      <c r="AK396">
        <v>0.124</v>
      </c>
      <c r="AL396">
        <v>3.85E-2</v>
      </c>
      <c r="AM396">
        <v>0</v>
      </c>
      <c r="AN396">
        <v>442484488.83569998</v>
      </c>
      <c r="AO396">
        <v>0</v>
      </c>
      <c r="AP396">
        <v>0.12870000000000001</v>
      </c>
      <c r="AQ396">
        <v>0</v>
      </c>
      <c r="AR396">
        <v>-2.0703449200000001</v>
      </c>
      <c r="AS396">
        <v>0</v>
      </c>
      <c r="AT396">
        <v>-16.444582950000001</v>
      </c>
      <c r="AU396">
        <v>0.13469999999999999</v>
      </c>
      <c r="AV396">
        <v>0.125898292847858</v>
      </c>
      <c r="AW396">
        <v>241741.77110000001</v>
      </c>
      <c r="AX396">
        <v>415586.43150000001</v>
      </c>
      <c r="AY396">
        <v>23.412500000000001</v>
      </c>
      <c r="AZ396">
        <v>0.112</v>
      </c>
      <c r="BA396">
        <v>0.41830000000000001</v>
      </c>
      <c r="BB396">
        <v>0</v>
      </c>
      <c r="BC396">
        <v>0</v>
      </c>
      <c r="BD396">
        <v>0</v>
      </c>
      <c r="BE396">
        <v>0</v>
      </c>
      <c r="BF396">
        <v>0</v>
      </c>
      <c r="BG396" s="2">
        <f t="shared" si="8"/>
        <v>0.32169451004660643</v>
      </c>
      <c r="BH396">
        <f>IFERROR(VLOOKUP(D396,'Pesos cenários'!$B$2:$D$4,3,FALSE),"")</f>
        <v>0.3972</v>
      </c>
    </row>
    <row r="397" spans="1:60" x14ac:dyDescent="0.25">
      <c r="A397">
        <v>21626</v>
      </c>
      <c r="B397" t="s">
        <v>719</v>
      </c>
      <c r="C397" t="s">
        <v>290</v>
      </c>
      <c r="D397" t="s">
        <v>58</v>
      </c>
      <c r="E397" t="s">
        <v>57</v>
      </c>
      <c r="F397" t="s">
        <v>724</v>
      </c>
      <c r="G397" t="s">
        <v>716</v>
      </c>
      <c r="H397">
        <v>348.1</v>
      </c>
      <c r="I397">
        <v>266.08883700000001</v>
      </c>
      <c r="J397">
        <v>1822.5904057749999</v>
      </c>
      <c r="K397">
        <v>0.14153779999999999</v>
      </c>
      <c r="L397">
        <v>0.13350000000000001</v>
      </c>
      <c r="M397">
        <v>0.1459</v>
      </c>
      <c r="N397">
        <v>607.68679999999995</v>
      </c>
      <c r="O397">
        <v>986.64490000000001</v>
      </c>
      <c r="P397">
        <v>3.7052</v>
      </c>
      <c r="Q397">
        <v>0.12039999999999999</v>
      </c>
      <c r="R397">
        <v>0.61450000000000005</v>
      </c>
      <c r="S397">
        <v>399.72770000000003</v>
      </c>
      <c r="T397">
        <v>916.14700000000005</v>
      </c>
      <c r="U397">
        <v>0</v>
      </c>
      <c r="V397">
        <v>0</v>
      </c>
      <c r="W397">
        <v>0.43630000000000002</v>
      </c>
      <c r="X397">
        <v>1056955066</v>
      </c>
      <c r="Y397">
        <v>1698409060</v>
      </c>
      <c r="Z397">
        <v>0</v>
      </c>
      <c r="AA397">
        <v>0.1263</v>
      </c>
      <c r="AB397">
        <v>0.62229999999999996</v>
      </c>
      <c r="AC397">
        <v>306916.9669</v>
      </c>
      <c r="AD397">
        <v>479501.98119999998</v>
      </c>
      <c r="AE397">
        <v>0</v>
      </c>
      <c r="AF397">
        <v>0.12039999999999999</v>
      </c>
      <c r="AG397">
        <v>0.6401</v>
      </c>
      <c r="AH397">
        <v>0</v>
      </c>
      <c r="AI397">
        <v>0.37640000000000001</v>
      </c>
      <c r="AJ397">
        <v>-3.3399999999999999E-2</v>
      </c>
      <c r="AK397">
        <v>0.124</v>
      </c>
      <c r="AL397">
        <v>8.1600000000000006E-2</v>
      </c>
      <c r="AM397">
        <v>0</v>
      </c>
      <c r="AN397">
        <v>447279988.8872</v>
      </c>
      <c r="AO397">
        <v>0</v>
      </c>
      <c r="AP397">
        <v>0.12870000000000001</v>
      </c>
      <c r="AQ397">
        <v>0</v>
      </c>
      <c r="AR397">
        <v>-0.65873283100000002</v>
      </c>
      <c r="AS397">
        <v>0</v>
      </c>
      <c r="AT397">
        <v>-12.267491825</v>
      </c>
      <c r="AU397">
        <v>0.13469999999999999</v>
      </c>
      <c r="AV397">
        <v>5.3697433868067801E-2</v>
      </c>
      <c r="AW397">
        <v>252890.05069999999</v>
      </c>
      <c r="AX397">
        <v>431044.28480000002</v>
      </c>
      <c r="AY397">
        <v>0.35320000000000001</v>
      </c>
      <c r="AZ397">
        <v>0.112</v>
      </c>
      <c r="BA397">
        <v>0.4133</v>
      </c>
      <c r="BB397">
        <v>0</v>
      </c>
      <c r="BC397">
        <v>0</v>
      </c>
      <c r="BD397">
        <v>0</v>
      </c>
      <c r="BE397">
        <v>0</v>
      </c>
      <c r="BF397">
        <v>0</v>
      </c>
      <c r="BG397" s="2">
        <f t="shared" si="8"/>
        <v>0.31276902434202869</v>
      </c>
      <c r="BH397">
        <f>IFERROR(VLOOKUP(D397,'Pesos cenários'!$B$2:$D$4,3,FALSE),"")</f>
        <v>0.36020000000000002</v>
      </c>
    </row>
    <row r="398" spans="1:60" x14ac:dyDescent="0.25">
      <c r="A398">
        <v>21626</v>
      </c>
      <c r="B398" t="s">
        <v>719</v>
      </c>
      <c r="C398" t="s">
        <v>290</v>
      </c>
      <c r="D398" t="s">
        <v>59</v>
      </c>
      <c r="E398" t="s">
        <v>57</v>
      </c>
      <c r="F398" t="s">
        <v>724</v>
      </c>
      <c r="G398" t="s">
        <v>716</v>
      </c>
      <c r="H398">
        <v>348.1</v>
      </c>
      <c r="I398">
        <v>266.08883700000001</v>
      </c>
      <c r="J398">
        <v>2210.4683583999999</v>
      </c>
      <c r="K398">
        <v>0.14153779999999999</v>
      </c>
      <c r="L398">
        <v>0.13350000000000001</v>
      </c>
      <c r="M398">
        <v>0.1203</v>
      </c>
      <c r="N398">
        <v>641.06269999999995</v>
      </c>
      <c r="O398">
        <v>1225.8015</v>
      </c>
      <c r="P398">
        <v>1.4140999999999999</v>
      </c>
      <c r="Q398">
        <v>0.12039999999999999</v>
      </c>
      <c r="R398">
        <v>0.52239999999999998</v>
      </c>
      <c r="S398">
        <v>399.72770000000003</v>
      </c>
      <c r="T398">
        <v>972.66780000000006</v>
      </c>
      <c r="U398">
        <v>0</v>
      </c>
      <c r="V398">
        <v>0</v>
      </c>
      <c r="W398">
        <v>0.41099999999999998</v>
      </c>
      <c r="X398">
        <v>1056955066</v>
      </c>
      <c r="Y398">
        <v>2308118342.25</v>
      </c>
      <c r="Z398">
        <v>0</v>
      </c>
      <c r="AA398">
        <v>0.1263</v>
      </c>
      <c r="AB398">
        <v>0.45789999999999997</v>
      </c>
      <c r="AC398">
        <v>306916.9669</v>
      </c>
      <c r="AD398">
        <v>836379.58109999995</v>
      </c>
      <c r="AE398">
        <v>0</v>
      </c>
      <c r="AF398">
        <v>0.12039999999999999</v>
      </c>
      <c r="AG398">
        <v>0.36699999999999999</v>
      </c>
      <c r="AH398">
        <v>4.7999999999999996E-3</v>
      </c>
      <c r="AI398">
        <v>0.57669999999999999</v>
      </c>
      <c r="AJ398">
        <v>-9.7799999999999998E-2</v>
      </c>
      <c r="AK398">
        <v>0.124</v>
      </c>
      <c r="AL398">
        <v>0.15210000000000001</v>
      </c>
      <c r="AM398">
        <v>0</v>
      </c>
      <c r="AN398">
        <v>972652688.70200002</v>
      </c>
      <c r="AO398">
        <v>0</v>
      </c>
      <c r="AP398">
        <v>0.12870000000000001</v>
      </c>
      <c r="AQ398">
        <v>0</v>
      </c>
      <c r="AR398">
        <v>-0.116984993</v>
      </c>
      <c r="AS398">
        <v>0</v>
      </c>
      <c r="AT398">
        <v>-11.5883427875</v>
      </c>
      <c r="AU398">
        <v>0.13469999999999999</v>
      </c>
      <c r="AV398">
        <v>1.0095058037650401E-2</v>
      </c>
      <c r="AW398">
        <v>276981.9118</v>
      </c>
      <c r="AX398">
        <v>452429.32079999999</v>
      </c>
      <c r="AY398">
        <v>0</v>
      </c>
      <c r="AZ398">
        <v>0.112</v>
      </c>
      <c r="BA398">
        <v>0.38779999999999998</v>
      </c>
      <c r="BB398">
        <v>0</v>
      </c>
      <c r="BC398">
        <v>0</v>
      </c>
      <c r="BD398">
        <v>0</v>
      </c>
      <c r="BE398">
        <v>0</v>
      </c>
      <c r="BF398">
        <v>0</v>
      </c>
      <c r="BG398" s="2">
        <f t="shared" si="8"/>
        <v>0.24463038431767148</v>
      </c>
      <c r="BH398">
        <f>IFERROR(VLOOKUP(D398,'Pesos cenários'!$B$2:$D$4,3,FALSE),"")</f>
        <v>0.24260000000000001</v>
      </c>
    </row>
    <row r="399" spans="1:60" x14ac:dyDescent="0.25">
      <c r="A399">
        <v>21627</v>
      </c>
      <c r="B399" t="s">
        <v>719</v>
      </c>
      <c r="C399" t="s">
        <v>291</v>
      </c>
      <c r="D399" t="s">
        <v>56</v>
      </c>
      <c r="E399" t="s">
        <v>57</v>
      </c>
      <c r="F399" t="s">
        <v>725</v>
      </c>
      <c r="G399" t="s">
        <v>716</v>
      </c>
      <c r="H399">
        <v>44.548999999999999</v>
      </c>
      <c r="I399">
        <v>79.713462800000002</v>
      </c>
      <c r="J399">
        <v>1638.4106470500001</v>
      </c>
      <c r="K399">
        <v>0.14153779999999999</v>
      </c>
      <c r="L399">
        <v>0.13350000000000001</v>
      </c>
      <c r="M399">
        <v>4.8599999999999997E-2</v>
      </c>
      <c r="N399">
        <v>74.041899999999998</v>
      </c>
      <c r="O399">
        <v>934.7636</v>
      </c>
      <c r="P399">
        <v>3.7052</v>
      </c>
      <c r="Q399">
        <v>0.12039999999999999</v>
      </c>
      <c r="R399">
        <v>7.5499999999999998E-2</v>
      </c>
      <c r="S399">
        <v>53.037999999999997</v>
      </c>
      <c r="T399">
        <v>928.77779999999996</v>
      </c>
      <c r="U399">
        <v>0</v>
      </c>
      <c r="V399">
        <v>0</v>
      </c>
      <c r="W399">
        <v>5.7099999999999998E-2</v>
      </c>
      <c r="X399">
        <v>135267664</v>
      </c>
      <c r="Y399">
        <v>1709276720</v>
      </c>
      <c r="Z399">
        <v>0</v>
      </c>
      <c r="AA399">
        <v>0.1263</v>
      </c>
      <c r="AB399">
        <v>7.9100000000000004E-2</v>
      </c>
      <c r="AC399">
        <v>47367.383900000001</v>
      </c>
      <c r="AD399">
        <v>478977.01140000002</v>
      </c>
      <c r="AE399">
        <v>0</v>
      </c>
      <c r="AF399">
        <v>0.12039999999999999</v>
      </c>
      <c r="AG399">
        <v>9.8900000000000002E-2</v>
      </c>
      <c r="AH399">
        <v>-5.0000000000000001E-4</v>
      </c>
      <c r="AI399">
        <v>0.377</v>
      </c>
      <c r="AJ399">
        <v>-1.5100000000000001E-2</v>
      </c>
      <c r="AK399">
        <v>0.124</v>
      </c>
      <c r="AL399">
        <v>3.7199999999999997E-2</v>
      </c>
      <c r="AM399">
        <v>1864161.5146000001</v>
      </c>
      <c r="AN399">
        <v>442484488.83569998</v>
      </c>
      <c r="AO399">
        <v>0</v>
      </c>
      <c r="AP399">
        <v>0.12870000000000001</v>
      </c>
      <c r="AQ399">
        <v>4.1999999999999997E-3</v>
      </c>
      <c r="AR399">
        <v>3.3557258999999998E-3</v>
      </c>
      <c r="AS399">
        <v>0</v>
      </c>
      <c r="AT399">
        <v>-16.444582950000001</v>
      </c>
      <c r="AU399">
        <v>0.13469999999999999</v>
      </c>
      <c r="AV399">
        <v>0</v>
      </c>
      <c r="AW399">
        <v>1032.1573000000001</v>
      </c>
      <c r="AX399">
        <v>415586.43150000001</v>
      </c>
      <c r="AY399">
        <v>23.412500000000001</v>
      </c>
      <c r="AZ399">
        <v>0.112</v>
      </c>
      <c r="BA399">
        <v>0.99760000000000004</v>
      </c>
      <c r="BB399">
        <v>0</v>
      </c>
      <c r="BC399">
        <v>0</v>
      </c>
      <c r="BD399">
        <v>0</v>
      </c>
      <c r="BE399">
        <v>0</v>
      </c>
      <c r="BF399">
        <v>0</v>
      </c>
      <c r="BG399" s="2">
        <f t="shared" si="8"/>
        <v>0.15436073</v>
      </c>
      <c r="BH399">
        <f>IFERROR(VLOOKUP(D399,'Pesos cenários'!$B$2:$D$4,3,FALSE),"")</f>
        <v>0.3972</v>
      </c>
    </row>
    <row r="400" spans="1:60" x14ac:dyDescent="0.25">
      <c r="A400">
        <v>21627</v>
      </c>
      <c r="B400" t="s">
        <v>719</v>
      </c>
      <c r="C400" t="s">
        <v>291</v>
      </c>
      <c r="D400" t="s">
        <v>58</v>
      </c>
      <c r="E400" t="s">
        <v>57</v>
      </c>
      <c r="F400" t="s">
        <v>725</v>
      </c>
      <c r="G400" t="s">
        <v>716</v>
      </c>
      <c r="H400">
        <v>44.548999999999999</v>
      </c>
      <c r="I400">
        <v>79.713462800000002</v>
      </c>
      <c r="J400">
        <v>1822.5904057749999</v>
      </c>
      <c r="K400">
        <v>0.14153779999999999</v>
      </c>
      <c r="L400">
        <v>0.13350000000000001</v>
      </c>
      <c r="M400">
        <v>4.3700000000000003E-2</v>
      </c>
      <c r="N400">
        <v>74.041899999999998</v>
      </c>
      <c r="O400">
        <v>986.64490000000001</v>
      </c>
      <c r="P400">
        <v>3.7052</v>
      </c>
      <c r="Q400">
        <v>0.12039999999999999</v>
      </c>
      <c r="R400">
        <v>7.1599999999999997E-2</v>
      </c>
      <c r="S400">
        <v>53.037999999999997</v>
      </c>
      <c r="T400">
        <v>916.14700000000005</v>
      </c>
      <c r="U400">
        <v>0</v>
      </c>
      <c r="V400">
        <v>0</v>
      </c>
      <c r="W400">
        <v>5.79E-2</v>
      </c>
      <c r="X400">
        <v>135267664</v>
      </c>
      <c r="Y400">
        <v>1698409060</v>
      </c>
      <c r="Z400">
        <v>0</v>
      </c>
      <c r="AA400">
        <v>0.1263</v>
      </c>
      <c r="AB400">
        <v>7.9600000000000004E-2</v>
      </c>
      <c r="AC400">
        <v>47367.383900000001</v>
      </c>
      <c r="AD400">
        <v>479501.98119999998</v>
      </c>
      <c r="AE400">
        <v>0</v>
      </c>
      <c r="AF400">
        <v>0.12039999999999999</v>
      </c>
      <c r="AG400">
        <v>9.8799999999999999E-2</v>
      </c>
      <c r="AH400">
        <v>-6.7000000000000002E-3</v>
      </c>
      <c r="AI400">
        <v>0.37640000000000001</v>
      </c>
      <c r="AJ400">
        <v>-3.3399999999999999E-2</v>
      </c>
      <c r="AK400">
        <v>0.124</v>
      </c>
      <c r="AL400">
        <v>6.5199999999999994E-2</v>
      </c>
      <c r="AM400">
        <v>65646.674299999999</v>
      </c>
      <c r="AN400">
        <v>447279988.8872</v>
      </c>
      <c r="AO400">
        <v>0</v>
      </c>
      <c r="AP400">
        <v>0.12870000000000001</v>
      </c>
      <c r="AQ400">
        <v>1E-4</v>
      </c>
      <c r="AR400">
        <v>-0.42896413799999999</v>
      </c>
      <c r="AS400">
        <v>0</v>
      </c>
      <c r="AT400">
        <v>-12.267491825</v>
      </c>
      <c r="AU400">
        <v>0.13469999999999999</v>
      </c>
      <c r="AV400">
        <v>3.4967550345198599E-2</v>
      </c>
      <c r="AW400">
        <v>1019.5559</v>
      </c>
      <c r="AX400">
        <v>431044.28480000002</v>
      </c>
      <c r="AY400">
        <v>0.35320000000000001</v>
      </c>
      <c r="AZ400">
        <v>0.112</v>
      </c>
      <c r="BA400">
        <v>0.99760000000000004</v>
      </c>
      <c r="BB400">
        <v>0</v>
      </c>
      <c r="BC400">
        <v>0</v>
      </c>
      <c r="BD400">
        <v>0</v>
      </c>
      <c r="BE400">
        <v>0</v>
      </c>
      <c r="BF400">
        <v>0</v>
      </c>
      <c r="BG400" s="2">
        <f t="shared" si="8"/>
        <v>0.16094258903149825</v>
      </c>
      <c r="BH400">
        <f>IFERROR(VLOOKUP(D400,'Pesos cenários'!$B$2:$D$4,3,FALSE),"")</f>
        <v>0.36020000000000002</v>
      </c>
    </row>
    <row r="401" spans="1:60" x14ac:dyDescent="0.25">
      <c r="A401">
        <v>21627</v>
      </c>
      <c r="B401" t="s">
        <v>719</v>
      </c>
      <c r="C401" t="s">
        <v>291</v>
      </c>
      <c r="D401" t="s">
        <v>59</v>
      </c>
      <c r="E401" t="s">
        <v>57</v>
      </c>
      <c r="F401" t="s">
        <v>725</v>
      </c>
      <c r="G401" t="s">
        <v>716</v>
      </c>
      <c r="H401">
        <v>44.548999999999999</v>
      </c>
      <c r="I401">
        <v>79.713462800000002</v>
      </c>
      <c r="J401">
        <v>2210.4683583999999</v>
      </c>
      <c r="K401">
        <v>0.14153779999999999</v>
      </c>
      <c r="L401">
        <v>0.13350000000000001</v>
      </c>
      <c r="M401">
        <v>3.5999999999999997E-2</v>
      </c>
      <c r="N401">
        <v>93.462599999999995</v>
      </c>
      <c r="O401">
        <v>1225.8015</v>
      </c>
      <c r="P401">
        <v>1.4140999999999999</v>
      </c>
      <c r="Q401">
        <v>0.12039999999999999</v>
      </c>
      <c r="R401">
        <v>7.5200000000000003E-2</v>
      </c>
      <c r="S401">
        <v>53.037999999999997</v>
      </c>
      <c r="T401">
        <v>972.66780000000006</v>
      </c>
      <c r="U401">
        <v>0</v>
      </c>
      <c r="V401">
        <v>0</v>
      </c>
      <c r="W401">
        <v>5.45E-2</v>
      </c>
      <c r="X401">
        <v>135267664</v>
      </c>
      <c r="Y401">
        <v>2308118342.25</v>
      </c>
      <c r="Z401">
        <v>0</v>
      </c>
      <c r="AA401">
        <v>0.1263</v>
      </c>
      <c r="AB401">
        <v>5.8599999999999999E-2</v>
      </c>
      <c r="AC401">
        <v>47367.383900000001</v>
      </c>
      <c r="AD401">
        <v>836379.58109999995</v>
      </c>
      <c r="AE401">
        <v>0</v>
      </c>
      <c r="AF401">
        <v>0.12039999999999999</v>
      </c>
      <c r="AG401">
        <v>5.6599999999999998E-2</v>
      </c>
      <c r="AH401">
        <v>0.23580000000000001</v>
      </c>
      <c r="AI401">
        <v>0.57669999999999999</v>
      </c>
      <c r="AJ401">
        <v>-9.7799999999999998E-2</v>
      </c>
      <c r="AK401">
        <v>0.124</v>
      </c>
      <c r="AL401">
        <v>0.49459999999999998</v>
      </c>
      <c r="AM401">
        <v>18803499.843499999</v>
      </c>
      <c r="AN401">
        <v>972652688.70200002</v>
      </c>
      <c r="AO401">
        <v>0</v>
      </c>
      <c r="AP401">
        <v>0.12870000000000001</v>
      </c>
      <c r="AQ401">
        <v>1.9300000000000001E-2</v>
      </c>
      <c r="AR401">
        <v>10.739638299999999</v>
      </c>
      <c r="AS401">
        <v>0</v>
      </c>
      <c r="AT401">
        <v>-11.5883427875</v>
      </c>
      <c r="AU401">
        <v>0.13469999999999999</v>
      </c>
      <c r="AV401">
        <v>0</v>
      </c>
      <c r="AW401">
        <v>1178.4067</v>
      </c>
      <c r="AX401">
        <v>452429.32079999999</v>
      </c>
      <c r="AY401">
        <v>0</v>
      </c>
      <c r="AZ401">
        <v>0.112</v>
      </c>
      <c r="BA401">
        <v>0.99739999999999995</v>
      </c>
      <c r="BB401">
        <v>0</v>
      </c>
      <c r="BC401">
        <v>0</v>
      </c>
      <c r="BD401">
        <v>0</v>
      </c>
      <c r="BE401">
        <v>0</v>
      </c>
      <c r="BF401">
        <v>0</v>
      </c>
      <c r="BG401" s="2">
        <f t="shared" si="8"/>
        <v>0.20359901</v>
      </c>
      <c r="BH401">
        <f>IFERROR(VLOOKUP(D401,'Pesos cenários'!$B$2:$D$4,3,FALSE),"")</f>
        <v>0.24260000000000001</v>
      </c>
    </row>
    <row r="402" spans="1:60" x14ac:dyDescent="0.25">
      <c r="A402">
        <v>21628</v>
      </c>
      <c r="B402" t="s">
        <v>719</v>
      </c>
      <c r="C402" t="s">
        <v>292</v>
      </c>
      <c r="D402" t="s">
        <v>56</v>
      </c>
      <c r="E402" t="s">
        <v>57</v>
      </c>
      <c r="F402" t="s">
        <v>724</v>
      </c>
      <c r="G402" t="s">
        <v>716</v>
      </c>
      <c r="H402">
        <v>322.79700000000003</v>
      </c>
      <c r="I402">
        <v>292.49142499999999</v>
      </c>
      <c r="J402">
        <v>1638.4106470500001</v>
      </c>
      <c r="K402">
        <v>0.14153779999999999</v>
      </c>
      <c r="L402">
        <v>0.13350000000000001</v>
      </c>
      <c r="M402">
        <v>0.17849999999999999</v>
      </c>
      <c r="N402">
        <v>603.87109999999996</v>
      </c>
      <c r="O402">
        <v>934.7636</v>
      </c>
      <c r="P402">
        <v>3.7052</v>
      </c>
      <c r="Q402">
        <v>0.12039999999999999</v>
      </c>
      <c r="R402">
        <v>0.64459999999999995</v>
      </c>
      <c r="S402">
        <v>424.6936</v>
      </c>
      <c r="T402">
        <v>928.77779999999996</v>
      </c>
      <c r="U402">
        <v>0</v>
      </c>
      <c r="V402">
        <v>0</v>
      </c>
      <c r="W402">
        <v>0.45729999999999998</v>
      </c>
      <c r="X402">
        <v>1958615660</v>
      </c>
      <c r="Y402">
        <v>1709276720</v>
      </c>
      <c r="Z402">
        <v>0</v>
      </c>
      <c r="AA402">
        <v>0.1263</v>
      </c>
      <c r="AB402">
        <v>1</v>
      </c>
      <c r="AC402">
        <v>675247.76150000002</v>
      </c>
      <c r="AD402">
        <v>478977.01140000002</v>
      </c>
      <c r="AE402">
        <v>0</v>
      </c>
      <c r="AF402">
        <v>0.12039999999999999</v>
      </c>
      <c r="AG402">
        <v>1</v>
      </c>
      <c r="AH402">
        <v>0.1709</v>
      </c>
      <c r="AI402">
        <v>0.377</v>
      </c>
      <c r="AJ402">
        <v>-1.5100000000000001E-2</v>
      </c>
      <c r="AK402">
        <v>0.124</v>
      </c>
      <c r="AL402">
        <v>0.4743</v>
      </c>
      <c r="AM402">
        <v>427456765.34500003</v>
      </c>
      <c r="AN402">
        <v>442484488.83569998</v>
      </c>
      <c r="AO402">
        <v>0</v>
      </c>
      <c r="AP402">
        <v>0.12870000000000001</v>
      </c>
      <c r="AQ402">
        <v>0.96599999999999997</v>
      </c>
      <c r="AR402">
        <v>146.70459</v>
      </c>
      <c r="AS402">
        <v>0</v>
      </c>
      <c r="AT402">
        <v>-16.444582950000001</v>
      </c>
      <c r="AU402">
        <v>0.13469999999999999</v>
      </c>
      <c r="AV402">
        <v>0</v>
      </c>
      <c r="AW402">
        <v>355925.31699999998</v>
      </c>
      <c r="AX402">
        <v>415586.43150000001</v>
      </c>
      <c r="AY402">
        <v>23.412500000000001</v>
      </c>
      <c r="AZ402">
        <v>0.112</v>
      </c>
      <c r="BA402">
        <v>0.14360000000000001</v>
      </c>
      <c r="BB402">
        <v>0</v>
      </c>
      <c r="BC402">
        <v>0</v>
      </c>
      <c r="BD402">
        <v>0</v>
      </c>
      <c r="BE402">
        <v>0</v>
      </c>
      <c r="BF402">
        <v>0</v>
      </c>
      <c r="BG402" s="2">
        <f t="shared" si="8"/>
        <v>0.54736019000000002</v>
      </c>
      <c r="BH402">
        <f>IFERROR(VLOOKUP(D402,'Pesos cenários'!$B$2:$D$4,3,FALSE),"")</f>
        <v>0.3972</v>
      </c>
    </row>
    <row r="403" spans="1:60" x14ac:dyDescent="0.25">
      <c r="A403">
        <v>21628</v>
      </c>
      <c r="B403" t="s">
        <v>719</v>
      </c>
      <c r="C403" t="s">
        <v>292</v>
      </c>
      <c r="D403" t="s">
        <v>58</v>
      </c>
      <c r="E403" t="s">
        <v>57</v>
      </c>
      <c r="F403" t="s">
        <v>724</v>
      </c>
      <c r="G403" t="s">
        <v>716</v>
      </c>
      <c r="H403">
        <v>322.79700000000003</v>
      </c>
      <c r="I403">
        <v>389.98855600000002</v>
      </c>
      <c r="J403">
        <v>1822.5904057749999</v>
      </c>
      <c r="K403">
        <v>0.14153779999999999</v>
      </c>
      <c r="L403">
        <v>0.13350000000000001</v>
      </c>
      <c r="M403">
        <v>0.21390000000000001</v>
      </c>
      <c r="N403">
        <v>618.54200000000003</v>
      </c>
      <c r="O403">
        <v>986.64490000000001</v>
      </c>
      <c r="P403">
        <v>3.7052</v>
      </c>
      <c r="Q403">
        <v>0.12039999999999999</v>
      </c>
      <c r="R403">
        <v>0.62549999999999994</v>
      </c>
      <c r="S403">
        <v>424.6936</v>
      </c>
      <c r="T403">
        <v>916.14700000000005</v>
      </c>
      <c r="U403">
        <v>0</v>
      </c>
      <c r="V403">
        <v>0</v>
      </c>
      <c r="W403">
        <v>0.46360000000000001</v>
      </c>
      <c r="X403">
        <v>2611487546</v>
      </c>
      <c r="Y403">
        <v>1698409060</v>
      </c>
      <c r="Z403">
        <v>0</v>
      </c>
      <c r="AA403">
        <v>0.1263</v>
      </c>
      <c r="AB403">
        <v>1</v>
      </c>
      <c r="AC403">
        <v>675247.76150000002</v>
      </c>
      <c r="AD403">
        <v>479501.98119999998</v>
      </c>
      <c r="AE403">
        <v>0</v>
      </c>
      <c r="AF403">
        <v>0.12039999999999999</v>
      </c>
      <c r="AG403">
        <v>1</v>
      </c>
      <c r="AH403">
        <v>0.17080000000000001</v>
      </c>
      <c r="AI403">
        <v>0.37640000000000001</v>
      </c>
      <c r="AJ403">
        <v>-3.3399999999999999E-2</v>
      </c>
      <c r="AK403">
        <v>0.124</v>
      </c>
      <c r="AL403">
        <v>0.49819999999999998</v>
      </c>
      <c r="AM403">
        <v>413053120.39450002</v>
      </c>
      <c r="AN403">
        <v>447279988.8872</v>
      </c>
      <c r="AO403">
        <v>0</v>
      </c>
      <c r="AP403">
        <v>0.12870000000000001</v>
      </c>
      <c r="AQ403">
        <v>0.92349999999999999</v>
      </c>
      <c r="AR403">
        <v>141.81220999999999</v>
      </c>
      <c r="AS403">
        <v>0</v>
      </c>
      <c r="AT403">
        <v>-12.267491825</v>
      </c>
      <c r="AU403">
        <v>0.13469999999999999</v>
      </c>
      <c r="AV403">
        <v>0</v>
      </c>
      <c r="AW403">
        <v>360593.48729999998</v>
      </c>
      <c r="AX403">
        <v>431044.28480000002</v>
      </c>
      <c r="AY403">
        <v>0.35320000000000001</v>
      </c>
      <c r="AZ403">
        <v>0.112</v>
      </c>
      <c r="BA403">
        <v>0.16339999999999999</v>
      </c>
      <c r="BB403">
        <v>0</v>
      </c>
      <c r="BC403">
        <v>0</v>
      </c>
      <c r="BD403">
        <v>0</v>
      </c>
      <c r="BE403">
        <v>0</v>
      </c>
      <c r="BF403">
        <v>0</v>
      </c>
      <c r="BG403" s="2">
        <f t="shared" si="8"/>
        <v>0.54949789999999998</v>
      </c>
      <c r="BH403">
        <f>IFERROR(VLOOKUP(D403,'Pesos cenários'!$B$2:$D$4,3,FALSE),"")</f>
        <v>0.36020000000000002</v>
      </c>
    </row>
    <row r="404" spans="1:60" x14ac:dyDescent="0.25">
      <c r="A404">
        <v>21628</v>
      </c>
      <c r="B404" t="s">
        <v>719</v>
      </c>
      <c r="C404" t="s">
        <v>292</v>
      </c>
      <c r="D404" t="s">
        <v>59</v>
      </c>
      <c r="E404" t="s">
        <v>57</v>
      </c>
      <c r="F404" t="s">
        <v>724</v>
      </c>
      <c r="G404" t="s">
        <v>716</v>
      </c>
      <c r="H404">
        <v>322.79700000000003</v>
      </c>
      <c r="I404">
        <v>389.98855600000002</v>
      </c>
      <c r="J404">
        <v>2210.4683583999999</v>
      </c>
      <c r="K404">
        <v>0.14153779999999999</v>
      </c>
      <c r="L404">
        <v>0.13350000000000001</v>
      </c>
      <c r="M404">
        <v>0.1764</v>
      </c>
      <c r="N404">
        <v>711.35450000000003</v>
      </c>
      <c r="O404">
        <v>1225.8015</v>
      </c>
      <c r="P404">
        <v>1.4140999999999999</v>
      </c>
      <c r="Q404">
        <v>0.12039999999999999</v>
      </c>
      <c r="R404">
        <v>0.57979999999999998</v>
      </c>
      <c r="S404">
        <v>424.6936</v>
      </c>
      <c r="T404">
        <v>972.66780000000006</v>
      </c>
      <c r="U404">
        <v>0</v>
      </c>
      <c r="V404">
        <v>0</v>
      </c>
      <c r="W404">
        <v>0.43659999999999999</v>
      </c>
      <c r="X404">
        <v>2611487546</v>
      </c>
      <c r="Y404">
        <v>2308118342.25</v>
      </c>
      <c r="Z404">
        <v>0</v>
      </c>
      <c r="AA404">
        <v>0.1263</v>
      </c>
      <c r="AB404">
        <v>1</v>
      </c>
      <c r="AC404">
        <v>675247.76150000002</v>
      </c>
      <c r="AD404">
        <v>836379.58109999995</v>
      </c>
      <c r="AE404">
        <v>0</v>
      </c>
      <c r="AF404">
        <v>0.12039999999999999</v>
      </c>
      <c r="AG404">
        <v>0.80730000000000002</v>
      </c>
      <c r="AH404">
        <v>0.17069999999999999</v>
      </c>
      <c r="AI404">
        <v>0.57669999999999999</v>
      </c>
      <c r="AJ404">
        <v>-9.7799999999999998E-2</v>
      </c>
      <c r="AK404">
        <v>0.124</v>
      </c>
      <c r="AL404">
        <v>0.39810000000000001</v>
      </c>
      <c r="AM404">
        <v>1584484019.5071001</v>
      </c>
      <c r="AN404">
        <v>972652688.70200002</v>
      </c>
      <c r="AO404">
        <v>0</v>
      </c>
      <c r="AP404">
        <v>0.12870000000000001</v>
      </c>
      <c r="AQ404">
        <v>1</v>
      </c>
      <c r="AR404">
        <v>254.803619</v>
      </c>
      <c r="AS404">
        <v>0</v>
      </c>
      <c r="AT404">
        <v>-11.5883427875</v>
      </c>
      <c r="AU404">
        <v>0.13469999999999999</v>
      </c>
      <c r="AV404">
        <v>0</v>
      </c>
      <c r="AW404">
        <v>492089.67070000002</v>
      </c>
      <c r="AX404">
        <v>452429.32079999999</v>
      </c>
      <c r="AY404">
        <v>0</v>
      </c>
      <c r="AZ404">
        <v>0.112</v>
      </c>
      <c r="BA404">
        <v>0</v>
      </c>
      <c r="BB404">
        <v>0</v>
      </c>
      <c r="BC404">
        <v>0</v>
      </c>
      <c r="BD404">
        <v>0</v>
      </c>
      <c r="BE404">
        <v>0</v>
      </c>
      <c r="BF404">
        <v>0</v>
      </c>
      <c r="BG404" s="2">
        <f t="shared" si="8"/>
        <v>0.49492064000000002</v>
      </c>
      <c r="BH404">
        <f>IFERROR(VLOOKUP(D404,'Pesos cenários'!$B$2:$D$4,3,FALSE),"")</f>
        <v>0.24260000000000001</v>
      </c>
    </row>
    <row r="405" spans="1:60" x14ac:dyDescent="0.25">
      <c r="A405">
        <v>21629</v>
      </c>
      <c r="B405" t="s">
        <v>719</v>
      </c>
      <c r="C405" t="s">
        <v>293</v>
      </c>
      <c r="D405" t="s">
        <v>56</v>
      </c>
      <c r="E405" t="s">
        <v>57</v>
      </c>
      <c r="F405" t="s">
        <v>724</v>
      </c>
      <c r="G405" t="s">
        <v>716</v>
      </c>
      <c r="H405">
        <v>198.01900000000001</v>
      </c>
      <c r="I405">
        <v>426.18356299999999</v>
      </c>
      <c r="J405">
        <v>1638.4106470500001</v>
      </c>
      <c r="K405">
        <v>0.14153779999999999</v>
      </c>
      <c r="L405">
        <v>0.13350000000000001</v>
      </c>
      <c r="M405">
        <v>0.2601</v>
      </c>
      <c r="N405">
        <v>178.9151</v>
      </c>
      <c r="O405">
        <v>934.7636</v>
      </c>
      <c r="P405">
        <v>3.7052</v>
      </c>
      <c r="Q405">
        <v>0.12039999999999999</v>
      </c>
      <c r="R405">
        <v>0.18820000000000001</v>
      </c>
      <c r="S405">
        <v>196.81549999999999</v>
      </c>
      <c r="T405">
        <v>928.77779999999996</v>
      </c>
      <c r="U405">
        <v>0</v>
      </c>
      <c r="V405">
        <v>0</v>
      </c>
      <c r="W405">
        <v>0.21190000000000001</v>
      </c>
      <c r="X405">
        <v>809327172</v>
      </c>
      <c r="Y405">
        <v>1709276720</v>
      </c>
      <c r="Z405">
        <v>0</v>
      </c>
      <c r="AA405">
        <v>0.1263</v>
      </c>
      <c r="AB405">
        <v>0.47349999999999998</v>
      </c>
      <c r="AC405">
        <v>344354.08279999997</v>
      </c>
      <c r="AD405">
        <v>478977.01140000002</v>
      </c>
      <c r="AE405">
        <v>0</v>
      </c>
      <c r="AF405">
        <v>0.12039999999999999</v>
      </c>
      <c r="AG405">
        <v>0.71889999999999998</v>
      </c>
      <c r="AH405">
        <v>9.4600000000000004E-2</v>
      </c>
      <c r="AI405">
        <v>0.377</v>
      </c>
      <c r="AJ405">
        <v>-1.5100000000000001E-2</v>
      </c>
      <c r="AK405">
        <v>0.124</v>
      </c>
      <c r="AL405">
        <v>0.2797</v>
      </c>
      <c r="AM405">
        <v>222682019.10260001</v>
      </c>
      <c r="AN405">
        <v>442484488.83569998</v>
      </c>
      <c r="AO405">
        <v>0</v>
      </c>
      <c r="AP405">
        <v>0.12870000000000001</v>
      </c>
      <c r="AQ405">
        <v>0.50329999999999997</v>
      </c>
      <c r="AR405">
        <v>9.6418371199999999</v>
      </c>
      <c r="AS405">
        <v>0</v>
      </c>
      <c r="AT405">
        <v>-16.444582950000001</v>
      </c>
      <c r="AU405">
        <v>0.13469999999999999</v>
      </c>
      <c r="AV405">
        <v>0</v>
      </c>
      <c r="AW405">
        <v>142327.88310000001</v>
      </c>
      <c r="AX405">
        <v>415586.43150000001</v>
      </c>
      <c r="AY405">
        <v>23.412500000000001</v>
      </c>
      <c r="AZ405">
        <v>0.112</v>
      </c>
      <c r="BA405">
        <v>0.65759999999999996</v>
      </c>
      <c r="BB405">
        <v>0</v>
      </c>
      <c r="BC405">
        <v>0</v>
      </c>
      <c r="BD405">
        <v>0</v>
      </c>
      <c r="BE405">
        <v>0</v>
      </c>
      <c r="BF405">
        <v>0</v>
      </c>
      <c r="BG405" s="2">
        <f t="shared" si="8"/>
        <v>0.37684994999999999</v>
      </c>
      <c r="BH405">
        <f>IFERROR(VLOOKUP(D405,'Pesos cenários'!$B$2:$D$4,3,FALSE),"")</f>
        <v>0.3972</v>
      </c>
    </row>
    <row r="406" spans="1:60" x14ac:dyDescent="0.25">
      <c r="A406">
        <v>21629</v>
      </c>
      <c r="B406" t="s">
        <v>719</v>
      </c>
      <c r="C406" t="s">
        <v>293</v>
      </c>
      <c r="D406" t="s">
        <v>58</v>
      </c>
      <c r="E406" t="s">
        <v>57</v>
      </c>
      <c r="F406" t="s">
        <v>724</v>
      </c>
      <c r="G406" t="s">
        <v>716</v>
      </c>
      <c r="H406">
        <v>198.01900000000001</v>
      </c>
      <c r="I406">
        <v>426.18356299999999</v>
      </c>
      <c r="J406">
        <v>1822.5904057749999</v>
      </c>
      <c r="K406">
        <v>0.14153779999999999</v>
      </c>
      <c r="L406">
        <v>0.13350000000000001</v>
      </c>
      <c r="M406">
        <v>0.23380000000000001</v>
      </c>
      <c r="N406">
        <v>178.9151</v>
      </c>
      <c r="O406">
        <v>986.64490000000001</v>
      </c>
      <c r="P406">
        <v>3.7052</v>
      </c>
      <c r="Q406">
        <v>0.12039999999999999</v>
      </c>
      <c r="R406">
        <v>0.17829999999999999</v>
      </c>
      <c r="S406">
        <v>196.81549999999999</v>
      </c>
      <c r="T406">
        <v>916.14700000000005</v>
      </c>
      <c r="U406">
        <v>0</v>
      </c>
      <c r="V406">
        <v>0</v>
      </c>
      <c r="W406">
        <v>0.21479999999999999</v>
      </c>
      <c r="X406">
        <v>809327172</v>
      </c>
      <c r="Y406">
        <v>1698409060</v>
      </c>
      <c r="Z406">
        <v>0</v>
      </c>
      <c r="AA406">
        <v>0.1263</v>
      </c>
      <c r="AB406">
        <v>0.47649999999999998</v>
      </c>
      <c r="AC406">
        <v>344354.08279999997</v>
      </c>
      <c r="AD406">
        <v>479501.98119999998</v>
      </c>
      <c r="AE406">
        <v>0</v>
      </c>
      <c r="AF406">
        <v>0.12039999999999999</v>
      </c>
      <c r="AG406">
        <v>0.71809999999999996</v>
      </c>
      <c r="AH406">
        <v>8.6300000000000002E-2</v>
      </c>
      <c r="AI406">
        <v>0.37640000000000001</v>
      </c>
      <c r="AJ406">
        <v>-3.3399999999999999E-2</v>
      </c>
      <c r="AK406">
        <v>0.124</v>
      </c>
      <c r="AL406">
        <v>0.29199999999999998</v>
      </c>
      <c r="AM406">
        <v>231745529.7026</v>
      </c>
      <c r="AN406">
        <v>447279988.8872</v>
      </c>
      <c r="AO406">
        <v>0</v>
      </c>
      <c r="AP406">
        <v>0.12870000000000001</v>
      </c>
      <c r="AQ406">
        <v>0.5181</v>
      </c>
      <c r="AR406">
        <v>9.0557222399999997</v>
      </c>
      <c r="AS406">
        <v>0</v>
      </c>
      <c r="AT406">
        <v>-12.267491825</v>
      </c>
      <c r="AU406">
        <v>0.13469999999999999</v>
      </c>
      <c r="AV406">
        <v>0</v>
      </c>
      <c r="AW406">
        <v>146203.88620000001</v>
      </c>
      <c r="AX406">
        <v>431044.28480000002</v>
      </c>
      <c r="AY406">
        <v>0.35320000000000001</v>
      </c>
      <c r="AZ406">
        <v>0.112</v>
      </c>
      <c r="BA406">
        <v>0.66080000000000005</v>
      </c>
      <c r="BB406">
        <v>0</v>
      </c>
      <c r="BC406">
        <v>0</v>
      </c>
      <c r="BD406">
        <v>0</v>
      </c>
      <c r="BE406">
        <v>0</v>
      </c>
      <c r="BF406">
        <v>0</v>
      </c>
      <c r="BG406" s="2">
        <f t="shared" si="8"/>
        <v>0.37621788</v>
      </c>
      <c r="BH406">
        <f>IFERROR(VLOOKUP(D406,'Pesos cenários'!$B$2:$D$4,3,FALSE),"")</f>
        <v>0.36020000000000002</v>
      </c>
    </row>
    <row r="407" spans="1:60" x14ac:dyDescent="0.25">
      <c r="A407">
        <v>21629</v>
      </c>
      <c r="B407" t="s">
        <v>719</v>
      </c>
      <c r="C407" t="s">
        <v>293</v>
      </c>
      <c r="D407" t="s">
        <v>59</v>
      </c>
      <c r="E407" t="s">
        <v>57</v>
      </c>
      <c r="F407" t="s">
        <v>724</v>
      </c>
      <c r="G407" t="s">
        <v>716</v>
      </c>
      <c r="H407">
        <v>198.01900000000001</v>
      </c>
      <c r="I407">
        <v>426.18356299999999</v>
      </c>
      <c r="J407">
        <v>2210.4683583999999</v>
      </c>
      <c r="K407">
        <v>0.14153779999999999</v>
      </c>
      <c r="L407">
        <v>0.13350000000000001</v>
      </c>
      <c r="M407">
        <v>0.1928</v>
      </c>
      <c r="N407">
        <v>240.65629999999999</v>
      </c>
      <c r="O407">
        <v>1225.8015</v>
      </c>
      <c r="P407">
        <v>1.4140999999999999</v>
      </c>
      <c r="Q407">
        <v>0.12039999999999999</v>
      </c>
      <c r="R407">
        <v>0.19539999999999999</v>
      </c>
      <c r="S407">
        <v>196.81549999999999</v>
      </c>
      <c r="T407">
        <v>972.66780000000006</v>
      </c>
      <c r="U407">
        <v>0</v>
      </c>
      <c r="V407">
        <v>0</v>
      </c>
      <c r="W407">
        <v>0.20230000000000001</v>
      </c>
      <c r="X407">
        <v>809327172</v>
      </c>
      <c r="Y407">
        <v>2308118342.25</v>
      </c>
      <c r="Z407">
        <v>0</v>
      </c>
      <c r="AA407">
        <v>0.1263</v>
      </c>
      <c r="AB407">
        <v>0.35060000000000002</v>
      </c>
      <c r="AC407">
        <v>344354.08279999997</v>
      </c>
      <c r="AD407">
        <v>836379.58109999995</v>
      </c>
      <c r="AE407">
        <v>0</v>
      </c>
      <c r="AF407">
        <v>0.12039999999999999</v>
      </c>
      <c r="AG407">
        <v>0.41170000000000001</v>
      </c>
      <c r="AH407">
        <v>7.9600000000000004E-2</v>
      </c>
      <c r="AI407">
        <v>0.57669999999999999</v>
      </c>
      <c r="AJ407">
        <v>-9.7799999999999998E-2</v>
      </c>
      <c r="AK407">
        <v>0.124</v>
      </c>
      <c r="AL407">
        <v>0.2631</v>
      </c>
      <c r="AM407">
        <v>287370968.5571</v>
      </c>
      <c r="AN407">
        <v>972652688.70200002</v>
      </c>
      <c r="AO407">
        <v>0</v>
      </c>
      <c r="AP407">
        <v>0.12870000000000001</v>
      </c>
      <c r="AQ407">
        <v>0.29549999999999998</v>
      </c>
      <c r="AR407">
        <v>-0.18351405900000001</v>
      </c>
      <c r="AS407">
        <v>0</v>
      </c>
      <c r="AT407">
        <v>-11.5883427875</v>
      </c>
      <c r="AU407">
        <v>0.13469999999999999</v>
      </c>
      <c r="AV407">
        <v>1.5836091697076001E-2</v>
      </c>
      <c r="AW407">
        <v>130952.0095</v>
      </c>
      <c r="AX407">
        <v>452429.32079999999</v>
      </c>
      <c r="AY407">
        <v>0</v>
      </c>
      <c r="AZ407">
        <v>0.112</v>
      </c>
      <c r="BA407">
        <v>0.71060000000000001</v>
      </c>
      <c r="BB407">
        <v>0</v>
      </c>
      <c r="BC407">
        <v>0</v>
      </c>
      <c r="BD407">
        <v>0</v>
      </c>
      <c r="BE407">
        <v>0</v>
      </c>
      <c r="BF407">
        <v>0</v>
      </c>
      <c r="BG407" s="2">
        <f t="shared" si="8"/>
        <v>0.29548999155159617</v>
      </c>
      <c r="BH407">
        <f>IFERROR(VLOOKUP(D407,'Pesos cenários'!$B$2:$D$4,3,FALSE),"")</f>
        <v>0.24260000000000001</v>
      </c>
    </row>
    <row r="408" spans="1:60" x14ac:dyDescent="0.25">
      <c r="A408">
        <v>21630</v>
      </c>
      <c r="B408" t="s">
        <v>719</v>
      </c>
      <c r="C408" t="s">
        <v>294</v>
      </c>
      <c r="D408" t="s">
        <v>59</v>
      </c>
      <c r="E408" t="s">
        <v>57</v>
      </c>
      <c r="F408" t="s">
        <v>727</v>
      </c>
      <c r="G408" t="s">
        <v>716</v>
      </c>
      <c r="H408">
        <v>104.89400000000001</v>
      </c>
      <c r="I408">
        <v>72.868873600000001</v>
      </c>
      <c r="J408">
        <v>2210.4683583999999</v>
      </c>
      <c r="K408">
        <v>0.14153779999999999</v>
      </c>
      <c r="L408">
        <v>0.13350000000000001</v>
      </c>
      <c r="M408">
        <v>3.2899999999999999E-2</v>
      </c>
      <c r="N408">
        <v>659.26350000000002</v>
      </c>
      <c r="O408">
        <v>1225.8015</v>
      </c>
      <c r="P408">
        <v>1.4140999999999999</v>
      </c>
      <c r="Q408">
        <v>0.12039999999999999</v>
      </c>
      <c r="R408">
        <v>0.5373</v>
      </c>
      <c r="S408">
        <v>153.59309999999999</v>
      </c>
      <c r="T408">
        <v>972.66780000000006</v>
      </c>
      <c r="U408">
        <v>0</v>
      </c>
      <c r="V408">
        <v>0</v>
      </c>
      <c r="W408">
        <v>0.15790000000000001</v>
      </c>
      <c r="X408">
        <v>424660728</v>
      </c>
      <c r="Y408">
        <v>2308118342.25</v>
      </c>
      <c r="Z408">
        <v>0</v>
      </c>
      <c r="AA408">
        <v>0.1263</v>
      </c>
      <c r="AB408">
        <v>0.184</v>
      </c>
      <c r="AC408">
        <v>151431.96799999999</v>
      </c>
      <c r="AD408">
        <v>836379.58109999995</v>
      </c>
      <c r="AE408">
        <v>0</v>
      </c>
      <c r="AF408">
        <v>0.12039999999999999</v>
      </c>
      <c r="AG408">
        <v>0.18110000000000001</v>
      </c>
      <c r="AH408">
        <v>0.124</v>
      </c>
      <c r="AI408">
        <v>0.57669999999999999</v>
      </c>
      <c r="AJ408">
        <v>-9.7799999999999998E-2</v>
      </c>
      <c r="AK408">
        <v>0.124</v>
      </c>
      <c r="AL408">
        <v>0.32890000000000003</v>
      </c>
      <c r="AM408">
        <v>188086662.56659999</v>
      </c>
      <c r="AN408">
        <v>972652688.70200002</v>
      </c>
      <c r="AO408">
        <v>0</v>
      </c>
      <c r="AP408">
        <v>0.12870000000000001</v>
      </c>
      <c r="AQ408">
        <v>0.19339999999999999</v>
      </c>
      <c r="AR408">
        <v>396.98486300000002</v>
      </c>
      <c r="AS408">
        <v>0</v>
      </c>
      <c r="AT408">
        <v>-11.5883427875</v>
      </c>
      <c r="AU408">
        <v>0.13469999999999999</v>
      </c>
      <c r="AV408">
        <v>0</v>
      </c>
      <c r="AW408">
        <v>9610.9277000000002</v>
      </c>
      <c r="AX408">
        <v>452429.32079999999</v>
      </c>
      <c r="AY408">
        <v>0</v>
      </c>
      <c r="AZ408">
        <v>0.112</v>
      </c>
      <c r="BA408">
        <v>0.9788</v>
      </c>
      <c r="BB408">
        <v>0</v>
      </c>
      <c r="BC408">
        <v>0</v>
      </c>
      <c r="BD408">
        <v>0</v>
      </c>
      <c r="BE408">
        <v>0</v>
      </c>
      <c r="BF408">
        <v>0</v>
      </c>
      <c r="BG408" s="2">
        <f t="shared" si="8"/>
        <v>0.28942648999999998</v>
      </c>
      <c r="BH408">
        <f>IFERROR(VLOOKUP(D408,'Pesos cenários'!$B$2:$D$4,3,FALSE),"")</f>
        <v>0.24260000000000001</v>
      </c>
    </row>
    <row r="409" spans="1:60" x14ac:dyDescent="0.25">
      <c r="A409">
        <v>21631</v>
      </c>
      <c r="B409" t="s">
        <v>719</v>
      </c>
      <c r="C409" t="s">
        <v>295</v>
      </c>
      <c r="D409" t="s">
        <v>56</v>
      </c>
      <c r="E409" t="s">
        <v>57</v>
      </c>
      <c r="F409" t="s">
        <v>730</v>
      </c>
      <c r="G409" t="s">
        <v>716</v>
      </c>
      <c r="H409">
        <v>160.74</v>
      </c>
      <c r="I409">
        <v>1213.8380099999999</v>
      </c>
      <c r="J409">
        <v>1638.4106470500001</v>
      </c>
      <c r="K409">
        <v>0.14153779999999999</v>
      </c>
      <c r="L409">
        <v>0.13350000000000001</v>
      </c>
      <c r="M409">
        <v>0.74080000000000001</v>
      </c>
      <c r="N409">
        <v>106.3062</v>
      </c>
      <c r="O409">
        <v>934.7636</v>
      </c>
      <c r="P409">
        <v>3.7052</v>
      </c>
      <c r="Q409">
        <v>0.12039999999999999</v>
      </c>
      <c r="R409">
        <v>0.11020000000000001</v>
      </c>
      <c r="S409">
        <v>175.96010000000001</v>
      </c>
      <c r="T409">
        <v>928.77779999999996</v>
      </c>
      <c r="U409">
        <v>0</v>
      </c>
      <c r="V409">
        <v>0</v>
      </c>
      <c r="W409">
        <v>0.1895</v>
      </c>
      <c r="X409">
        <v>562951884</v>
      </c>
      <c r="Y409">
        <v>1709276720</v>
      </c>
      <c r="Z409">
        <v>0</v>
      </c>
      <c r="AA409">
        <v>0.1263</v>
      </c>
      <c r="AB409">
        <v>0.32940000000000003</v>
      </c>
      <c r="AC409">
        <v>286167.00829999999</v>
      </c>
      <c r="AD409">
        <v>478977.01140000002</v>
      </c>
      <c r="AE409">
        <v>0</v>
      </c>
      <c r="AF409">
        <v>0.12039999999999999</v>
      </c>
      <c r="AG409">
        <v>0.59750000000000003</v>
      </c>
      <c r="AH409">
        <v>0.23519999999999999</v>
      </c>
      <c r="AI409">
        <v>0.377</v>
      </c>
      <c r="AJ409">
        <v>-1.5100000000000001E-2</v>
      </c>
      <c r="AK409">
        <v>0.124</v>
      </c>
      <c r="AL409">
        <v>0.63819999999999999</v>
      </c>
      <c r="AM409">
        <v>5341120.0853000004</v>
      </c>
      <c r="AN409">
        <v>442484488.83569998</v>
      </c>
      <c r="AO409">
        <v>0</v>
      </c>
      <c r="AP409">
        <v>0.12870000000000001</v>
      </c>
      <c r="AQ409">
        <v>1.21E-2</v>
      </c>
      <c r="AR409">
        <v>12.421442000000001</v>
      </c>
      <c r="AS409">
        <v>0</v>
      </c>
      <c r="AT409">
        <v>-16.444582950000001</v>
      </c>
      <c r="AU409">
        <v>0.13469999999999999</v>
      </c>
      <c r="AV409">
        <v>0</v>
      </c>
      <c r="AW409">
        <v>91976.28</v>
      </c>
      <c r="AX409">
        <v>415586.43150000001</v>
      </c>
      <c r="AY409">
        <v>23.412500000000001</v>
      </c>
      <c r="AZ409">
        <v>0.112</v>
      </c>
      <c r="BA409">
        <v>0.77869999999999995</v>
      </c>
      <c r="BB409">
        <v>0</v>
      </c>
      <c r="BC409">
        <v>0</v>
      </c>
      <c r="BD409">
        <v>0</v>
      </c>
      <c r="BE409">
        <v>0</v>
      </c>
      <c r="BF409">
        <v>0</v>
      </c>
      <c r="BG409" s="2">
        <f t="shared" si="8"/>
        <v>0.39361557000000003</v>
      </c>
      <c r="BH409">
        <f>IFERROR(VLOOKUP(D409,'Pesos cenários'!$B$2:$D$4,3,FALSE),"")</f>
        <v>0.3972</v>
      </c>
    </row>
    <row r="410" spans="1:60" x14ac:dyDescent="0.25">
      <c r="A410">
        <v>21631</v>
      </c>
      <c r="B410" t="s">
        <v>719</v>
      </c>
      <c r="C410" t="s">
        <v>295</v>
      </c>
      <c r="D410" t="s">
        <v>58</v>
      </c>
      <c r="E410" t="s">
        <v>57</v>
      </c>
      <c r="F410" t="s">
        <v>730</v>
      </c>
      <c r="G410" t="s">
        <v>716</v>
      </c>
      <c r="H410">
        <v>160.74</v>
      </c>
      <c r="I410">
        <v>1213.8380099999999</v>
      </c>
      <c r="J410">
        <v>1822.5904057749999</v>
      </c>
      <c r="K410">
        <v>0.14153779999999999</v>
      </c>
      <c r="L410">
        <v>0.13350000000000001</v>
      </c>
      <c r="M410">
        <v>0.66600000000000004</v>
      </c>
      <c r="N410">
        <v>109.74120000000001</v>
      </c>
      <c r="O410">
        <v>986.64490000000001</v>
      </c>
      <c r="P410">
        <v>3.7052</v>
      </c>
      <c r="Q410">
        <v>0.12039999999999999</v>
      </c>
      <c r="R410">
        <v>0.1079</v>
      </c>
      <c r="S410">
        <v>175.96010000000001</v>
      </c>
      <c r="T410">
        <v>916.14700000000005</v>
      </c>
      <c r="U410">
        <v>0</v>
      </c>
      <c r="V410">
        <v>0</v>
      </c>
      <c r="W410">
        <v>0.19209999999999999</v>
      </c>
      <c r="X410">
        <v>562951884</v>
      </c>
      <c r="Y410">
        <v>1698409060</v>
      </c>
      <c r="Z410">
        <v>0</v>
      </c>
      <c r="AA410">
        <v>0.1263</v>
      </c>
      <c r="AB410">
        <v>0.33150000000000002</v>
      </c>
      <c r="AC410">
        <v>286167.00829999999</v>
      </c>
      <c r="AD410">
        <v>479501.98119999998</v>
      </c>
      <c r="AE410">
        <v>0</v>
      </c>
      <c r="AF410">
        <v>0.12039999999999999</v>
      </c>
      <c r="AG410">
        <v>0.5968</v>
      </c>
      <c r="AH410">
        <v>0.23480000000000001</v>
      </c>
      <c r="AI410">
        <v>0.37640000000000001</v>
      </c>
      <c r="AJ410">
        <v>-3.3399999999999999E-2</v>
      </c>
      <c r="AK410">
        <v>0.124</v>
      </c>
      <c r="AL410">
        <v>0.65439999999999998</v>
      </c>
      <c r="AM410">
        <v>0</v>
      </c>
      <c r="AN410">
        <v>447279988.8872</v>
      </c>
      <c r="AO410">
        <v>0</v>
      </c>
      <c r="AP410">
        <v>0.12870000000000001</v>
      </c>
      <c r="AQ410">
        <v>0</v>
      </c>
      <c r="AR410">
        <v>-7.5507187800000004</v>
      </c>
      <c r="AS410">
        <v>0</v>
      </c>
      <c r="AT410">
        <v>-12.267491825</v>
      </c>
      <c r="AU410">
        <v>0.13469999999999999</v>
      </c>
      <c r="AV410">
        <v>0.61550632254038595</v>
      </c>
      <c r="AW410">
        <v>28158.407500000001</v>
      </c>
      <c r="AX410">
        <v>431044.28480000002</v>
      </c>
      <c r="AY410">
        <v>0.35320000000000001</v>
      </c>
      <c r="AZ410">
        <v>0.112</v>
      </c>
      <c r="BA410">
        <v>0.93469999999999998</v>
      </c>
      <c r="BB410">
        <v>0</v>
      </c>
      <c r="BC410">
        <v>0</v>
      </c>
      <c r="BD410">
        <v>0</v>
      </c>
      <c r="BE410">
        <v>0</v>
      </c>
      <c r="BF410">
        <v>0</v>
      </c>
      <c r="BG410" s="2">
        <f t="shared" si="8"/>
        <v>0.48436603164618997</v>
      </c>
      <c r="BH410">
        <f>IFERROR(VLOOKUP(D410,'Pesos cenários'!$B$2:$D$4,3,FALSE),"")</f>
        <v>0.36020000000000002</v>
      </c>
    </row>
    <row r="411" spans="1:60" x14ac:dyDescent="0.25">
      <c r="A411">
        <v>21631</v>
      </c>
      <c r="B411" t="s">
        <v>719</v>
      </c>
      <c r="C411" t="s">
        <v>295</v>
      </c>
      <c r="D411" t="s">
        <v>59</v>
      </c>
      <c r="E411" t="s">
        <v>57</v>
      </c>
      <c r="F411" t="s">
        <v>730</v>
      </c>
      <c r="G411" t="s">
        <v>716</v>
      </c>
      <c r="H411">
        <v>160.74</v>
      </c>
      <c r="I411">
        <v>1213.8380099999999</v>
      </c>
      <c r="J411">
        <v>2210.4683583999999</v>
      </c>
      <c r="K411">
        <v>0.14153779999999999</v>
      </c>
      <c r="L411">
        <v>0.13350000000000001</v>
      </c>
      <c r="M411">
        <v>0.54910000000000003</v>
      </c>
      <c r="N411">
        <v>130.41329999999999</v>
      </c>
      <c r="O411">
        <v>1225.8015</v>
      </c>
      <c r="P411">
        <v>1.4140999999999999</v>
      </c>
      <c r="Q411">
        <v>0.12039999999999999</v>
      </c>
      <c r="R411">
        <v>0.10539999999999999</v>
      </c>
      <c r="S411">
        <v>175.96010000000001</v>
      </c>
      <c r="T411">
        <v>972.66780000000006</v>
      </c>
      <c r="U411">
        <v>0</v>
      </c>
      <c r="V411">
        <v>0</v>
      </c>
      <c r="W411">
        <v>0.18090000000000001</v>
      </c>
      <c r="X411">
        <v>562951884</v>
      </c>
      <c r="Y411">
        <v>2308118342.25</v>
      </c>
      <c r="Z411">
        <v>0</v>
      </c>
      <c r="AA411">
        <v>0.1263</v>
      </c>
      <c r="AB411">
        <v>0.24390000000000001</v>
      </c>
      <c r="AC411">
        <v>286167.00829999999</v>
      </c>
      <c r="AD411">
        <v>836379.58109999995</v>
      </c>
      <c r="AE411">
        <v>0</v>
      </c>
      <c r="AF411">
        <v>0.12039999999999999</v>
      </c>
      <c r="AG411">
        <v>0.34210000000000002</v>
      </c>
      <c r="AH411">
        <v>0.2351</v>
      </c>
      <c r="AI411">
        <v>0.57669999999999999</v>
      </c>
      <c r="AJ411">
        <v>-9.7799999999999998E-2</v>
      </c>
      <c r="AK411">
        <v>0.124</v>
      </c>
      <c r="AL411">
        <v>0.49359999999999998</v>
      </c>
      <c r="AM411">
        <v>68005716.363900006</v>
      </c>
      <c r="AN411">
        <v>972652688.70200002</v>
      </c>
      <c r="AO411">
        <v>0</v>
      </c>
      <c r="AP411">
        <v>0.12870000000000001</v>
      </c>
      <c r="AQ411">
        <v>6.9900000000000004E-2</v>
      </c>
      <c r="AR411">
        <v>-0.57550817700000001</v>
      </c>
      <c r="AS411">
        <v>0</v>
      </c>
      <c r="AT411">
        <v>-11.5883427875</v>
      </c>
      <c r="AU411">
        <v>0.13469999999999999</v>
      </c>
      <c r="AV411">
        <v>4.96626815027238E-2</v>
      </c>
      <c r="AW411">
        <v>39619.519800000002</v>
      </c>
      <c r="AX411">
        <v>452429.32079999999</v>
      </c>
      <c r="AY411">
        <v>0</v>
      </c>
      <c r="AZ411">
        <v>0.112</v>
      </c>
      <c r="BA411">
        <v>0.91239999999999999</v>
      </c>
      <c r="BB411">
        <v>0</v>
      </c>
      <c r="BC411">
        <v>0</v>
      </c>
      <c r="BD411">
        <v>0</v>
      </c>
      <c r="BE411">
        <v>0</v>
      </c>
      <c r="BF411">
        <v>0</v>
      </c>
      <c r="BG411" s="2">
        <f t="shared" si="8"/>
        <v>0.33706931319841693</v>
      </c>
      <c r="BH411">
        <f>IFERROR(VLOOKUP(D411,'Pesos cenários'!$B$2:$D$4,3,FALSE),"")</f>
        <v>0.24260000000000001</v>
      </c>
    </row>
    <row r="412" spans="1:60" x14ac:dyDescent="0.25">
      <c r="A412">
        <v>21632</v>
      </c>
      <c r="B412" t="s">
        <v>719</v>
      </c>
      <c r="C412" t="s">
        <v>296</v>
      </c>
      <c r="D412" t="s">
        <v>59</v>
      </c>
      <c r="E412" t="s">
        <v>57</v>
      </c>
      <c r="F412" t="s">
        <v>727</v>
      </c>
      <c r="G412" t="s">
        <v>716</v>
      </c>
      <c r="H412">
        <v>48.427</v>
      </c>
      <c r="I412">
        <v>255.90509</v>
      </c>
      <c r="J412">
        <v>2210.4683583999999</v>
      </c>
      <c r="K412">
        <v>0.14153779999999999</v>
      </c>
      <c r="L412">
        <v>0.13350000000000001</v>
      </c>
      <c r="M412">
        <v>0.1157</v>
      </c>
      <c r="N412">
        <v>64.777500000000003</v>
      </c>
      <c r="O412">
        <v>1225.8015</v>
      </c>
      <c r="P412">
        <v>1.4140999999999999</v>
      </c>
      <c r="Q412">
        <v>0.12039999999999999</v>
      </c>
      <c r="R412">
        <v>5.1799999999999999E-2</v>
      </c>
      <c r="S412">
        <v>54.412300000000002</v>
      </c>
      <c r="T412">
        <v>972.66780000000006</v>
      </c>
      <c r="U412">
        <v>0</v>
      </c>
      <c r="V412">
        <v>0</v>
      </c>
      <c r="W412">
        <v>5.5899999999999998E-2</v>
      </c>
      <c r="X412">
        <v>147042022</v>
      </c>
      <c r="Y412">
        <v>2308118342.25</v>
      </c>
      <c r="Z412">
        <v>0</v>
      </c>
      <c r="AA412">
        <v>0.1263</v>
      </c>
      <c r="AB412">
        <v>6.3700000000000007E-2</v>
      </c>
      <c r="AC412">
        <v>98758.661999999997</v>
      </c>
      <c r="AD412">
        <v>836379.58109999995</v>
      </c>
      <c r="AE412">
        <v>0</v>
      </c>
      <c r="AF412">
        <v>0.12039999999999999</v>
      </c>
      <c r="AG412">
        <v>0.1181</v>
      </c>
      <c r="AH412">
        <v>0</v>
      </c>
      <c r="AI412">
        <v>0.57669999999999999</v>
      </c>
      <c r="AJ412">
        <v>-9.7799999999999998E-2</v>
      </c>
      <c r="AK412">
        <v>0.124</v>
      </c>
      <c r="AL412">
        <v>0.14499999999999999</v>
      </c>
      <c r="AM412">
        <v>0</v>
      </c>
      <c r="AN412">
        <v>972652688.70200002</v>
      </c>
      <c r="AO412">
        <v>0</v>
      </c>
      <c r="AP412">
        <v>0.12870000000000001</v>
      </c>
      <c r="AQ412">
        <v>0</v>
      </c>
      <c r="AR412">
        <v>-4.1197859700000004E-3</v>
      </c>
      <c r="AS412">
        <v>0</v>
      </c>
      <c r="AT412">
        <v>-11.5883427875</v>
      </c>
      <c r="AU412">
        <v>0.13469999999999999</v>
      </c>
      <c r="AV412">
        <v>3.5551122757979998E-4</v>
      </c>
      <c r="AW412">
        <v>6391.3865999999998</v>
      </c>
      <c r="AX412">
        <v>452429.32079999999</v>
      </c>
      <c r="AY412">
        <v>0</v>
      </c>
      <c r="AZ412">
        <v>0.112</v>
      </c>
      <c r="BA412">
        <v>0.9859</v>
      </c>
      <c r="BB412">
        <v>0</v>
      </c>
      <c r="BC412">
        <v>0</v>
      </c>
      <c r="BD412">
        <v>0</v>
      </c>
      <c r="BE412">
        <v>0</v>
      </c>
      <c r="BF412">
        <v>0</v>
      </c>
      <c r="BG412" s="2">
        <f t="shared" si="8"/>
        <v>0.17239590736235499</v>
      </c>
      <c r="BH412">
        <f>IFERROR(VLOOKUP(D412,'Pesos cenários'!$B$2:$D$4,3,FALSE),"")</f>
        <v>0.24260000000000001</v>
      </c>
    </row>
    <row r="413" spans="1:60" x14ac:dyDescent="0.25">
      <c r="A413">
        <v>21633</v>
      </c>
      <c r="B413" t="s">
        <v>719</v>
      </c>
      <c r="C413" t="s">
        <v>297</v>
      </c>
      <c r="D413" t="s">
        <v>58</v>
      </c>
      <c r="E413" t="s">
        <v>57</v>
      </c>
      <c r="F413" t="s">
        <v>729</v>
      </c>
      <c r="G413" t="s">
        <v>716</v>
      </c>
      <c r="H413">
        <v>21.391999999999999</v>
      </c>
      <c r="I413">
        <v>3.4171280899999998</v>
      </c>
      <c r="J413">
        <v>1822.5904057749999</v>
      </c>
      <c r="K413">
        <v>0.14153779999999999</v>
      </c>
      <c r="L413">
        <v>0.13350000000000001</v>
      </c>
      <c r="M413">
        <v>1.8E-3</v>
      </c>
      <c r="N413">
        <v>347.0437</v>
      </c>
      <c r="O413">
        <v>986.64490000000001</v>
      </c>
      <c r="P413">
        <v>3.7052</v>
      </c>
      <c r="Q413">
        <v>0.12039999999999999</v>
      </c>
      <c r="R413">
        <v>0.3493</v>
      </c>
      <c r="S413">
        <v>38.879800000000003</v>
      </c>
      <c r="T413">
        <v>916.14700000000005</v>
      </c>
      <c r="U413">
        <v>0</v>
      </c>
      <c r="V413">
        <v>0</v>
      </c>
      <c r="W413">
        <v>4.24E-2</v>
      </c>
      <c r="X413">
        <v>86603844</v>
      </c>
      <c r="Y413">
        <v>1698409060</v>
      </c>
      <c r="Z413">
        <v>0</v>
      </c>
      <c r="AA413">
        <v>0.1263</v>
      </c>
      <c r="AB413">
        <v>5.0999999999999997E-2</v>
      </c>
      <c r="AC413">
        <v>14647.333699999999</v>
      </c>
      <c r="AD413">
        <v>479501.98119999998</v>
      </c>
      <c r="AE413">
        <v>0</v>
      </c>
      <c r="AF413">
        <v>0.12039999999999999</v>
      </c>
      <c r="AG413">
        <v>3.0499999999999999E-2</v>
      </c>
      <c r="AH413">
        <v>-1.2999999999999999E-2</v>
      </c>
      <c r="AI413">
        <v>0.37640000000000001</v>
      </c>
      <c r="AJ413">
        <v>-3.3399999999999999E-2</v>
      </c>
      <c r="AK413">
        <v>0.124</v>
      </c>
      <c r="AL413">
        <v>4.9799999999999997E-2</v>
      </c>
      <c r="AM413">
        <v>154758042.1652</v>
      </c>
      <c r="AN413">
        <v>447279988.8872</v>
      </c>
      <c r="AO413">
        <v>0</v>
      </c>
      <c r="AP413">
        <v>0.12870000000000001</v>
      </c>
      <c r="AQ413">
        <v>0.34599999999999997</v>
      </c>
      <c r="AR413">
        <v>9.0205650300000002</v>
      </c>
      <c r="AS413">
        <v>0</v>
      </c>
      <c r="AT413">
        <v>-12.267491825</v>
      </c>
      <c r="AU413">
        <v>0.13469999999999999</v>
      </c>
      <c r="AV413">
        <v>0</v>
      </c>
      <c r="AW413">
        <v>13020.6445</v>
      </c>
      <c r="AX413">
        <v>431044.28480000002</v>
      </c>
      <c r="AY413">
        <v>0.35320000000000001</v>
      </c>
      <c r="AZ413">
        <v>0.112</v>
      </c>
      <c r="BA413">
        <v>0.9698</v>
      </c>
      <c r="BB413">
        <v>0</v>
      </c>
      <c r="BC413">
        <v>0</v>
      </c>
      <c r="BD413">
        <v>0</v>
      </c>
      <c r="BE413">
        <v>0</v>
      </c>
      <c r="BF413">
        <v>0</v>
      </c>
      <c r="BG413" s="2">
        <f t="shared" si="8"/>
        <v>0.21173252000000001</v>
      </c>
      <c r="BH413">
        <f>IFERROR(VLOOKUP(D413,'Pesos cenários'!$B$2:$D$4,3,FALSE),"")</f>
        <v>0.36020000000000002</v>
      </c>
    </row>
    <row r="414" spans="1:60" x14ac:dyDescent="0.25">
      <c r="A414">
        <v>21633</v>
      </c>
      <c r="B414" t="s">
        <v>719</v>
      </c>
      <c r="C414" t="s">
        <v>297</v>
      </c>
      <c r="D414" t="s">
        <v>59</v>
      </c>
      <c r="E414" t="s">
        <v>57</v>
      </c>
      <c r="F414" t="s">
        <v>729</v>
      </c>
      <c r="G414" t="s">
        <v>716</v>
      </c>
      <c r="H414">
        <v>21.391999999999999</v>
      </c>
      <c r="I414">
        <v>2.5628461800000002</v>
      </c>
      <c r="J414">
        <v>2210.4683583999999</v>
      </c>
      <c r="K414">
        <v>0.14153779999999999</v>
      </c>
      <c r="L414">
        <v>0.13350000000000001</v>
      </c>
      <c r="M414">
        <v>1.1000000000000001E-3</v>
      </c>
      <c r="N414">
        <v>409.8947</v>
      </c>
      <c r="O414">
        <v>1225.8015</v>
      </c>
      <c r="P414">
        <v>1.4140999999999999</v>
      </c>
      <c r="Q414">
        <v>0.12039999999999999</v>
      </c>
      <c r="R414">
        <v>0.33360000000000001</v>
      </c>
      <c r="S414">
        <v>38.879800000000003</v>
      </c>
      <c r="T414">
        <v>972.66780000000006</v>
      </c>
      <c r="U414">
        <v>0</v>
      </c>
      <c r="V414">
        <v>0</v>
      </c>
      <c r="W414">
        <v>0.04</v>
      </c>
      <c r="X414">
        <v>64952884</v>
      </c>
      <c r="Y414">
        <v>2308118342.25</v>
      </c>
      <c r="Z414">
        <v>0</v>
      </c>
      <c r="AA414">
        <v>0.1263</v>
      </c>
      <c r="AB414">
        <v>2.81E-2</v>
      </c>
      <c r="AC414">
        <v>14647.333699999999</v>
      </c>
      <c r="AD414">
        <v>836379.58109999995</v>
      </c>
      <c r="AE414">
        <v>0</v>
      </c>
      <c r="AF414">
        <v>0.12039999999999999</v>
      </c>
      <c r="AG414">
        <v>1.7500000000000002E-2</v>
      </c>
      <c r="AH414">
        <v>-8.6E-3</v>
      </c>
      <c r="AI414">
        <v>0.57669999999999999</v>
      </c>
      <c r="AJ414">
        <v>-9.7799999999999998E-2</v>
      </c>
      <c r="AK414">
        <v>0.124</v>
      </c>
      <c r="AL414">
        <v>0.1323</v>
      </c>
      <c r="AM414">
        <v>30561994.972600002</v>
      </c>
      <c r="AN414">
        <v>972652688.70200002</v>
      </c>
      <c r="AO414">
        <v>0</v>
      </c>
      <c r="AP414">
        <v>0.12870000000000001</v>
      </c>
      <c r="AQ414">
        <v>3.1399999999999997E-2</v>
      </c>
      <c r="AR414">
        <v>0</v>
      </c>
      <c r="AS414">
        <v>0</v>
      </c>
      <c r="AT414">
        <v>-11.5883427875</v>
      </c>
      <c r="AU414">
        <v>0.13469999999999999</v>
      </c>
      <c r="AV414">
        <v>0</v>
      </c>
      <c r="AW414">
        <v>7308.6216999999997</v>
      </c>
      <c r="AX414">
        <v>452429.32079999999</v>
      </c>
      <c r="AY414">
        <v>0</v>
      </c>
      <c r="AZ414">
        <v>0.112</v>
      </c>
      <c r="BA414">
        <v>0.98380000000000001</v>
      </c>
      <c r="BB414">
        <v>0</v>
      </c>
      <c r="BC414">
        <v>0</v>
      </c>
      <c r="BD414">
        <v>0</v>
      </c>
      <c r="BE414">
        <v>0</v>
      </c>
      <c r="BF414">
        <v>0</v>
      </c>
      <c r="BG414" s="2">
        <f t="shared" ref="BG414:BG477" si="9">(M414*L414)+(R414*Q414)+(W414*V414)+(AB414*AA414)+(AG414*AF414)+(AL414*AK414)+(AQ414*AP414)+(AV414*AU414)+(BA414*AZ414)+(BF414*BE414)</f>
        <v>0.17660029999999999</v>
      </c>
      <c r="BH414">
        <f>IFERROR(VLOOKUP(D414,'Pesos cenários'!$B$2:$D$4,3,FALSE),"")</f>
        <v>0.24260000000000001</v>
      </c>
    </row>
    <row r="415" spans="1:60" x14ac:dyDescent="0.25">
      <c r="A415">
        <v>21634</v>
      </c>
      <c r="B415" t="s">
        <v>719</v>
      </c>
      <c r="C415" t="s">
        <v>298</v>
      </c>
      <c r="D415" t="s">
        <v>56</v>
      </c>
      <c r="E415" t="s">
        <v>57</v>
      </c>
      <c r="F415" t="s">
        <v>724</v>
      </c>
      <c r="G415" t="s">
        <v>716</v>
      </c>
      <c r="H415">
        <v>7.3739999999999997</v>
      </c>
      <c r="I415">
        <v>2.06278491</v>
      </c>
      <c r="J415">
        <v>1638.4106470500001</v>
      </c>
      <c r="K415">
        <v>0.14153779999999999</v>
      </c>
      <c r="L415">
        <v>0.13350000000000001</v>
      </c>
      <c r="M415">
        <v>1.1999999999999999E-3</v>
      </c>
      <c r="N415">
        <v>118.73869999999999</v>
      </c>
      <c r="O415">
        <v>934.7636</v>
      </c>
      <c r="P415">
        <v>3.7052</v>
      </c>
      <c r="Q415">
        <v>0.12039999999999999</v>
      </c>
      <c r="R415">
        <v>0.1236</v>
      </c>
      <c r="S415">
        <v>7.7671999999999999</v>
      </c>
      <c r="T415">
        <v>928.77779999999996</v>
      </c>
      <c r="U415">
        <v>0</v>
      </c>
      <c r="V415">
        <v>0</v>
      </c>
      <c r="W415">
        <v>8.3999999999999995E-3</v>
      </c>
      <c r="X415">
        <v>22390148</v>
      </c>
      <c r="Y415">
        <v>1709276720</v>
      </c>
      <c r="Z415">
        <v>0</v>
      </c>
      <c r="AA415">
        <v>0.1263</v>
      </c>
      <c r="AB415">
        <v>1.3100000000000001E-2</v>
      </c>
      <c r="AC415">
        <v>5942.6472999999996</v>
      </c>
      <c r="AD415">
        <v>478977.01140000002</v>
      </c>
      <c r="AE415">
        <v>0</v>
      </c>
      <c r="AF415">
        <v>0.12039999999999999</v>
      </c>
      <c r="AG415">
        <v>1.24E-2</v>
      </c>
      <c r="AH415">
        <v>1.1999999999999999E-3</v>
      </c>
      <c r="AI415">
        <v>0.377</v>
      </c>
      <c r="AJ415">
        <v>-1.5100000000000001E-2</v>
      </c>
      <c r="AK415">
        <v>0.124</v>
      </c>
      <c r="AL415">
        <v>4.1700000000000001E-2</v>
      </c>
      <c r="AM415">
        <v>18512866.099800002</v>
      </c>
      <c r="AN415">
        <v>442484488.83569998</v>
      </c>
      <c r="AO415">
        <v>0</v>
      </c>
      <c r="AP415">
        <v>0.12870000000000001</v>
      </c>
      <c r="AQ415">
        <v>4.1799999999999997E-2</v>
      </c>
      <c r="AR415">
        <v>2.7223334299999999</v>
      </c>
      <c r="AS415">
        <v>0</v>
      </c>
      <c r="AT415">
        <v>-16.444582950000001</v>
      </c>
      <c r="AU415">
        <v>0.13469999999999999</v>
      </c>
      <c r="AV415">
        <v>0</v>
      </c>
      <c r="AW415">
        <v>5859.9984999999997</v>
      </c>
      <c r="AX415">
        <v>415586.43150000001</v>
      </c>
      <c r="AY415">
        <v>23.412500000000001</v>
      </c>
      <c r="AZ415">
        <v>0.112</v>
      </c>
      <c r="BA415">
        <v>0.98599999999999999</v>
      </c>
      <c r="BB415">
        <v>0</v>
      </c>
      <c r="BC415">
        <v>0</v>
      </c>
      <c r="BD415">
        <v>0</v>
      </c>
      <c r="BE415">
        <v>0</v>
      </c>
      <c r="BF415">
        <v>0</v>
      </c>
      <c r="BG415" s="2">
        <f t="shared" si="9"/>
        <v>0.13917159000000001</v>
      </c>
      <c r="BH415">
        <f>IFERROR(VLOOKUP(D415,'Pesos cenários'!$B$2:$D$4,3,FALSE),"")</f>
        <v>0.3972</v>
      </c>
    </row>
    <row r="416" spans="1:60" x14ac:dyDescent="0.25">
      <c r="A416">
        <v>21634</v>
      </c>
      <c r="B416" t="s">
        <v>719</v>
      </c>
      <c r="C416" t="s">
        <v>298</v>
      </c>
      <c r="D416" t="s">
        <v>58</v>
      </c>
      <c r="E416" t="s">
        <v>57</v>
      </c>
      <c r="F416" t="s">
        <v>724</v>
      </c>
      <c r="G416" t="s">
        <v>716</v>
      </c>
      <c r="H416">
        <v>7.3739999999999997</v>
      </c>
      <c r="I416">
        <v>2.06278491</v>
      </c>
      <c r="J416">
        <v>1822.5904057749999</v>
      </c>
      <c r="K416">
        <v>0.14153779999999999</v>
      </c>
      <c r="L416">
        <v>0.13350000000000001</v>
      </c>
      <c r="M416">
        <v>1.1000000000000001E-3</v>
      </c>
      <c r="N416">
        <v>133.58109999999999</v>
      </c>
      <c r="O416">
        <v>986.64490000000001</v>
      </c>
      <c r="P416">
        <v>3.7052</v>
      </c>
      <c r="Q416">
        <v>0.12039999999999999</v>
      </c>
      <c r="R416">
        <v>0.1321</v>
      </c>
      <c r="S416">
        <v>7.7671999999999999</v>
      </c>
      <c r="T416">
        <v>916.14700000000005</v>
      </c>
      <c r="U416">
        <v>0</v>
      </c>
      <c r="V416">
        <v>0</v>
      </c>
      <c r="W416">
        <v>8.5000000000000006E-3</v>
      </c>
      <c r="X416">
        <v>22390148</v>
      </c>
      <c r="Y416">
        <v>1698409060</v>
      </c>
      <c r="Z416">
        <v>0</v>
      </c>
      <c r="AA416">
        <v>0.1263</v>
      </c>
      <c r="AB416">
        <v>1.32E-2</v>
      </c>
      <c r="AC416">
        <v>5942.6472999999996</v>
      </c>
      <c r="AD416">
        <v>479501.98119999998</v>
      </c>
      <c r="AE416">
        <v>0</v>
      </c>
      <c r="AF416">
        <v>0.12039999999999999</v>
      </c>
      <c r="AG416">
        <v>1.24E-2</v>
      </c>
      <c r="AH416">
        <v>1.2999999999999999E-3</v>
      </c>
      <c r="AI416">
        <v>0.37640000000000001</v>
      </c>
      <c r="AJ416">
        <v>-3.3399999999999999E-2</v>
      </c>
      <c r="AK416">
        <v>0.124</v>
      </c>
      <c r="AL416">
        <v>8.4599999999999995E-2</v>
      </c>
      <c r="AM416">
        <v>15192187.2764</v>
      </c>
      <c r="AN416">
        <v>447279988.8872</v>
      </c>
      <c r="AO416">
        <v>0</v>
      </c>
      <c r="AP416">
        <v>0.12870000000000001</v>
      </c>
      <c r="AQ416">
        <v>3.4000000000000002E-2</v>
      </c>
      <c r="AR416">
        <v>2.7128641600000001</v>
      </c>
      <c r="AS416">
        <v>0</v>
      </c>
      <c r="AT416">
        <v>-12.267491825</v>
      </c>
      <c r="AU416">
        <v>0.13469999999999999</v>
      </c>
      <c r="AV416">
        <v>0</v>
      </c>
      <c r="AW416">
        <v>5374.0859</v>
      </c>
      <c r="AX416">
        <v>431044.28480000002</v>
      </c>
      <c r="AY416">
        <v>0.35320000000000001</v>
      </c>
      <c r="AZ416">
        <v>0.112</v>
      </c>
      <c r="BA416">
        <v>0.98750000000000004</v>
      </c>
      <c r="BB416">
        <v>0</v>
      </c>
      <c r="BC416">
        <v>0</v>
      </c>
      <c r="BD416">
        <v>0</v>
      </c>
      <c r="BE416">
        <v>0</v>
      </c>
      <c r="BF416">
        <v>0</v>
      </c>
      <c r="BG416" s="2">
        <f t="shared" si="9"/>
        <v>0.14467801</v>
      </c>
      <c r="BH416">
        <f>IFERROR(VLOOKUP(D416,'Pesos cenários'!$B$2:$D$4,3,FALSE),"")</f>
        <v>0.36020000000000002</v>
      </c>
    </row>
    <row r="417" spans="1:60" x14ac:dyDescent="0.25">
      <c r="A417">
        <v>21634</v>
      </c>
      <c r="B417" t="s">
        <v>719</v>
      </c>
      <c r="C417" t="s">
        <v>298</v>
      </c>
      <c r="D417" t="s">
        <v>59</v>
      </c>
      <c r="E417" t="s">
        <v>57</v>
      </c>
      <c r="F417" t="s">
        <v>724</v>
      </c>
      <c r="G417" t="s">
        <v>716</v>
      </c>
      <c r="H417">
        <v>7.3739999999999997</v>
      </c>
      <c r="I417">
        <v>2.06278491</v>
      </c>
      <c r="J417">
        <v>2210.4683583999999</v>
      </c>
      <c r="K417">
        <v>0.14153779999999999</v>
      </c>
      <c r="L417">
        <v>0.13350000000000001</v>
      </c>
      <c r="M417">
        <v>8.9999999999999998E-4</v>
      </c>
      <c r="N417">
        <v>178.10810000000001</v>
      </c>
      <c r="O417">
        <v>1225.8015</v>
      </c>
      <c r="P417">
        <v>1.4140999999999999</v>
      </c>
      <c r="Q417">
        <v>0.12039999999999999</v>
      </c>
      <c r="R417">
        <v>0.14430000000000001</v>
      </c>
      <c r="S417">
        <v>7.7671999999999999</v>
      </c>
      <c r="T417">
        <v>972.66780000000006</v>
      </c>
      <c r="U417">
        <v>0</v>
      </c>
      <c r="V417">
        <v>0</v>
      </c>
      <c r="W417">
        <v>8.0000000000000002E-3</v>
      </c>
      <c r="X417">
        <v>22390148</v>
      </c>
      <c r="Y417">
        <v>2308118342.25</v>
      </c>
      <c r="Z417">
        <v>0</v>
      </c>
      <c r="AA417">
        <v>0.1263</v>
      </c>
      <c r="AB417">
        <v>9.7000000000000003E-3</v>
      </c>
      <c r="AC417">
        <v>5942.6472999999996</v>
      </c>
      <c r="AD417">
        <v>836379.58109999995</v>
      </c>
      <c r="AE417">
        <v>0</v>
      </c>
      <c r="AF417">
        <v>0.12039999999999999</v>
      </c>
      <c r="AG417">
        <v>7.1000000000000004E-3</v>
      </c>
      <c r="AH417">
        <v>0.23330000000000001</v>
      </c>
      <c r="AI417">
        <v>0.57669999999999999</v>
      </c>
      <c r="AJ417">
        <v>-9.7799999999999998E-2</v>
      </c>
      <c r="AK417">
        <v>0.124</v>
      </c>
      <c r="AL417">
        <v>0.4909</v>
      </c>
      <c r="AM417">
        <v>14048571.8025</v>
      </c>
      <c r="AN417">
        <v>972652688.70200002</v>
      </c>
      <c r="AO417">
        <v>0</v>
      </c>
      <c r="AP417">
        <v>0.12870000000000001</v>
      </c>
      <c r="AQ417">
        <v>1.44E-2</v>
      </c>
      <c r="AR417">
        <v>53.738731399999999</v>
      </c>
      <c r="AS417">
        <v>0</v>
      </c>
      <c r="AT417">
        <v>-11.5883427875</v>
      </c>
      <c r="AU417">
        <v>0.13469999999999999</v>
      </c>
      <c r="AV417">
        <v>0</v>
      </c>
      <c r="AW417">
        <v>2499.0517</v>
      </c>
      <c r="AX417">
        <v>452429.32079999999</v>
      </c>
      <c r="AY417">
        <v>0</v>
      </c>
      <c r="AZ417">
        <v>0.112</v>
      </c>
      <c r="BA417">
        <v>0.99450000000000005</v>
      </c>
      <c r="BB417">
        <v>0</v>
      </c>
      <c r="BC417">
        <v>0</v>
      </c>
      <c r="BD417">
        <v>0</v>
      </c>
      <c r="BE417">
        <v>0</v>
      </c>
      <c r="BF417">
        <v>0</v>
      </c>
      <c r="BG417" s="2">
        <f t="shared" si="9"/>
        <v>0.19368269999999999</v>
      </c>
      <c r="BH417">
        <f>IFERROR(VLOOKUP(D417,'Pesos cenários'!$B$2:$D$4,3,FALSE),"")</f>
        <v>0.24260000000000001</v>
      </c>
    </row>
    <row r="418" spans="1:60" x14ac:dyDescent="0.25">
      <c r="A418">
        <v>21635</v>
      </c>
      <c r="B418" t="s">
        <v>719</v>
      </c>
      <c r="C418" t="s">
        <v>299</v>
      </c>
      <c r="D418" t="s">
        <v>56</v>
      </c>
      <c r="E418" t="s">
        <v>57</v>
      </c>
      <c r="F418" t="s">
        <v>724</v>
      </c>
      <c r="G418" t="s">
        <v>716</v>
      </c>
      <c r="H418">
        <v>83.908000000000001</v>
      </c>
      <c r="I418">
        <v>68.054313699999994</v>
      </c>
      <c r="J418">
        <v>1638.4106470500001</v>
      </c>
      <c r="K418">
        <v>0.14153779999999999</v>
      </c>
      <c r="L418">
        <v>0.13350000000000001</v>
      </c>
      <c r="M418">
        <v>4.1500000000000002E-2</v>
      </c>
      <c r="N418">
        <v>166.88329999999999</v>
      </c>
      <c r="O418">
        <v>934.7636</v>
      </c>
      <c r="P418">
        <v>3.7052</v>
      </c>
      <c r="Q418">
        <v>0.12039999999999999</v>
      </c>
      <c r="R418">
        <v>0.17530000000000001</v>
      </c>
      <c r="S418">
        <v>84.668700000000001</v>
      </c>
      <c r="T418">
        <v>928.77779999999996</v>
      </c>
      <c r="U418">
        <v>0</v>
      </c>
      <c r="V418">
        <v>0</v>
      </c>
      <c r="W418">
        <v>9.1200000000000003E-2</v>
      </c>
      <c r="X418">
        <v>407976232</v>
      </c>
      <c r="Y418">
        <v>1709276720</v>
      </c>
      <c r="Z418">
        <v>0</v>
      </c>
      <c r="AA418">
        <v>0.1263</v>
      </c>
      <c r="AB418">
        <v>0.2387</v>
      </c>
      <c r="AC418">
        <v>72196.820800000001</v>
      </c>
      <c r="AD418">
        <v>478977.01140000002</v>
      </c>
      <c r="AE418">
        <v>0</v>
      </c>
      <c r="AF418">
        <v>0.12039999999999999</v>
      </c>
      <c r="AG418">
        <v>0.1507</v>
      </c>
      <c r="AH418">
        <v>0.1087</v>
      </c>
      <c r="AI418">
        <v>0.377</v>
      </c>
      <c r="AJ418">
        <v>-1.5100000000000001E-2</v>
      </c>
      <c r="AK418">
        <v>0.124</v>
      </c>
      <c r="AL418">
        <v>0.31569999999999998</v>
      </c>
      <c r="AM418">
        <v>318633867.57620001</v>
      </c>
      <c r="AN418">
        <v>442484488.83569998</v>
      </c>
      <c r="AO418">
        <v>0</v>
      </c>
      <c r="AP418">
        <v>0.12870000000000001</v>
      </c>
      <c r="AQ418">
        <v>0.72009999999999996</v>
      </c>
      <c r="AR418">
        <v>-49.887390099999998</v>
      </c>
      <c r="AS418">
        <v>0</v>
      </c>
      <c r="AT418">
        <v>-16.444582950000001</v>
      </c>
      <c r="AU418">
        <v>0.13469999999999999</v>
      </c>
      <c r="AV418">
        <v>1</v>
      </c>
      <c r="AW418">
        <v>58568.182000000001</v>
      </c>
      <c r="AX418">
        <v>415586.43150000001</v>
      </c>
      <c r="AY418">
        <v>23.412500000000001</v>
      </c>
      <c r="AZ418">
        <v>0.112</v>
      </c>
      <c r="BA418">
        <v>0.85909999999999997</v>
      </c>
      <c r="BB418">
        <v>0</v>
      </c>
      <c r="BC418">
        <v>0</v>
      </c>
      <c r="BD418">
        <v>0</v>
      </c>
      <c r="BE418">
        <v>0</v>
      </c>
      <c r="BF418">
        <v>0</v>
      </c>
      <c r="BG418" s="2">
        <f t="shared" si="9"/>
        <v>0.43768132999999998</v>
      </c>
      <c r="BH418">
        <f>IFERROR(VLOOKUP(D418,'Pesos cenários'!$B$2:$D$4,3,FALSE),"")</f>
        <v>0.3972</v>
      </c>
    </row>
    <row r="419" spans="1:60" x14ac:dyDescent="0.25">
      <c r="A419">
        <v>21635</v>
      </c>
      <c r="B419" t="s">
        <v>719</v>
      </c>
      <c r="C419" t="s">
        <v>299</v>
      </c>
      <c r="D419" t="s">
        <v>58</v>
      </c>
      <c r="E419" t="s">
        <v>57</v>
      </c>
      <c r="F419" t="s">
        <v>724</v>
      </c>
      <c r="G419" t="s">
        <v>716</v>
      </c>
      <c r="H419">
        <v>83.908000000000001</v>
      </c>
      <c r="I419">
        <v>68.054313699999994</v>
      </c>
      <c r="J419">
        <v>1822.5904057749999</v>
      </c>
      <c r="K419">
        <v>0.14153779999999999</v>
      </c>
      <c r="L419">
        <v>0.13350000000000001</v>
      </c>
      <c r="M419">
        <v>3.73E-2</v>
      </c>
      <c r="N419">
        <v>166.88329999999999</v>
      </c>
      <c r="O419">
        <v>986.64490000000001</v>
      </c>
      <c r="P419">
        <v>3.7052</v>
      </c>
      <c r="Q419">
        <v>0.12039999999999999</v>
      </c>
      <c r="R419">
        <v>0.16600000000000001</v>
      </c>
      <c r="S419">
        <v>84.668700000000001</v>
      </c>
      <c r="T419">
        <v>916.14700000000005</v>
      </c>
      <c r="U419">
        <v>0</v>
      </c>
      <c r="V419">
        <v>0</v>
      </c>
      <c r="W419">
        <v>9.2399999999999996E-2</v>
      </c>
      <c r="X419">
        <v>407976232</v>
      </c>
      <c r="Y419">
        <v>1698409060</v>
      </c>
      <c r="Z419">
        <v>0</v>
      </c>
      <c r="AA419">
        <v>0.1263</v>
      </c>
      <c r="AB419">
        <v>0.2402</v>
      </c>
      <c r="AC419">
        <v>72196.820800000001</v>
      </c>
      <c r="AD419">
        <v>479501.98119999998</v>
      </c>
      <c r="AE419">
        <v>0</v>
      </c>
      <c r="AF419">
        <v>0.12039999999999999</v>
      </c>
      <c r="AG419">
        <v>0.15060000000000001</v>
      </c>
      <c r="AH419">
        <v>0.107</v>
      </c>
      <c r="AI419">
        <v>0.37640000000000001</v>
      </c>
      <c r="AJ419">
        <v>-3.3399999999999999E-2</v>
      </c>
      <c r="AK419">
        <v>0.124</v>
      </c>
      <c r="AL419">
        <v>0.34260000000000002</v>
      </c>
      <c r="AM419">
        <v>168260727.26280001</v>
      </c>
      <c r="AN419">
        <v>447279988.8872</v>
      </c>
      <c r="AO419">
        <v>0</v>
      </c>
      <c r="AP419">
        <v>0.12870000000000001</v>
      </c>
      <c r="AQ419">
        <v>0.37619999999999998</v>
      </c>
      <c r="AR419">
        <v>-62.262775400000002</v>
      </c>
      <c r="AS419">
        <v>0</v>
      </c>
      <c r="AT419">
        <v>-12.267491825</v>
      </c>
      <c r="AU419">
        <v>0.13469999999999999</v>
      </c>
      <c r="AV419">
        <v>1</v>
      </c>
      <c r="AW419">
        <v>54711.582999999999</v>
      </c>
      <c r="AX419">
        <v>431044.28480000002</v>
      </c>
      <c r="AY419">
        <v>0.35320000000000001</v>
      </c>
      <c r="AZ419">
        <v>0.112</v>
      </c>
      <c r="BA419">
        <v>0.87309999999999999</v>
      </c>
      <c r="BB419">
        <v>0</v>
      </c>
      <c r="BC419">
        <v>0</v>
      </c>
      <c r="BD419">
        <v>0</v>
      </c>
      <c r="BE419">
        <v>0</v>
      </c>
      <c r="BF419">
        <v>0</v>
      </c>
      <c r="BG419" s="2">
        <f t="shared" si="9"/>
        <v>0.39682199000000001</v>
      </c>
      <c r="BH419">
        <f>IFERROR(VLOOKUP(D419,'Pesos cenários'!$B$2:$D$4,3,FALSE),"")</f>
        <v>0.36020000000000002</v>
      </c>
    </row>
    <row r="420" spans="1:60" x14ac:dyDescent="0.25">
      <c r="A420">
        <v>21635</v>
      </c>
      <c r="B420" t="s">
        <v>719</v>
      </c>
      <c r="C420" t="s">
        <v>299</v>
      </c>
      <c r="D420" t="s">
        <v>59</v>
      </c>
      <c r="E420" t="s">
        <v>57</v>
      </c>
      <c r="F420" t="s">
        <v>724</v>
      </c>
      <c r="G420" t="s">
        <v>716</v>
      </c>
      <c r="H420">
        <v>83.908000000000001</v>
      </c>
      <c r="I420">
        <v>80.864044199999995</v>
      </c>
      <c r="J420">
        <v>2210.4683583999999</v>
      </c>
      <c r="K420">
        <v>0.14153779999999999</v>
      </c>
      <c r="L420">
        <v>0.13350000000000001</v>
      </c>
      <c r="M420">
        <v>3.6499999999999998E-2</v>
      </c>
      <c r="N420">
        <v>234.60650000000001</v>
      </c>
      <c r="O420">
        <v>1225.8015</v>
      </c>
      <c r="P420">
        <v>1.4140999999999999</v>
      </c>
      <c r="Q420">
        <v>0.12039999999999999</v>
      </c>
      <c r="R420">
        <v>0.1905</v>
      </c>
      <c r="S420">
        <v>84.668700000000001</v>
      </c>
      <c r="T420">
        <v>972.66780000000006</v>
      </c>
      <c r="U420">
        <v>0</v>
      </c>
      <c r="V420">
        <v>0</v>
      </c>
      <c r="W420">
        <v>8.6999999999999994E-2</v>
      </c>
      <c r="X420">
        <v>484768768</v>
      </c>
      <c r="Y420">
        <v>2308118342.25</v>
      </c>
      <c r="Z420">
        <v>0</v>
      </c>
      <c r="AA420">
        <v>0.1263</v>
      </c>
      <c r="AB420">
        <v>0.21</v>
      </c>
      <c r="AC420">
        <v>72196.820800000001</v>
      </c>
      <c r="AD420">
        <v>836379.58109999995</v>
      </c>
      <c r="AE420">
        <v>0</v>
      </c>
      <c r="AF420">
        <v>0.12039999999999999</v>
      </c>
      <c r="AG420">
        <v>8.6300000000000002E-2</v>
      </c>
      <c r="AH420">
        <v>0.1082</v>
      </c>
      <c r="AI420">
        <v>0.57669999999999999</v>
      </c>
      <c r="AJ420">
        <v>-9.7799999999999998E-2</v>
      </c>
      <c r="AK420">
        <v>0.124</v>
      </c>
      <c r="AL420">
        <v>0.3054</v>
      </c>
      <c r="AM420">
        <v>743633065.95700002</v>
      </c>
      <c r="AN420">
        <v>972652688.70200002</v>
      </c>
      <c r="AO420">
        <v>0</v>
      </c>
      <c r="AP420">
        <v>0.12870000000000001</v>
      </c>
      <c r="AQ420">
        <v>0.76449999999999996</v>
      </c>
      <c r="AR420">
        <v>-47.228008299999999</v>
      </c>
      <c r="AS420">
        <v>0</v>
      </c>
      <c r="AT420">
        <v>-11.5883427875</v>
      </c>
      <c r="AU420">
        <v>0.13469999999999999</v>
      </c>
      <c r="AV420">
        <v>1</v>
      </c>
      <c r="AW420">
        <v>79659.883300000001</v>
      </c>
      <c r="AX420">
        <v>452429.32079999999</v>
      </c>
      <c r="AY420">
        <v>0</v>
      </c>
      <c r="AZ420">
        <v>0.112</v>
      </c>
      <c r="BA420">
        <v>0.82389999999999997</v>
      </c>
      <c r="BB420">
        <v>0</v>
      </c>
      <c r="BC420">
        <v>0</v>
      </c>
      <c r="BD420">
        <v>0</v>
      </c>
      <c r="BE420">
        <v>0</v>
      </c>
      <c r="BF420">
        <v>0</v>
      </c>
      <c r="BG420" s="2">
        <f t="shared" si="9"/>
        <v>0.42796002</v>
      </c>
      <c r="BH420">
        <f>IFERROR(VLOOKUP(D420,'Pesos cenários'!$B$2:$D$4,3,FALSE),"")</f>
        <v>0.24260000000000001</v>
      </c>
    </row>
    <row r="421" spans="1:60" x14ac:dyDescent="0.25">
      <c r="A421">
        <v>21636</v>
      </c>
      <c r="B421" t="s">
        <v>719</v>
      </c>
      <c r="C421" t="s">
        <v>300</v>
      </c>
      <c r="D421" t="s">
        <v>59</v>
      </c>
      <c r="E421" t="s">
        <v>57</v>
      </c>
      <c r="F421" t="s">
        <v>727</v>
      </c>
      <c r="G421" t="s">
        <v>716</v>
      </c>
      <c r="H421">
        <v>147.285</v>
      </c>
      <c r="I421">
        <v>32.857669799999996</v>
      </c>
      <c r="J421">
        <v>2210.4683583999999</v>
      </c>
      <c r="K421">
        <v>0.14153779999999999</v>
      </c>
      <c r="L421">
        <v>0.13350000000000001</v>
      </c>
      <c r="M421">
        <v>1.4800000000000001E-2</v>
      </c>
      <c r="N421">
        <v>400.30160000000001</v>
      </c>
      <c r="O421">
        <v>1225.8015</v>
      </c>
      <c r="P421">
        <v>1.4140999999999999</v>
      </c>
      <c r="Q421">
        <v>0.12039999999999999</v>
      </c>
      <c r="R421">
        <v>0.32579999999999998</v>
      </c>
      <c r="S421">
        <v>135.36510000000001</v>
      </c>
      <c r="T421">
        <v>972.66780000000006</v>
      </c>
      <c r="U421">
        <v>0</v>
      </c>
      <c r="V421">
        <v>0</v>
      </c>
      <c r="W421">
        <v>0.13919999999999999</v>
      </c>
      <c r="X421">
        <v>447208292</v>
      </c>
      <c r="Y421">
        <v>2308118342.25</v>
      </c>
      <c r="Z421">
        <v>0</v>
      </c>
      <c r="AA421">
        <v>0.1263</v>
      </c>
      <c r="AB421">
        <v>0.1938</v>
      </c>
      <c r="AC421">
        <v>151164.80859999999</v>
      </c>
      <c r="AD421">
        <v>836379.58109999995</v>
      </c>
      <c r="AE421">
        <v>0</v>
      </c>
      <c r="AF421">
        <v>0.12039999999999999</v>
      </c>
      <c r="AG421">
        <v>0.1807</v>
      </c>
      <c r="AH421">
        <v>5.8999999999999999E-3</v>
      </c>
      <c r="AI421">
        <v>0.57669999999999999</v>
      </c>
      <c r="AJ421">
        <v>-9.7799999999999998E-2</v>
      </c>
      <c r="AK421">
        <v>0.124</v>
      </c>
      <c r="AL421">
        <v>0.1537</v>
      </c>
      <c r="AM421">
        <v>0</v>
      </c>
      <c r="AN421">
        <v>972652688.70200002</v>
      </c>
      <c r="AO421">
        <v>0</v>
      </c>
      <c r="AP421">
        <v>0.12870000000000001</v>
      </c>
      <c r="AQ421">
        <v>0</v>
      </c>
      <c r="AR421">
        <v>-365.50897200000003</v>
      </c>
      <c r="AS421">
        <v>0</v>
      </c>
      <c r="AT421">
        <v>-11.5883427875</v>
      </c>
      <c r="AU421">
        <v>0.13469999999999999</v>
      </c>
      <c r="AV421">
        <v>1</v>
      </c>
      <c r="AW421">
        <v>124992.48</v>
      </c>
      <c r="AX421">
        <v>452429.32079999999</v>
      </c>
      <c r="AY421">
        <v>0</v>
      </c>
      <c r="AZ421">
        <v>0.112</v>
      </c>
      <c r="BA421">
        <v>0.72370000000000001</v>
      </c>
      <c r="BB421">
        <v>0</v>
      </c>
      <c r="BC421">
        <v>0</v>
      </c>
      <c r="BD421">
        <v>0</v>
      </c>
      <c r="BE421">
        <v>0</v>
      </c>
      <c r="BF421">
        <v>0</v>
      </c>
      <c r="BG421" s="2">
        <f t="shared" si="9"/>
        <v>0.32224854000000003</v>
      </c>
      <c r="BH421">
        <f>IFERROR(VLOOKUP(D421,'Pesos cenários'!$B$2:$D$4,3,FALSE),"")</f>
        <v>0.24260000000000001</v>
      </c>
    </row>
    <row r="422" spans="1:60" x14ac:dyDescent="0.25">
      <c r="A422">
        <v>21637</v>
      </c>
      <c r="B422" t="s">
        <v>719</v>
      </c>
      <c r="C422" t="s">
        <v>301</v>
      </c>
      <c r="D422" t="s">
        <v>58</v>
      </c>
      <c r="E422" t="s">
        <v>57</v>
      </c>
      <c r="F422" t="s">
        <v>729</v>
      </c>
      <c r="G422" t="s">
        <v>716</v>
      </c>
      <c r="H422">
        <v>125.96</v>
      </c>
      <c r="I422">
        <v>2363.5127000000002</v>
      </c>
      <c r="J422">
        <v>1822.5904057749999</v>
      </c>
      <c r="K422">
        <v>0.14153779999999999</v>
      </c>
      <c r="L422">
        <v>0.13350000000000001</v>
      </c>
      <c r="M422">
        <v>1</v>
      </c>
      <c r="N422">
        <v>53.7742</v>
      </c>
      <c r="O422">
        <v>986.64490000000001</v>
      </c>
      <c r="P422">
        <v>3.7052</v>
      </c>
      <c r="Q422">
        <v>0.12039999999999999</v>
      </c>
      <c r="R422">
        <v>5.0900000000000001E-2</v>
      </c>
      <c r="S422">
        <v>126.31529999999999</v>
      </c>
      <c r="T422">
        <v>916.14700000000005</v>
      </c>
      <c r="U422">
        <v>0</v>
      </c>
      <c r="V422">
        <v>0</v>
      </c>
      <c r="W422">
        <v>0.13789999999999999</v>
      </c>
      <c r="X422">
        <v>497197620</v>
      </c>
      <c r="Y422">
        <v>1698409060</v>
      </c>
      <c r="Z422">
        <v>0</v>
      </c>
      <c r="AA422">
        <v>0.1263</v>
      </c>
      <c r="AB422">
        <v>0.29270000000000002</v>
      </c>
      <c r="AC422">
        <v>189472.92189999999</v>
      </c>
      <c r="AD422">
        <v>479501.98119999998</v>
      </c>
      <c r="AE422">
        <v>0</v>
      </c>
      <c r="AF422">
        <v>0.12039999999999999</v>
      </c>
      <c r="AG422">
        <v>0.39510000000000001</v>
      </c>
      <c r="AH422">
        <v>1</v>
      </c>
      <c r="AI422">
        <v>0.37640000000000001</v>
      </c>
      <c r="AJ422">
        <v>-3.3399999999999999E-2</v>
      </c>
      <c r="AK422">
        <v>0.124</v>
      </c>
      <c r="AL422">
        <v>1</v>
      </c>
      <c r="AM422">
        <v>468222587.00880003</v>
      </c>
      <c r="AN422">
        <v>447279988.8872</v>
      </c>
      <c r="AO422">
        <v>0</v>
      </c>
      <c r="AP422">
        <v>0.12870000000000001</v>
      </c>
      <c r="AQ422">
        <v>1</v>
      </c>
      <c r="AR422">
        <v>3.7453632799999997E-2</v>
      </c>
      <c r="AS422">
        <v>0</v>
      </c>
      <c r="AT422">
        <v>-12.267491825</v>
      </c>
      <c r="AU422">
        <v>0.13469999999999999</v>
      </c>
      <c r="AV422">
        <v>0</v>
      </c>
      <c r="AW422">
        <v>38716.061000000002</v>
      </c>
      <c r="AX422">
        <v>431044.28480000002</v>
      </c>
      <c r="AY422">
        <v>0.35320000000000001</v>
      </c>
      <c r="AZ422">
        <v>0.112</v>
      </c>
      <c r="BA422">
        <v>0.91020000000000001</v>
      </c>
      <c r="BB422">
        <v>0</v>
      </c>
      <c r="BC422">
        <v>0</v>
      </c>
      <c r="BD422">
        <v>0</v>
      </c>
      <c r="BE422">
        <v>0</v>
      </c>
      <c r="BF422">
        <v>0</v>
      </c>
      <c r="BG422" s="2">
        <f t="shared" si="9"/>
        <v>0.57880881000000006</v>
      </c>
      <c r="BH422">
        <f>IFERROR(VLOOKUP(D422,'Pesos cenários'!$B$2:$D$4,3,FALSE),"")</f>
        <v>0.36020000000000002</v>
      </c>
    </row>
    <row r="423" spans="1:60" x14ac:dyDescent="0.25">
      <c r="A423">
        <v>21637</v>
      </c>
      <c r="B423" t="s">
        <v>719</v>
      </c>
      <c r="C423" t="s">
        <v>301</v>
      </c>
      <c r="D423" t="s">
        <v>59</v>
      </c>
      <c r="E423" t="s">
        <v>57</v>
      </c>
      <c r="F423" t="s">
        <v>729</v>
      </c>
      <c r="G423" t="s">
        <v>716</v>
      </c>
      <c r="H423">
        <v>125.96</v>
      </c>
      <c r="I423">
        <v>2363.5127000000002</v>
      </c>
      <c r="J423">
        <v>2210.4683583999999</v>
      </c>
      <c r="K423">
        <v>0.14153779999999999</v>
      </c>
      <c r="L423">
        <v>0.13350000000000001</v>
      </c>
      <c r="M423">
        <v>1</v>
      </c>
      <c r="N423">
        <v>61.07</v>
      </c>
      <c r="O423">
        <v>1225.8015</v>
      </c>
      <c r="P423">
        <v>1.4140999999999999</v>
      </c>
      <c r="Q423">
        <v>0.12039999999999999</v>
      </c>
      <c r="R423">
        <v>4.87E-2</v>
      </c>
      <c r="S423">
        <v>126.31529999999999</v>
      </c>
      <c r="T423">
        <v>972.66780000000006</v>
      </c>
      <c r="U423">
        <v>0</v>
      </c>
      <c r="V423">
        <v>0</v>
      </c>
      <c r="W423">
        <v>0.12989999999999999</v>
      </c>
      <c r="X423">
        <v>497197620</v>
      </c>
      <c r="Y423">
        <v>2308118342.25</v>
      </c>
      <c r="Z423">
        <v>0</v>
      </c>
      <c r="AA423">
        <v>0.1263</v>
      </c>
      <c r="AB423">
        <v>0.21540000000000001</v>
      </c>
      <c r="AC423">
        <v>189472.92189999999</v>
      </c>
      <c r="AD423">
        <v>836379.58109999995</v>
      </c>
      <c r="AE423">
        <v>0</v>
      </c>
      <c r="AF423">
        <v>0.12039999999999999</v>
      </c>
      <c r="AG423">
        <v>0.22650000000000001</v>
      </c>
      <c r="AH423">
        <v>1</v>
      </c>
      <c r="AI423">
        <v>0.57669999999999999</v>
      </c>
      <c r="AJ423">
        <v>-9.7799999999999998E-2</v>
      </c>
      <c r="AK423">
        <v>0.124</v>
      </c>
      <c r="AL423">
        <v>1</v>
      </c>
      <c r="AM423">
        <v>594765700.45079994</v>
      </c>
      <c r="AN423">
        <v>972652688.70200002</v>
      </c>
      <c r="AO423">
        <v>0</v>
      </c>
      <c r="AP423">
        <v>0.12870000000000001</v>
      </c>
      <c r="AQ423">
        <v>0.61150000000000004</v>
      </c>
      <c r="AR423">
        <v>3.5102251899999999E-2</v>
      </c>
      <c r="AS423">
        <v>0</v>
      </c>
      <c r="AT423">
        <v>-11.5883427875</v>
      </c>
      <c r="AU423">
        <v>0.13469999999999999</v>
      </c>
      <c r="AV423">
        <v>0</v>
      </c>
      <c r="AW423">
        <v>41007.160000000003</v>
      </c>
      <c r="AX423">
        <v>452429.32079999999</v>
      </c>
      <c r="AY423">
        <v>0</v>
      </c>
      <c r="AZ423">
        <v>0.112</v>
      </c>
      <c r="BA423">
        <v>0.90939999999999999</v>
      </c>
      <c r="BB423">
        <v>0</v>
      </c>
      <c r="BC423">
        <v>0</v>
      </c>
      <c r="BD423">
        <v>0</v>
      </c>
      <c r="BE423">
        <v>0</v>
      </c>
      <c r="BF423">
        <v>0</v>
      </c>
      <c r="BG423" s="2">
        <f t="shared" si="9"/>
        <v>0.49839195000000008</v>
      </c>
      <c r="BH423">
        <f>IFERROR(VLOOKUP(D423,'Pesos cenários'!$B$2:$D$4,3,FALSE),"")</f>
        <v>0.24260000000000001</v>
      </c>
    </row>
    <row r="424" spans="1:60" x14ac:dyDescent="0.25">
      <c r="A424">
        <v>21638</v>
      </c>
      <c r="B424" t="s">
        <v>719</v>
      </c>
      <c r="C424" t="s">
        <v>302</v>
      </c>
      <c r="D424" t="s">
        <v>58</v>
      </c>
      <c r="E424" t="s">
        <v>57</v>
      </c>
      <c r="F424" t="s">
        <v>729</v>
      </c>
      <c r="G424" t="s">
        <v>716</v>
      </c>
      <c r="H424">
        <v>449.91199999999998</v>
      </c>
      <c r="I424">
        <v>8562.8984400000008</v>
      </c>
      <c r="J424">
        <v>1822.5904057749999</v>
      </c>
      <c r="K424">
        <v>0.14153779999999999</v>
      </c>
      <c r="L424">
        <v>0.13350000000000001</v>
      </c>
      <c r="M424">
        <v>1</v>
      </c>
      <c r="N424">
        <v>156.01949999999999</v>
      </c>
      <c r="O424">
        <v>986.64490000000001</v>
      </c>
      <c r="P424">
        <v>3.7052</v>
      </c>
      <c r="Q424">
        <v>0.12039999999999999</v>
      </c>
      <c r="R424">
        <v>0.155</v>
      </c>
      <c r="S424">
        <v>442.75880000000001</v>
      </c>
      <c r="T424">
        <v>916.14700000000005</v>
      </c>
      <c r="U424">
        <v>0</v>
      </c>
      <c r="V424">
        <v>0</v>
      </c>
      <c r="W424">
        <v>0.48330000000000001</v>
      </c>
      <c r="X424">
        <v>1775916908</v>
      </c>
      <c r="Y424">
        <v>1698409060</v>
      </c>
      <c r="Z424">
        <v>0</v>
      </c>
      <c r="AA424">
        <v>0.1263</v>
      </c>
      <c r="AB424">
        <v>1</v>
      </c>
      <c r="AC424">
        <v>427784.28889999999</v>
      </c>
      <c r="AD424">
        <v>479501.98119999998</v>
      </c>
      <c r="AE424">
        <v>0</v>
      </c>
      <c r="AF424">
        <v>0.12039999999999999</v>
      </c>
      <c r="AG424">
        <v>0.8921</v>
      </c>
      <c r="AH424">
        <v>0.1105</v>
      </c>
      <c r="AI424">
        <v>0.37640000000000001</v>
      </c>
      <c r="AJ424">
        <v>-3.3399999999999999E-2</v>
      </c>
      <c r="AK424">
        <v>0.124</v>
      </c>
      <c r="AL424">
        <v>0.35120000000000001</v>
      </c>
      <c r="AM424">
        <v>909913473.778</v>
      </c>
      <c r="AN424">
        <v>447279988.8872</v>
      </c>
      <c r="AO424">
        <v>0</v>
      </c>
      <c r="AP424">
        <v>0.12870000000000001</v>
      </c>
      <c r="AQ424">
        <v>1</v>
      </c>
      <c r="AR424">
        <v>0.19025296</v>
      </c>
      <c r="AS424">
        <v>0</v>
      </c>
      <c r="AT424">
        <v>-12.267491825</v>
      </c>
      <c r="AU424">
        <v>0.13469999999999999</v>
      </c>
      <c r="AV424">
        <v>0</v>
      </c>
      <c r="AW424">
        <v>102661.82919999999</v>
      </c>
      <c r="AX424">
        <v>431044.28480000002</v>
      </c>
      <c r="AY424">
        <v>0.35320000000000001</v>
      </c>
      <c r="AZ424">
        <v>0.112</v>
      </c>
      <c r="BA424">
        <v>0.76180000000000003</v>
      </c>
      <c r="BB424">
        <v>0</v>
      </c>
      <c r="BC424">
        <v>0</v>
      </c>
      <c r="BD424">
        <v>0</v>
      </c>
      <c r="BE424">
        <v>0</v>
      </c>
      <c r="BF424">
        <v>0</v>
      </c>
      <c r="BG424" s="2">
        <f t="shared" si="9"/>
        <v>0.64344124000000003</v>
      </c>
      <c r="BH424">
        <f>IFERROR(VLOOKUP(D424,'Pesos cenários'!$B$2:$D$4,3,FALSE),"")</f>
        <v>0.36020000000000002</v>
      </c>
    </row>
    <row r="425" spans="1:60" x14ac:dyDescent="0.25">
      <c r="A425">
        <v>21638</v>
      </c>
      <c r="B425" t="s">
        <v>719</v>
      </c>
      <c r="C425" t="s">
        <v>302</v>
      </c>
      <c r="D425" t="s">
        <v>59</v>
      </c>
      <c r="E425" t="s">
        <v>57</v>
      </c>
      <c r="F425" t="s">
        <v>729</v>
      </c>
      <c r="G425" t="s">
        <v>716</v>
      </c>
      <c r="H425">
        <v>449.91199999999998</v>
      </c>
      <c r="I425">
        <v>8562.8984400000008</v>
      </c>
      <c r="J425">
        <v>2210.4683583999999</v>
      </c>
      <c r="K425">
        <v>0.14153779999999999</v>
      </c>
      <c r="L425">
        <v>0.13350000000000001</v>
      </c>
      <c r="M425">
        <v>1</v>
      </c>
      <c r="N425">
        <v>183.2355</v>
      </c>
      <c r="O425">
        <v>1225.8015</v>
      </c>
      <c r="P425">
        <v>1.4140999999999999</v>
      </c>
      <c r="Q425">
        <v>0.12039999999999999</v>
      </c>
      <c r="R425">
        <v>0.14849999999999999</v>
      </c>
      <c r="S425">
        <v>343.08260000000001</v>
      </c>
      <c r="T425">
        <v>972.66780000000006</v>
      </c>
      <c r="U425">
        <v>0</v>
      </c>
      <c r="V425">
        <v>0</v>
      </c>
      <c r="W425">
        <v>0.35270000000000001</v>
      </c>
      <c r="X425">
        <v>1775916908</v>
      </c>
      <c r="Y425">
        <v>2308118342.25</v>
      </c>
      <c r="Z425">
        <v>0</v>
      </c>
      <c r="AA425">
        <v>0.1263</v>
      </c>
      <c r="AB425">
        <v>0.76939999999999997</v>
      </c>
      <c r="AC425">
        <v>427784.28889999999</v>
      </c>
      <c r="AD425">
        <v>836379.58109999995</v>
      </c>
      <c r="AE425">
        <v>0</v>
      </c>
      <c r="AF425">
        <v>0.12039999999999999</v>
      </c>
      <c r="AG425">
        <v>0.51149999999999995</v>
      </c>
      <c r="AH425">
        <v>0.11020000000000001</v>
      </c>
      <c r="AI425">
        <v>0.57669999999999999</v>
      </c>
      <c r="AJ425">
        <v>-9.7799999999999998E-2</v>
      </c>
      <c r="AK425">
        <v>0.124</v>
      </c>
      <c r="AL425">
        <v>0.30840000000000001</v>
      </c>
      <c r="AM425">
        <v>654129942.01489997</v>
      </c>
      <c r="AN425">
        <v>972652688.70200002</v>
      </c>
      <c r="AO425">
        <v>0</v>
      </c>
      <c r="AP425">
        <v>0.12870000000000001</v>
      </c>
      <c r="AQ425">
        <v>0.67249999999999999</v>
      </c>
      <c r="AR425">
        <v>0.207735226</v>
      </c>
      <c r="AS425">
        <v>0</v>
      </c>
      <c r="AT425">
        <v>-11.5883427875</v>
      </c>
      <c r="AU425">
        <v>0.13469999999999999</v>
      </c>
      <c r="AV425">
        <v>0</v>
      </c>
      <c r="AW425">
        <v>59122.391600000003</v>
      </c>
      <c r="AX425">
        <v>452429.32079999999</v>
      </c>
      <c r="AY425">
        <v>0</v>
      </c>
      <c r="AZ425">
        <v>0.112</v>
      </c>
      <c r="BA425">
        <v>0.86929999999999996</v>
      </c>
      <c r="BB425">
        <v>0</v>
      </c>
      <c r="BC425">
        <v>0</v>
      </c>
      <c r="BD425">
        <v>0</v>
      </c>
      <c r="BE425">
        <v>0</v>
      </c>
      <c r="BF425">
        <v>0</v>
      </c>
      <c r="BG425" s="2">
        <f t="shared" si="9"/>
        <v>0.53229316999999998</v>
      </c>
      <c r="BH425">
        <f>IFERROR(VLOOKUP(D425,'Pesos cenários'!$B$2:$D$4,3,FALSE),"")</f>
        <v>0.24260000000000001</v>
      </c>
    </row>
    <row r="426" spans="1:60" x14ac:dyDescent="0.25">
      <c r="A426">
        <v>21639</v>
      </c>
      <c r="B426" t="s">
        <v>719</v>
      </c>
      <c r="C426" t="s">
        <v>303</v>
      </c>
      <c r="D426" t="s">
        <v>56</v>
      </c>
      <c r="E426" t="s">
        <v>57</v>
      </c>
      <c r="F426" t="s">
        <v>730</v>
      </c>
      <c r="G426" t="s">
        <v>716</v>
      </c>
      <c r="H426">
        <v>118.922</v>
      </c>
      <c r="I426">
        <v>844.25506600000006</v>
      </c>
      <c r="J426">
        <v>1638.4106470500001</v>
      </c>
      <c r="K426">
        <v>0.14153779999999999</v>
      </c>
      <c r="L426">
        <v>0.13350000000000001</v>
      </c>
      <c r="M426">
        <v>0.51519999999999999</v>
      </c>
      <c r="N426">
        <v>80.7928</v>
      </c>
      <c r="O426">
        <v>934.7636</v>
      </c>
      <c r="P426">
        <v>3.7052</v>
      </c>
      <c r="Q426">
        <v>0.12039999999999999</v>
      </c>
      <c r="R426">
        <v>8.2799999999999999E-2</v>
      </c>
      <c r="S426">
        <v>119.9183</v>
      </c>
      <c r="T426">
        <v>928.77779999999996</v>
      </c>
      <c r="U426">
        <v>0</v>
      </c>
      <c r="V426">
        <v>0</v>
      </c>
      <c r="W426">
        <v>0.12909999999999999</v>
      </c>
      <c r="X426">
        <v>469416176</v>
      </c>
      <c r="Y426">
        <v>1709276720</v>
      </c>
      <c r="Z426">
        <v>0</v>
      </c>
      <c r="AA426">
        <v>0.1263</v>
      </c>
      <c r="AB426">
        <v>0.27460000000000001</v>
      </c>
      <c r="AC426">
        <v>1725.2381</v>
      </c>
      <c r="AD426">
        <v>478977.01140000002</v>
      </c>
      <c r="AE426">
        <v>0</v>
      </c>
      <c r="AF426">
        <v>0.12039999999999999</v>
      </c>
      <c r="AG426">
        <v>3.5999999999999999E-3</v>
      </c>
      <c r="AH426">
        <v>8.0000000000000004E-4</v>
      </c>
      <c r="AI426">
        <v>0.377</v>
      </c>
      <c r="AJ426">
        <v>-1.5100000000000001E-2</v>
      </c>
      <c r="AK426">
        <v>0.124</v>
      </c>
      <c r="AL426">
        <v>4.07E-2</v>
      </c>
      <c r="AM426">
        <v>316873466.43910003</v>
      </c>
      <c r="AN426">
        <v>442484488.83569998</v>
      </c>
      <c r="AO426">
        <v>0</v>
      </c>
      <c r="AP426">
        <v>0.12870000000000001</v>
      </c>
      <c r="AQ426">
        <v>0.71609999999999996</v>
      </c>
      <c r="AR426">
        <v>7.8392429400000001</v>
      </c>
      <c r="AS426">
        <v>0</v>
      </c>
      <c r="AT426">
        <v>-16.444582950000001</v>
      </c>
      <c r="AU426">
        <v>0.13469999999999999</v>
      </c>
      <c r="AV426">
        <v>0</v>
      </c>
      <c r="AW426">
        <v>67968.467799999999</v>
      </c>
      <c r="AX426">
        <v>415586.43150000001</v>
      </c>
      <c r="AY426">
        <v>23.412500000000001</v>
      </c>
      <c r="AZ426">
        <v>0.112</v>
      </c>
      <c r="BA426">
        <v>0.83650000000000002</v>
      </c>
      <c r="BB426">
        <v>0</v>
      </c>
      <c r="BC426">
        <v>0</v>
      </c>
      <c r="BD426">
        <v>0</v>
      </c>
      <c r="BE426">
        <v>0</v>
      </c>
      <c r="BF426">
        <v>0</v>
      </c>
      <c r="BG426" s="2">
        <f t="shared" si="9"/>
        <v>0.30476060999999999</v>
      </c>
      <c r="BH426">
        <f>IFERROR(VLOOKUP(D426,'Pesos cenários'!$B$2:$D$4,3,FALSE),"")</f>
        <v>0.3972</v>
      </c>
    </row>
    <row r="427" spans="1:60" x14ac:dyDescent="0.25">
      <c r="A427">
        <v>21639</v>
      </c>
      <c r="B427" t="s">
        <v>719</v>
      </c>
      <c r="C427" t="s">
        <v>303</v>
      </c>
      <c r="D427" t="s">
        <v>58</v>
      </c>
      <c r="E427" t="s">
        <v>57</v>
      </c>
      <c r="F427" t="s">
        <v>730</v>
      </c>
      <c r="G427" t="s">
        <v>716</v>
      </c>
      <c r="H427">
        <v>118.922</v>
      </c>
      <c r="I427">
        <v>844.25506600000006</v>
      </c>
      <c r="J427">
        <v>1822.5904057749999</v>
      </c>
      <c r="K427">
        <v>0.14153779999999999</v>
      </c>
      <c r="L427">
        <v>0.13350000000000001</v>
      </c>
      <c r="M427">
        <v>0.4632</v>
      </c>
      <c r="N427">
        <v>80.7928</v>
      </c>
      <c r="O427">
        <v>986.64490000000001</v>
      </c>
      <c r="P427">
        <v>3.7052</v>
      </c>
      <c r="Q427">
        <v>0.12039999999999999</v>
      </c>
      <c r="R427">
        <v>7.8399999999999997E-2</v>
      </c>
      <c r="S427">
        <v>119.9183</v>
      </c>
      <c r="T427">
        <v>916.14700000000005</v>
      </c>
      <c r="U427">
        <v>0</v>
      </c>
      <c r="V427">
        <v>0</v>
      </c>
      <c r="W427">
        <v>0.13089999999999999</v>
      </c>
      <c r="X427">
        <v>469416176</v>
      </c>
      <c r="Y427">
        <v>1698409060</v>
      </c>
      <c r="Z427">
        <v>0</v>
      </c>
      <c r="AA427">
        <v>0.1263</v>
      </c>
      <c r="AB427">
        <v>0.27639999999999998</v>
      </c>
      <c r="AC427">
        <v>1725.2381</v>
      </c>
      <c r="AD427">
        <v>479501.98119999998</v>
      </c>
      <c r="AE427">
        <v>0</v>
      </c>
      <c r="AF427">
        <v>0.12039999999999999</v>
      </c>
      <c r="AG427">
        <v>3.5999999999999999E-3</v>
      </c>
      <c r="AH427">
        <v>1E-3</v>
      </c>
      <c r="AI427">
        <v>0.37640000000000001</v>
      </c>
      <c r="AJ427">
        <v>-3.3399999999999999E-2</v>
      </c>
      <c r="AK427">
        <v>0.124</v>
      </c>
      <c r="AL427">
        <v>8.3900000000000002E-2</v>
      </c>
      <c r="AM427">
        <v>39764728.570200004</v>
      </c>
      <c r="AN427">
        <v>447279988.8872</v>
      </c>
      <c r="AO427">
        <v>0</v>
      </c>
      <c r="AP427">
        <v>0.12870000000000001</v>
      </c>
      <c r="AQ427">
        <v>8.8900000000000007E-2</v>
      </c>
      <c r="AR427">
        <v>1.0319391499999999</v>
      </c>
      <c r="AS427">
        <v>0</v>
      </c>
      <c r="AT427">
        <v>-12.267491825</v>
      </c>
      <c r="AU427">
        <v>0.13469999999999999</v>
      </c>
      <c r="AV427">
        <v>0</v>
      </c>
      <c r="AW427">
        <v>31183.055499999999</v>
      </c>
      <c r="AX427">
        <v>431044.28480000002</v>
      </c>
      <c r="AY427">
        <v>0.35320000000000001</v>
      </c>
      <c r="AZ427">
        <v>0.112</v>
      </c>
      <c r="BA427">
        <v>0.92769999999999997</v>
      </c>
      <c r="BB427">
        <v>0</v>
      </c>
      <c r="BC427">
        <v>0</v>
      </c>
      <c r="BD427">
        <v>0</v>
      </c>
      <c r="BE427">
        <v>0</v>
      </c>
      <c r="BF427">
        <v>0</v>
      </c>
      <c r="BG427" s="2">
        <f t="shared" si="9"/>
        <v>0.23236675000000001</v>
      </c>
      <c r="BH427">
        <f>IFERROR(VLOOKUP(D427,'Pesos cenários'!$B$2:$D$4,3,FALSE),"")</f>
        <v>0.36020000000000002</v>
      </c>
    </row>
    <row r="428" spans="1:60" x14ac:dyDescent="0.25">
      <c r="A428">
        <v>21639</v>
      </c>
      <c r="B428" t="s">
        <v>719</v>
      </c>
      <c r="C428" t="s">
        <v>303</v>
      </c>
      <c r="D428" t="s">
        <v>59</v>
      </c>
      <c r="E428" t="s">
        <v>57</v>
      </c>
      <c r="F428" t="s">
        <v>730</v>
      </c>
      <c r="G428" t="s">
        <v>716</v>
      </c>
      <c r="H428">
        <v>118.922</v>
      </c>
      <c r="I428">
        <v>844.25506600000006</v>
      </c>
      <c r="J428">
        <v>2210.4683583999999</v>
      </c>
      <c r="K428">
        <v>0.14153779999999999</v>
      </c>
      <c r="L428">
        <v>0.13350000000000001</v>
      </c>
      <c r="M428">
        <v>0.38190000000000002</v>
      </c>
      <c r="N428">
        <v>86.802800000000005</v>
      </c>
      <c r="O428">
        <v>1225.8015</v>
      </c>
      <c r="P428">
        <v>1.4140999999999999</v>
      </c>
      <c r="Q428">
        <v>0.12039999999999999</v>
      </c>
      <c r="R428">
        <v>6.9699999999999998E-2</v>
      </c>
      <c r="S428">
        <v>119.9183</v>
      </c>
      <c r="T428">
        <v>972.66780000000006</v>
      </c>
      <c r="U428">
        <v>0</v>
      </c>
      <c r="V428">
        <v>0</v>
      </c>
      <c r="W428">
        <v>0.12330000000000001</v>
      </c>
      <c r="X428">
        <v>469416176</v>
      </c>
      <c r="Y428">
        <v>2308118342.25</v>
      </c>
      <c r="Z428">
        <v>0</v>
      </c>
      <c r="AA428">
        <v>0.1263</v>
      </c>
      <c r="AB428">
        <v>0.2034</v>
      </c>
      <c r="AC428">
        <v>1725.2381</v>
      </c>
      <c r="AD428">
        <v>836379.58109999995</v>
      </c>
      <c r="AE428">
        <v>0</v>
      </c>
      <c r="AF428">
        <v>0.12039999999999999</v>
      </c>
      <c r="AG428">
        <v>2.0999999999999999E-3</v>
      </c>
      <c r="AH428">
        <v>1E-3</v>
      </c>
      <c r="AI428">
        <v>0.57669999999999999</v>
      </c>
      <c r="AJ428">
        <v>-9.7799999999999998E-2</v>
      </c>
      <c r="AK428">
        <v>0.124</v>
      </c>
      <c r="AL428">
        <v>0.14649999999999999</v>
      </c>
      <c r="AM428">
        <v>64173107.781300001</v>
      </c>
      <c r="AN428">
        <v>972652688.70200002</v>
      </c>
      <c r="AO428">
        <v>0</v>
      </c>
      <c r="AP428">
        <v>0.12870000000000001</v>
      </c>
      <c r="AQ428">
        <v>6.6000000000000003E-2</v>
      </c>
      <c r="AR428">
        <v>0.140437275</v>
      </c>
      <c r="AS428">
        <v>0</v>
      </c>
      <c r="AT428">
        <v>-11.5883427875</v>
      </c>
      <c r="AU428">
        <v>0.13469999999999999</v>
      </c>
      <c r="AV428">
        <v>0</v>
      </c>
      <c r="AW428">
        <v>27887.5344</v>
      </c>
      <c r="AX428">
        <v>452429.32079999999</v>
      </c>
      <c r="AY428">
        <v>0</v>
      </c>
      <c r="AZ428">
        <v>0.112</v>
      </c>
      <c r="BA428">
        <v>0.93840000000000001</v>
      </c>
      <c r="BB428">
        <v>0</v>
      </c>
      <c r="BC428">
        <v>0</v>
      </c>
      <c r="BD428">
        <v>0</v>
      </c>
      <c r="BE428">
        <v>0</v>
      </c>
      <c r="BF428">
        <v>0</v>
      </c>
      <c r="BG428" s="2">
        <f t="shared" si="9"/>
        <v>0.21707879000000002</v>
      </c>
      <c r="BH428">
        <f>IFERROR(VLOOKUP(D428,'Pesos cenários'!$B$2:$D$4,3,FALSE),"")</f>
        <v>0.24260000000000001</v>
      </c>
    </row>
    <row r="429" spans="1:60" x14ac:dyDescent="0.25">
      <c r="A429">
        <v>21640</v>
      </c>
      <c r="B429" t="s">
        <v>719</v>
      </c>
      <c r="C429" t="s">
        <v>304</v>
      </c>
      <c r="D429" t="s">
        <v>56</v>
      </c>
      <c r="E429" t="s">
        <v>57</v>
      </c>
      <c r="F429" t="s">
        <v>724</v>
      </c>
      <c r="G429" t="s">
        <v>716</v>
      </c>
      <c r="H429">
        <v>244.553</v>
      </c>
      <c r="I429">
        <v>2645.1018100000001</v>
      </c>
      <c r="J429">
        <v>1638.4106470500001</v>
      </c>
      <c r="K429">
        <v>0.14153779999999999</v>
      </c>
      <c r="L429">
        <v>0.13350000000000001</v>
      </c>
      <c r="M429">
        <v>1</v>
      </c>
      <c r="N429">
        <v>110.8122</v>
      </c>
      <c r="O429">
        <v>934.7636</v>
      </c>
      <c r="P429">
        <v>3.7052</v>
      </c>
      <c r="Q429">
        <v>0.12039999999999999</v>
      </c>
      <c r="R429">
        <v>0.115</v>
      </c>
      <c r="S429">
        <v>254.78649999999999</v>
      </c>
      <c r="T429">
        <v>928.77779999999996</v>
      </c>
      <c r="U429">
        <v>0</v>
      </c>
      <c r="V429">
        <v>0</v>
      </c>
      <c r="W429">
        <v>0.27429999999999999</v>
      </c>
      <c r="X429">
        <v>965315056</v>
      </c>
      <c r="Y429">
        <v>1709276720</v>
      </c>
      <c r="Z429">
        <v>0</v>
      </c>
      <c r="AA429">
        <v>0.1263</v>
      </c>
      <c r="AB429">
        <v>0.56479999999999997</v>
      </c>
      <c r="AC429">
        <v>165751.89000000001</v>
      </c>
      <c r="AD429">
        <v>478977.01140000002</v>
      </c>
      <c r="AE429">
        <v>0</v>
      </c>
      <c r="AF429">
        <v>0.12039999999999999</v>
      </c>
      <c r="AG429">
        <v>0.34610000000000002</v>
      </c>
      <c r="AH429">
        <v>0.1188</v>
      </c>
      <c r="AI429">
        <v>0.377</v>
      </c>
      <c r="AJ429">
        <v>-1.5100000000000001E-2</v>
      </c>
      <c r="AK429">
        <v>0.124</v>
      </c>
      <c r="AL429">
        <v>0.34160000000000001</v>
      </c>
      <c r="AM429">
        <v>327312590.98049998</v>
      </c>
      <c r="AN429">
        <v>442484488.83569998</v>
      </c>
      <c r="AO429">
        <v>0</v>
      </c>
      <c r="AP429">
        <v>0.12870000000000001</v>
      </c>
      <c r="AQ429">
        <v>0.73970000000000002</v>
      </c>
      <c r="AR429">
        <v>0.13855320199999999</v>
      </c>
      <c r="AS429">
        <v>0</v>
      </c>
      <c r="AT429">
        <v>-16.444582950000001</v>
      </c>
      <c r="AU429">
        <v>0.13469999999999999</v>
      </c>
      <c r="AV429">
        <v>0</v>
      </c>
      <c r="AW429">
        <v>37376.505899999996</v>
      </c>
      <c r="AX429">
        <v>415586.43150000001</v>
      </c>
      <c r="AY429">
        <v>23.412500000000001</v>
      </c>
      <c r="AZ429">
        <v>0.112</v>
      </c>
      <c r="BA429">
        <v>0.91010000000000002</v>
      </c>
      <c r="BB429">
        <v>0</v>
      </c>
      <c r="BC429">
        <v>0</v>
      </c>
      <c r="BD429">
        <v>0</v>
      </c>
      <c r="BE429">
        <v>0</v>
      </c>
      <c r="BF429">
        <v>0</v>
      </c>
      <c r="BG429" s="2">
        <f t="shared" si="9"/>
        <v>0.49983967000000001</v>
      </c>
      <c r="BH429">
        <f>IFERROR(VLOOKUP(D429,'Pesos cenários'!$B$2:$D$4,3,FALSE),"")</f>
        <v>0.3972</v>
      </c>
    </row>
    <row r="430" spans="1:60" x14ac:dyDescent="0.25">
      <c r="A430">
        <v>21640</v>
      </c>
      <c r="B430" t="s">
        <v>719</v>
      </c>
      <c r="C430" t="s">
        <v>304</v>
      </c>
      <c r="D430" t="s">
        <v>58</v>
      </c>
      <c r="E430" t="s">
        <v>57</v>
      </c>
      <c r="F430" t="s">
        <v>724</v>
      </c>
      <c r="G430" t="s">
        <v>716</v>
      </c>
      <c r="H430">
        <v>244.553</v>
      </c>
      <c r="I430">
        <v>2645.1018100000001</v>
      </c>
      <c r="J430">
        <v>1822.5904057749999</v>
      </c>
      <c r="K430">
        <v>0.14153779999999999</v>
      </c>
      <c r="L430">
        <v>0.13350000000000001</v>
      </c>
      <c r="M430">
        <v>1</v>
      </c>
      <c r="N430">
        <v>116.3113</v>
      </c>
      <c r="O430">
        <v>986.64490000000001</v>
      </c>
      <c r="P430">
        <v>3.7052</v>
      </c>
      <c r="Q430">
        <v>0.12039999999999999</v>
      </c>
      <c r="R430">
        <v>0.11459999999999999</v>
      </c>
      <c r="S430">
        <v>254.78649999999999</v>
      </c>
      <c r="T430">
        <v>916.14700000000005</v>
      </c>
      <c r="U430">
        <v>0</v>
      </c>
      <c r="V430">
        <v>0</v>
      </c>
      <c r="W430">
        <v>0.27810000000000001</v>
      </c>
      <c r="X430">
        <v>965315056</v>
      </c>
      <c r="Y430">
        <v>1698409060</v>
      </c>
      <c r="Z430">
        <v>0</v>
      </c>
      <c r="AA430">
        <v>0.1263</v>
      </c>
      <c r="AB430">
        <v>0.56840000000000002</v>
      </c>
      <c r="AC430">
        <v>165751.89000000001</v>
      </c>
      <c r="AD430">
        <v>479501.98119999998</v>
      </c>
      <c r="AE430">
        <v>0</v>
      </c>
      <c r="AF430">
        <v>0.12039999999999999</v>
      </c>
      <c r="AG430">
        <v>0.34570000000000001</v>
      </c>
      <c r="AH430">
        <v>0.1188</v>
      </c>
      <c r="AI430">
        <v>0.37640000000000001</v>
      </c>
      <c r="AJ430">
        <v>-3.3399999999999999E-2</v>
      </c>
      <c r="AK430">
        <v>0.124</v>
      </c>
      <c r="AL430">
        <v>0.37140000000000001</v>
      </c>
      <c r="AM430">
        <v>1198931519.8066001</v>
      </c>
      <c r="AN430">
        <v>447279988.8872</v>
      </c>
      <c r="AO430">
        <v>0</v>
      </c>
      <c r="AP430">
        <v>0.12870000000000001</v>
      </c>
      <c r="AQ430">
        <v>1</v>
      </c>
      <c r="AR430">
        <v>0.104594149</v>
      </c>
      <c r="AS430">
        <v>0</v>
      </c>
      <c r="AT430">
        <v>-12.267491825</v>
      </c>
      <c r="AU430">
        <v>0.13469999999999999</v>
      </c>
      <c r="AV430">
        <v>0</v>
      </c>
      <c r="AW430">
        <v>100150.40059999999</v>
      </c>
      <c r="AX430">
        <v>431044.28480000002</v>
      </c>
      <c r="AY430">
        <v>0.35320000000000001</v>
      </c>
      <c r="AZ430">
        <v>0.112</v>
      </c>
      <c r="BA430">
        <v>0.76770000000000005</v>
      </c>
      <c r="BB430">
        <v>0</v>
      </c>
      <c r="BC430">
        <v>0</v>
      </c>
      <c r="BD430">
        <v>0</v>
      </c>
      <c r="BE430">
        <v>0</v>
      </c>
      <c r="BF430">
        <v>0</v>
      </c>
      <c r="BG430" s="2">
        <f t="shared" si="9"/>
        <v>0.52144504000000003</v>
      </c>
      <c r="BH430">
        <f>IFERROR(VLOOKUP(D430,'Pesos cenários'!$B$2:$D$4,3,FALSE),"")</f>
        <v>0.36020000000000002</v>
      </c>
    </row>
    <row r="431" spans="1:60" x14ac:dyDescent="0.25">
      <c r="A431">
        <v>21640</v>
      </c>
      <c r="B431" t="s">
        <v>719</v>
      </c>
      <c r="C431" t="s">
        <v>304</v>
      </c>
      <c r="D431" t="s">
        <v>59</v>
      </c>
      <c r="E431" t="s">
        <v>57</v>
      </c>
      <c r="F431" t="s">
        <v>724</v>
      </c>
      <c r="G431" t="s">
        <v>716</v>
      </c>
      <c r="H431">
        <v>244.553</v>
      </c>
      <c r="I431">
        <v>2645.1018100000001</v>
      </c>
      <c r="J431">
        <v>2210.4683583999999</v>
      </c>
      <c r="K431">
        <v>0.14153779999999999</v>
      </c>
      <c r="L431">
        <v>0.13350000000000001</v>
      </c>
      <c r="M431">
        <v>1</v>
      </c>
      <c r="N431">
        <v>139.9504</v>
      </c>
      <c r="O431">
        <v>1225.8015</v>
      </c>
      <c r="P431">
        <v>1.4140999999999999</v>
      </c>
      <c r="Q431">
        <v>0.12039999999999999</v>
      </c>
      <c r="R431">
        <v>0.11310000000000001</v>
      </c>
      <c r="S431">
        <v>254.78649999999999</v>
      </c>
      <c r="T431">
        <v>972.66780000000006</v>
      </c>
      <c r="U431">
        <v>0</v>
      </c>
      <c r="V431">
        <v>0</v>
      </c>
      <c r="W431">
        <v>0.26190000000000002</v>
      </c>
      <c r="X431">
        <v>965315056</v>
      </c>
      <c r="Y431">
        <v>2308118342.25</v>
      </c>
      <c r="Z431">
        <v>0</v>
      </c>
      <c r="AA431">
        <v>0.1263</v>
      </c>
      <c r="AB431">
        <v>0.41820000000000002</v>
      </c>
      <c r="AC431">
        <v>165751.89000000001</v>
      </c>
      <c r="AD431">
        <v>836379.58109999995</v>
      </c>
      <c r="AE431">
        <v>0</v>
      </c>
      <c r="AF431">
        <v>0.12039999999999999</v>
      </c>
      <c r="AG431">
        <v>0.19819999999999999</v>
      </c>
      <c r="AH431">
        <v>0.1188</v>
      </c>
      <c r="AI431">
        <v>0.57669999999999999</v>
      </c>
      <c r="AJ431">
        <v>-9.7799999999999998E-2</v>
      </c>
      <c r="AK431">
        <v>0.124</v>
      </c>
      <c r="AL431">
        <v>0.32119999999999999</v>
      </c>
      <c r="AM431">
        <v>1406941827.3998001</v>
      </c>
      <c r="AN431">
        <v>972652688.70200002</v>
      </c>
      <c r="AO431">
        <v>0</v>
      </c>
      <c r="AP431">
        <v>0.12870000000000001</v>
      </c>
      <c r="AQ431">
        <v>1</v>
      </c>
      <c r="AR431">
        <v>0.12120284100000001</v>
      </c>
      <c r="AS431">
        <v>0</v>
      </c>
      <c r="AT431">
        <v>-11.5883427875</v>
      </c>
      <c r="AU431">
        <v>0.13469999999999999</v>
      </c>
      <c r="AV431">
        <v>0</v>
      </c>
      <c r="AW431">
        <v>91165.180800000002</v>
      </c>
      <c r="AX431">
        <v>452429.32079999999</v>
      </c>
      <c r="AY431">
        <v>0</v>
      </c>
      <c r="AZ431">
        <v>0.112</v>
      </c>
      <c r="BA431">
        <v>0.79849999999999999</v>
      </c>
      <c r="BB431">
        <v>0</v>
      </c>
      <c r="BC431">
        <v>0</v>
      </c>
      <c r="BD431">
        <v>0</v>
      </c>
      <c r="BE431">
        <v>0</v>
      </c>
      <c r="BF431">
        <v>0</v>
      </c>
      <c r="BG431" s="2">
        <f t="shared" si="9"/>
        <v>0.48175998000000003</v>
      </c>
      <c r="BH431">
        <f>IFERROR(VLOOKUP(D431,'Pesos cenários'!$B$2:$D$4,3,FALSE),"")</f>
        <v>0.24260000000000001</v>
      </c>
    </row>
    <row r="432" spans="1:60" x14ac:dyDescent="0.25">
      <c r="A432">
        <v>21641</v>
      </c>
      <c r="B432" t="s">
        <v>719</v>
      </c>
      <c r="C432" t="s">
        <v>305</v>
      </c>
      <c r="D432" t="s">
        <v>58</v>
      </c>
      <c r="E432" t="s">
        <v>57</v>
      </c>
      <c r="F432" t="s">
        <v>729</v>
      </c>
      <c r="G432" t="s">
        <v>716</v>
      </c>
      <c r="H432">
        <v>140.68799999999999</v>
      </c>
      <c r="I432">
        <v>1580.6110799999999</v>
      </c>
      <c r="J432">
        <v>1822.5904057749999</v>
      </c>
      <c r="K432">
        <v>0.14153779999999999</v>
      </c>
      <c r="L432">
        <v>0.13350000000000001</v>
      </c>
      <c r="M432">
        <v>0.86719999999999997</v>
      </c>
      <c r="N432">
        <v>46.258699999999997</v>
      </c>
      <c r="O432">
        <v>986.64490000000001</v>
      </c>
      <c r="P432">
        <v>3.7052</v>
      </c>
      <c r="Q432">
        <v>0.12039999999999999</v>
      </c>
      <c r="R432">
        <v>4.3299999999999998E-2</v>
      </c>
      <c r="S432">
        <v>142.3528</v>
      </c>
      <c r="T432">
        <v>916.14700000000005</v>
      </c>
      <c r="U432">
        <v>0</v>
      </c>
      <c r="V432">
        <v>0</v>
      </c>
      <c r="W432">
        <v>0.15540000000000001</v>
      </c>
      <c r="X432">
        <v>555330266</v>
      </c>
      <c r="Y432">
        <v>1698409060</v>
      </c>
      <c r="Z432">
        <v>0</v>
      </c>
      <c r="AA432">
        <v>0.1263</v>
      </c>
      <c r="AB432">
        <v>0.32700000000000001</v>
      </c>
      <c r="AC432">
        <v>213529.27340000001</v>
      </c>
      <c r="AD432">
        <v>479501.98119999998</v>
      </c>
      <c r="AE432">
        <v>0</v>
      </c>
      <c r="AF432">
        <v>0.12039999999999999</v>
      </c>
      <c r="AG432">
        <v>0.44529999999999997</v>
      </c>
      <c r="AH432">
        <v>1</v>
      </c>
      <c r="AI432">
        <v>0.37640000000000001</v>
      </c>
      <c r="AJ432">
        <v>-3.3399999999999999E-2</v>
      </c>
      <c r="AK432">
        <v>0.124</v>
      </c>
      <c r="AL432">
        <v>1</v>
      </c>
      <c r="AM432">
        <v>1243759455.3450999</v>
      </c>
      <c r="AN432">
        <v>447279988.8872</v>
      </c>
      <c r="AO432">
        <v>0</v>
      </c>
      <c r="AP432">
        <v>0.12870000000000001</v>
      </c>
      <c r="AQ432">
        <v>1</v>
      </c>
      <c r="AR432">
        <v>3.3557500699999999E-2</v>
      </c>
      <c r="AS432">
        <v>0</v>
      </c>
      <c r="AT432">
        <v>-12.267491825</v>
      </c>
      <c r="AU432">
        <v>0.13469999999999999</v>
      </c>
      <c r="AV432">
        <v>0</v>
      </c>
      <c r="AW432">
        <v>96831.648799999995</v>
      </c>
      <c r="AX432">
        <v>431044.28480000002</v>
      </c>
      <c r="AY432">
        <v>0.35320000000000001</v>
      </c>
      <c r="AZ432">
        <v>0.112</v>
      </c>
      <c r="BA432">
        <v>0.77539999999999998</v>
      </c>
      <c r="BB432">
        <v>0</v>
      </c>
      <c r="BC432">
        <v>0</v>
      </c>
      <c r="BD432">
        <v>0</v>
      </c>
      <c r="BE432">
        <v>0</v>
      </c>
      <c r="BF432">
        <v>0</v>
      </c>
      <c r="BG432" s="2">
        <f t="shared" si="9"/>
        <v>0.55544353999999996</v>
      </c>
      <c r="BH432">
        <f>IFERROR(VLOOKUP(D432,'Pesos cenários'!$B$2:$D$4,3,FALSE),"")</f>
        <v>0.36020000000000002</v>
      </c>
    </row>
    <row r="433" spans="1:60" x14ac:dyDescent="0.25">
      <c r="A433">
        <v>21641</v>
      </c>
      <c r="B433" t="s">
        <v>719</v>
      </c>
      <c r="C433" t="s">
        <v>305</v>
      </c>
      <c r="D433" t="s">
        <v>59</v>
      </c>
      <c r="E433" t="s">
        <v>57</v>
      </c>
      <c r="F433" t="s">
        <v>729</v>
      </c>
      <c r="G433" t="s">
        <v>716</v>
      </c>
      <c r="H433">
        <v>140.68799999999999</v>
      </c>
      <c r="I433">
        <v>1580.6110799999999</v>
      </c>
      <c r="J433">
        <v>2210.4683583999999</v>
      </c>
      <c r="K433">
        <v>0.14153779999999999</v>
      </c>
      <c r="L433">
        <v>0.13350000000000001</v>
      </c>
      <c r="M433">
        <v>0.71499999999999997</v>
      </c>
      <c r="N433">
        <v>64.762200000000007</v>
      </c>
      <c r="O433">
        <v>1225.8015</v>
      </c>
      <c r="P433">
        <v>1.4140999999999999</v>
      </c>
      <c r="Q433">
        <v>0.12039999999999999</v>
      </c>
      <c r="R433">
        <v>5.1700000000000003E-2</v>
      </c>
      <c r="S433">
        <v>142.3528</v>
      </c>
      <c r="T433">
        <v>972.66780000000006</v>
      </c>
      <c r="U433">
        <v>0</v>
      </c>
      <c r="V433">
        <v>0</v>
      </c>
      <c r="W433">
        <v>0.1464</v>
      </c>
      <c r="X433">
        <v>555330266</v>
      </c>
      <c r="Y433">
        <v>2308118342.25</v>
      </c>
      <c r="Z433">
        <v>0</v>
      </c>
      <c r="AA433">
        <v>0.1263</v>
      </c>
      <c r="AB433">
        <v>0.24060000000000001</v>
      </c>
      <c r="AC433">
        <v>213529.27340000001</v>
      </c>
      <c r="AD433">
        <v>836379.58109999995</v>
      </c>
      <c r="AE433">
        <v>0</v>
      </c>
      <c r="AF433">
        <v>0.12039999999999999</v>
      </c>
      <c r="AG433">
        <v>0.25530000000000003</v>
      </c>
      <c r="AH433">
        <v>1</v>
      </c>
      <c r="AI433">
        <v>0.57669999999999999</v>
      </c>
      <c r="AJ433">
        <v>-9.7799999999999998E-2</v>
      </c>
      <c r="AK433">
        <v>0.124</v>
      </c>
      <c r="AL433">
        <v>1</v>
      </c>
      <c r="AM433">
        <v>1157876404.9519</v>
      </c>
      <c r="AN433">
        <v>972652688.70200002</v>
      </c>
      <c r="AO433">
        <v>0</v>
      </c>
      <c r="AP433">
        <v>0.12870000000000001</v>
      </c>
      <c r="AQ433">
        <v>1</v>
      </c>
      <c r="AR433">
        <v>2.9722560200000001E-2</v>
      </c>
      <c r="AS433">
        <v>0</v>
      </c>
      <c r="AT433">
        <v>-11.5883427875</v>
      </c>
      <c r="AU433">
        <v>0.13469999999999999</v>
      </c>
      <c r="AV433">
        <v>0</v>
      </c>
      <c r="AW433">
        <v>66602.651899999997</v>
      </c>
      <c r="AX433">
        <v>452429.32079999999</v>
      </c>
      <c r="AY433">
        <v>0</v>
      </c>
      <c r="AZ433">
        <v>0.112</v>
      </c>
      <c r="BA433">
        <v>0.8528</v>
      </c>
      <c r="BB433">
        <v>0</v>
      </c>
      <c r="BC433">
        <v>0</v>
      </c>
      <c r="BD433">
        <v>0</v>
      </c>
      <c r="BE433">
        <v>0</v>
      </c>
      <c r="BF433">
        <v>0</v>
      </c>
      <c r="BG433" s="2">
        <f t="shared" si="9"/>
        <v>0.51101668</v>
      </c>
      <c r="BH433">
        <f>IFERROR(VLOOKUP(D433,'Pesos cenários'!$B$2:$D$4,3,FALSE),"")</f>
        <v>0.24260000000000001</v>
      </c>
    </row>
    <row r="434" spans="1:60" x14ac:dyDescent="0.25">
      <c r="A434">
        <v>21642</v>
      </c>
      <c r="B434" t="s">
        <v>719</v>
      </c>
      <c r="C434" t="s">
        <v>306</v>
      </c>
      <c r="D434" t="s">
        <v>56</v>
      </c>
      <c r="E434" t="s">
        <v>57</v>
      </c>
      <c r="F434" t="s">
        <v>724</v>
      </c>
      <c r="G434" t="s">
        <v>716</v>
      </c>
      <c r="H434">
        <v>18.376999999999999</v>
      </c>
      <c r="I434">
        <v>3.8563842799999999</v>
      </c>
      <c r="J434">
        <v>1638.4106470500001</v>
      </c>
      <c r="K434">
        <v>0.14153779999999999</v>
      </c>
      <c r="L434">
        <v>0.13350000000000001</v>
      </c>
      <c r="M434">
        <v>2.3E-3</v>
      </c>
      <c r="N434">
        <v>48.869900000000001</v>
      </c>
      <c r="O434">
        <v>934.7636</v>
      </c>
      <c r="P434">
        <v>3.7052</v>
      </c>
      <c r="Q434">
        <v>0.12039999999999999</v>
      </c>
      <c r="R434">
        <v>4.8500000000000001E-2</v>
      </c>
      <c r="S434">
        <v>21.3657</v>
      </c>
      <c r="T434">
        <v>928.77779999999996</v>
      </c>
      <c r="U434">
        <v>0</v>
      </c>
      <c r="V434">
        <v>0</v>
      </c>
      <c r="W434">
        <v>2.3E-2</v>
      </c>
      <c r="X434">
        <v>96716794</v>
      </c>
      <c r="Y434">
        <v>1709276720</v>
      </c>
      <c r="Z434">
        <v>0</v>
      </c>
      <c r="AA434">
        <v>0.1263</v>
      </c>
      <c r="AB434">
        <v>5.6599999999999998E-2</v>
      </c>
      <c r="AC434">
        <v>0</v>
      </c>
      <c r="AD434">
        <v>478977.01140000002</v>
      </c>
      <c r="AE434">
        <v>0</v>
      </c>
      <c r="AF434">
        <v>0.12039999999999999</v>
      </c>
      <c r="AG434">
        <v>0</v>
      </c>
      <c r="AH434">
        <v>1E-4</v>
      </c>
      <c r="AI434">
        <v>0.377</v>
      </c>
      <c r="AJ434">
        <v>-1.5100000000000001E-2</v>
      </c>
      <c r="AK434">
        <v>0.124</v>
      </c>
      <c r="AL434">
        <v>3.8699999999999998E-2</v>
      </c>
      <c r="AM434">
        <v>2548410.077</v>
      </c>
      <c r="AN434">
        <v>442484488.83569998</v>
      </c>
      <c r="AO434">
        <v>0</v>
      </c>
      <c r="AP434">
        <v>0.12870000000000001</v>
      </c>
      <c r="AQ434">
        <v>5.7999999999999996E-3</v>
      </c>
      <c r="AR434">
        <v>-1.5105485E-2</v>
      </c>
      <c r="AS434">
        <v>0</v>
      </c>
      <c r="AT434">
        <v>-16.444582950000001</v>
      </c>
      <c r="AU434">
        <v>0.13469999999999999</v>
      </c>
      <c r="AV434">
        <v>9.1856905376859997E-4</v>
      </c>
      <c r="AW434">
        <v>30616.000100000001</v>
      </c>
      <c r="AX434">
        <v>415586.43150000001</v>
      </c>
      <c r="AY434">
        <v>23.412500000000001</v>
      </c>
      <c r="AZ434">
        <v>0.112</v>
      </c>
      <c r="BA434">
        <v>0.9264</v>
      </c>
      <c r="BB434">
        <v>0</v>
      </c>
      <c r="BC434">
        <v>0</v>
      </c>
      <c r="BD434">
        <v>0</v>
      </c>
      <c r="BE434">
        <v>0</v>
      </c>
      <c r="BF434">
        <v>0</v>
      </c>
      <c r="BG434" s="2">
        <f t="shared" si="9"/>
        <v>0.12272082125154263</v>
      </c>
      <c r="BH434">
        <f>IFERROR(VLOOKUP(D434,'Pesos cenários'!$B$2:$D$4,3,FALSE),"")</f>
        <v>0.3972</v>
      </c>
    </row>
    <row r="435" spans="1:60" x14ac:dyDescent="0.25">
      <c r="A435">
        <v>21642</v>
      </c>
      <c r="B435" t="s">
        <v>719</v>
      </c>
      <c r="C435" t="s">
        <v>306</v>
      </c>
      <c r="D435" t="s">
        <v>58</v>
      </c>
      <c r="E435" t="s">
        <v>57</v>
      </c>
      <c r="F435" t="s">
        <v>724</v>
      </c>
      <c r="G435" t="s">
        <v>716</v>
      </c>
      <c r="H435">
        <v>18.376999999999999</v>
      </c>
      <c r="I435">
        <v>3.8563842799999999</v>
      </c>
      <c r="J435">
        <v>1822.5904057749999</v>
      </c>
      <c r="K435">
        <v>0.14153779999999999</v>
      </c>
      <c r="L435">
        <v>0.13350000000000001</v>
      </c>
      <c r="M435">
        <v>2E-3</v>
      </c>
      <c r="N435">
        <v>48.869900000000001</v>
      </c>
      <c r="O435">
        <v>986.64490000000001</v>
      </c>
      <c r="P435">
        <v>3.7052</v>
      </c>
      <c r="Q435">
        <v>0.12039999999999999</v>
      </c>
      <c r="R435">
        <v>4.5900000000000003E-2</v>
      </c>
      <c r="S435">
        <v>21.3657</v>
      </c>
      <c r="T435">
        <v>916.14700000000005</v>
      </c>
      <c r="U435">
        <v>0</v>
      </c>
      <c r="V435">
        <v>0</v>
      </c>
      <c r="W435">
        <v>2.3300000000000001E-2</v>
      </c>
      <c r="X435">
        <v>96716794</v>
      </c>
      <c r="Y435">
        <v>1698409060</v>
      </c>
      <c r="Z435">
        <v>0</v>
      </c>
      <c r="AA435">
        <v>0.1263</v>
      </c>
      <c r="AB435">
        <v>5.6899999999999999E-2</v>
      </c>
      <c r="AC435">
        <v>0</v>
      </c>
      <c r="AD435">
        <v>479501.98119999998</v>
      </c>
      <c r="AE435">
        <v>0</v>
      </c>
      <c r="AF435">
        <v>0.12039999999999999</v>
      </c>
      <c r="AG435">
        <v>0</v>
      </c>
      <c r="AH435">
        <v>2.0000000000000001E-4</v>
      </c>
      <c r="AI435">
        <v>0.37640000000000001</v>
      </c>
      <c r="AJ435">
        <v>-3.3399999999999999E-2</v>
      </c>
      <c r="AK435">
        <v>0.124</v>
      </c>
      <c r="AL435">
        <v>8.2000000000000003E-2</v>
      </c>
      <c r="AM435">
        <v>0</v>
      </c>
      <c r="AN435">
        <v>447279988.8872</v>
      </c>
      <c r="AO435">
        <v>0</v>
      </c>
      <c r="AP435">
        <v>0.12870000000000001</v>
      </c>
      <c r="AQ435">
        <v>0</v>
      </c>
      <c r="AR435">
        <v>-4.2004618799999997E-2</v>
      </c>
      <c r="AS435">
        <v>0</v>
      </c>
      <c r="AT435">
        <v>-12.267491825</v>
      </c>
      <c r="AU435">
        <v>0.13469999999999999</v>
      </c>
      <c r="AV435">
        <v>3.42405924529727E-3</v>
      </c>
      <c r="AW435">
        <v>27621.643499999998</v>
      </c>
      <c r="AX435">
        <v>431044.28480000002</v>
      </c>
      <c r="AY435">
        <v>0.35320000000000001</v>
      </c>
      <c r="AZ435">
        <v>0.112</v>
      </c>
      <c r="BA435">
        <v>0.93589999999999995</v>
      </c>
      <c r="BB435">
        <v>0</v>
      </c>
      <c r="BC435">
        <v>0</v>
      </c>
      <c r="BD435">
        <v>0</v>
      </c>
      <c r="BE435">
        <v>0</v>
      </c>
      <c r="BF435">
        <v>0</v>
      </c>
      <c r="BG435" s="2">
        <f t="shared" si="9"/>
        <v>0.12842985078034153</v>
      </c>
      <c r="BH435">
        <f>IFERROR(VLOOKUP(D435,'Pesos cenários'!$B$2:$D$4,3,FALSE),"")</f>
        <v>0.36020000000000002</v>
      </c>
    </row>
    <row r="436" spans="1:60" x14ac:dyDescent="0.25">
      <c r="A436">
        <v>21642</v>
      </c>
      <c r="B436" t="s">
        <v>719</v>
      </c>
      <c r="C436" t="s">
        <v>306</v>
      </c>
      <c r="D436" t="s">
        <v>59</v>
      </c>
      <c r="E436" t="s">
        <v>57</v>
      </c>
      <c r="F436" t="s">
        <v>724</v>
      </c>
      <c r="G436" t="s">
        <v>716</v>
      </c>
      <c r="H436">
        <v>18.376999999999999</v>
      </c>
      <c r="I436">
        <v>3.8563842799999999</v>
      </c>
      <c r="J436">
        <v>2210.4683583999999</v>
      </c>
      <c r="K436">
        <v>0.14153779999999999</v>
      </c>
      <c r="L436">
        <v>0.13350000000000001</v>
      </c>
      <c r="M436">
        <v>1.6999999999999999E-3</v>
      </c>
      <c r="N436">
        <v>68.417900000000003</v>
      </c>
      <c r="O436">
        <v>1225.8015</v>
      </c>
      <c r="P436">
        <v>1.4140999999999999</v>
      </c>
      <c r="Q436">
        <v>0.12039999999999999</v>
      </c>
      <c r="R436">
        <v>5.4699999999999999E-2</v>
      </c>
      <c r="S436">
        <v>21.3657</v>
      </c>
      <c r="T436">
        <v>972.66780000000006</v>
      </c>
      <c r="U436">
        <v>0</v>
      </c>
      <c r="V436">
        <v>0</v>
      </c>
      <c r="W436">
        <v>2.1999999999999999E-2</v>
      </c>
      <c r="X436">
        <v>96716794</v>
      </c>
      <c r="Y436">
        <v>2308118342.25</v>
      </c>
      <c r="Z436">
        <v>0</v>
      </c>
      <c r="AA436">
        <v>0.1263</v>
      </c>
      <c r="AB436">
        <v>4.19E-2</v>
      </c>
      <c r="AC436">
        <v>0</v>
      </c>
      <c r="AD436">
        <v>836379.58109999995</v>
      </c>
      <c r="AE436">
        <v>0</v>
      </c>
      <c r="AF436">
        <v>0.12039999999999999</v>
      </c>
      <c r="AG436">
        <v>0</v>
      </c>
      <c r="AH436">
        <v>0</v>
      </c>
      <c r="AI436">
        <v>0.57669999999999999</v>
      </c>
      <c r="AJ436">
        <v>-9.7799999999999998E-2</v>
      </c>
      <c r="AK436">
        <v>0.124</v>
      </c>
      <c r="AL436">
        <v>0.14499999999999999</v>
      </c>
      <c r="AM436">
        <v>6687551.2067999998</v>
      </c>
      <c r="AN436">
        <v>972652688.70200002</v>
      </c>
      <c r="AO436">
        <v>0</v>
      </c>
      <c r="AP436">
        <v>0.12870000000000001</v>
      </c>
      <c r="AQ436">
        <v>6.8999999999999999E-3</v>
      </c>
      <c r="AR436">
        <v>5.8952596699999996E-4</v>
      </c>
      <c r="AS436">
        <v>0</v>
      </c>
      <c r="AT436">
        <v>-11.5883427875</v>
      </c>
      <c r="AU436">
        <v>0.13469999999999999</v>
      </c>
      <c r="AV436">
        <v>0</v>
      </c>
      <c r="AW436">
        <v>29746.370800000001</v>
      </c>
      <c r="AX436">
        <v>452429.32079999999</v>
      </c>
      <c r="AY436">
        <v>0</v>
      </c>
      <c r="AZ436">
        <v>0.112</v>
      </c>
      <c r="BA436">
        <v>0.93430000000000002</v>
      </c>
      <c r="BB436">
        <v>0</v>
      </c>
      <c r="BC436">
        <v>0</v>
      </c>
      <c r="BD436">
        <v>0</v>
      </c>
      <c r="BE436">
        <v>0</v>
      </c>
      <c r="BF436">
        <v>0</v>
      </c>
      <c r="BG436" s="2">
        <f t="shared" si="9"/>
        <v>0.13561443000000001</v>
      </c>
      <c r="BH436">
        <f>IFERROR(VLOOKUP(D436,'Pesos cenários'!$B$2:$D$4,3,FALSE),"")</f>
        <v>0.24260000000000001</v>
      </c>
    </row>
    <row r="437" spans="1:60" x14ac:dyDescent="0.25">
      <c r="A437">
        <v>21643</v>
      </c>
      <c r="B437" t="s">
        <v>719</v>
      </c>
      <c r="C437" t="s">
        <v>307</v>
      </c>
      <c r="D437" t="s">
        <v>59</v>
      </c>
      <c r="E437" t="s">
        <v>57</v>
      </c>
      <c r="F437" t="s">
        <v>727</v>
      </c>
      <c r="G437" t="s">
        <v>716</v>
      </c>
      <c r="H437">
        <v>14.46</v>
      </c>
      <c r="I437">
        <v>10.938967699999999</v>
      </c>
      <c r="J437">
        <v>2210.4683583999999</v>
      </c>
      <c r="K437">
        <v>0.14153779999999999</v>
      </c>
      <c r="L437">
        <v>0.13350000000000001</v>
      </c>
      <c r="M437">
        <v>4.8999999999999998E-3</v>
      </c>
      <c r="N437">
        <v>137.56219999999999</v>
      </c>
      <c r="O437">
        <v>1225.8015</v>
      </c>
      <c r="P437">
        <v>1.4140999999999999</v>
      </c>
      <c r="Q437">
        <v>0.12039999999999999</v>
      </c>
      <c r="R437">
        <v>0.11119999999999999</v>
      </c>
      <c r="S437">
        <v>21.520499999999998</v>
      </c>
      <c r="T437">
        <v>972.66780000000006</v>
      </c>
      <c r="U437">
        <v>0</v>
      </c>
      <c r="V437">
        <v>0</v>
      </c>
      <c r="W437">
        <v>2.2100000000000002E-2</v>
      </c>
      <c r="X437">
        <v>57077534</v>
      </c>
      <c r="Y437">
        <v>2308118342.25</v>
      </c>
      <c r="Z437">
        <v>0</v>
      </c>
      <c r="AA437">
        <v>0.1263</v>
      </c>
      <c r="AB437">
        <v>2.47E-2</v>
      </c>
      <c r="AC437">
        <v>9997.6502</v>
      </c>
      <c r="AD437">
        <v>836379.58109999995</v>
      </c>
      <c r="AE437">
        <v>0</v>
      </c>
      <c r="AF437">
        <v>0.12039999999999999</v>
      </c>
      <c r="AG437">
        <v>1.2E-2</v>
      </c>
      <c r="AH437">
        <v>0.13730000000000001</v>
      </c>
      <c r="AI437">
        <v>0.57669999999999999</v>
      </c>
      <c r="AJ437">
        <v>-9.7799999999999998E-2</v>
      </c>
      <c r="AK437">
        <v>0.124</v>
      </c>
      <c r="AL437">
        <v>0.34860000000000002</v>
      </c>
      <c r="AM437">
        <v>37484086.625799999</v>
      </c>
      <c r="AN437">
        <v>972652688.70200002</v>
      </c>
      <c r="AO437">
        <v>0</v>
      </c>
      <c r="AP437">
        <v>0.12870000000000001</v>
      </c>
      <c r="AQ437">
        <v>3.85E-2</v>
      </c>
      <c r="AR437">
        <v>-28.893968600000001</v>
      </c>
      <c r="AS437">
        <v>0</v>
      </c>
      <c r="AT437">
        <v>-11.5883427875</v>
      </c>
      <c r="AU437">
        <v>0.13469999999999999</v>
      </c>
      <c r="AV437">
        <v>1</v>
      </c>
      <c r="AW437">
        <v>16034.5625</v>
      </c>
      <c r="AX437">
        <v>452429.32079999999</v>
      </c>
      <c r="AY437">
        <v>0</v>
      </c>
      <c r="AZ437">
        <v>0.112</v>
      </c>
      <c r="BA437">
        <v>0.96460000000000001</v>
      </c>
      <c r="BB437">
        <v>0</v>
      </c>
      <c r="BC437">
        <v>0</v>
      </c>
      <c r="BD437">
        <v>0</v>
      </c>
      <c r="BE437">
        <v>0</v>
      </c>
      <c r="BF437">
        <v>0</v>
      </c>
      <c r="BG437" s="2">
        <f t="shared" si="9"/>
        <v>0.30952358999999996</v>
      </c>
      <c r="BH437">
        <f>IFERROR(VLOOKUP(D437,'Pesos cenários'!$B$2:$D$4,3,FALSE),"")</f>
        <v>0.24260000000000001</v>
      </c>
    </row>
    <row r="438" spans="1:60" x14ac:dyDescent="0.25">
      <c r="A438">
        <v>21644</v>
      </c>
      <c r="B438" t="s">
        <v>719</v>
      </c>
      <c r="C438" t="s">
        <v>308</v>
      </c>
      <c r="D438" t="s">
        <v>58</v>
      </c>
      <c r="E438" t="s">
        <v>57</v>
      </c>
      <c r="F438" t="s">
        <v>729</v>
      </c>
      <c r="G438" t="s">
        <v>716</v>
      </c>
      <c r="H438">
        <v>66.766000000000005</v>
      </c>
      <c r="I438">
        <v>364.67767300000003</v>
      </c>
      <c r="J438">
        <v>1822.5904057749999</v>
      </c>
      <c r="K438">
        <v>0.14153779999999999</v>
      </c>
      <c r="L438">
        <v>0.13350000000000001</v>
      </c>
      <c r="M438">
        <v>0.2</v>
      </c>
      <c r="N438">
        <v>19.047599999999999</v>
      </c>
      <c r="O438">
        <v>986.64490000000001</v>
      </c>
      <c r="P438">
        <v>3.7052</v>
      </c>
      <c r="Q438">
        <v>0.12039999999999999</v>
      </c>
      <c r="R438">
        <v>1.5599999999999999E-2</v>
      </c>
      <c r="S438">
        <v>142.79249999999999</v>
      </c>
      <c r="T438">
        <v>916.14700000000005</v>
      </c>
      <c r="U438">
        <v>0</v>
      </c>
      <c r="V438">
        <v>0</v>
      </c>
      <c r="W438">
        <v>0.15590000000000001</v>
      </c>
      <c r="X438">
        <v>263543968</v>
      </c>
      <c r="Y438">
        <v>1698409060</v>
      </c>
      <c r="Z438">
        <v>0</v>
      </c>
      <c r="AA438">
        <v>0.1263</v>
      </c>
      <c r="AB438">
        <v>0.1552</v>
      </c>
      <c r="AC438">
        <v>52277.089800000002</v>
      </c>
      <c r="AD438">
        <v>479501.98119999998</v>
      </c>
      <c r="AE438">
        <v>0</v>
      </c>
      <c r="AF438">
        <v>0.12039999999999999</v>
      </c>
      <c r="AG438">
        <v>0.109</v>
      </c>
      <c r="AH438">
        <v>0</v>
      </c>
      <c r="AI438">
        <v>0.37640000000000001</v>
      </c>
      <c r="AJ438">
        <v>-3.3399999999999999E-2</v>
      </c>
      <c r="AK438">
        <v>0.124</v>
      </c>
      <c r="AL438">
        <v>8.1500000000000003E-2</v>
      </c>
      <c r="AM438">
        <v>226039823.44400001</v>
      </c>
      <c r="AN438">
        <v>447279988.8872</v>
      </c>
      <c r="AO438">
        <v>0</v>
      </c>
      <c r="AP438">
        <v>0.12870000000000001</v>
      </c>
      <c r="AQ438">
        <v>0.50539999999999996</v>
      </c>
      <c r="AR438">
        <v>12.423208199999999</v>
      </c>
      <c r="AS438">
        <v>0</v>
      </c>
      <c r="AT438">
        <v>-12.267491825</v>
      </c>
      <c r="AU438">
        <v>0.13469999999999999</v>
      </c>
      <c r="AV438">
        <v>0</v>
      </c>
      <c r="AW438">
        <v>7680.2636000000002</v>
      </c>
      <c r="AX438">
        <v>431044.28480000002</v>
      </c>
      <c r="AY438">
        <v>0.35320000000000001</v>
      </c>
      <c r="AZ438">
        <v>0.112</v>
      </c>
      <c r="BA438">
        <v>0.98219999999999996</v>
      </c>
      <c r="BB438">
        <v>0</v>
      </c>
      <c r="BC438">
        <v>0</v>
      </c>
      <c r="BD438">
        <v>0</v>
      </c>
      <c r="BE438">
        <v>0</v>
      </c>
      <c r="BF438">
        <v>0</v>
      </c>
      <c r="BG438" s="2">
        <f t="shared" si="9"/>
        <v>0.24646098</v>
      </c>
      <c r="BH438">
        <f>IFERROR(VLOOKUP(D438,'Pesos cenários'!$B$2:$D$4,3,FALSE),"")</f>
        <v>0.36020000000000002</v>
      </c>
    </row>
    <row r="439" spans="1:60" x14ac:dyDescent="0.25">
      <c r="A439">
        <v>21644</v>
      </c>
      <c r="B439" t="s">
        <v>719</v>
      </c>
      <c r="C439" t="s">
        <v>308</v>
      </c>
      <c r="D439" t="s">
        <v>59</v>
      </c>
      <c r="E439" t="s">
        <v>57</v>
      </c>
      <c r="F439" t="s">
        <v>729</v>
      </c>
      <c r="G439" t="s">
        <v>716</v>
      </c>
      <c r="H439">
        <v>66.766000000000005</v>
      </c>
      <c r="I439">
        <v>364.67767300000003</v>
      </c>
      <c r="J439">
        <v>2210.4683583999999</v>
      </c>
      <c r="K439">
        <v>0.14153779999999999</v>
      </c>
      <c r="L439">
        <v>0.13350000000000001</v>
      </c>
      <c r="M439">
        <v>0.16489999999999999</v>
      </c>
      <c r="N439">
        <v>20.747900000000001</v>
      </c>
      <c r="O439">
        <v>1225.8015</v>
      </c>
      <c r="P439">
        <v>1.4140999999999999</v>
      </c>
      <c r="Q439">
        <v>0.12039999999999999</v>
      </c>
      <c r="R439">
        <v>1.5800000000000002E-2</v>
      </c>
      <c r="S439">
        <v>142.79249999999999</v>
      </c>
      <c r="T439">
        <v>972.66780000000006</v>
      </c>
      <c r="U439">
        <v>0</v>
      </c>
      <c r="V439">
        <v>0</v>
      </c>
      <c r="W439">
        <v>0.14680000000000001</v>
      </c>
      <c r="X439">
        <v>263543968</v>
      </c>
      <c r="Y439">
        <v>2308118342.25</v>
      </c>
      <c r="Z439">
        <v>0</v>
      </c>
      <c r="AA439">
        <v>0.1263</v>
      </c>
      <c r="AB439">
        <v>0.1142</v>
      </c>
      <c r="AC439">
        <v>52277.089800000002</v>
      </c>
      <c r="AD439">
        <v>836379.58109999995</v>
      </c>
      <c r="AE439">
        <v>0</v>
      </c>
      <c r="AF439">
        <v>0.12039999999999999</v>
      </c>
      <c r="AG439">
        <v>6.25E-2</v>
      </c>
      <c r="AH439">
        <v>2.0000000000000001E-4</v>
      </c>
      <c r="AI439">
        <v>0.57669999999999999</v>
      </c>
      <c r="AJ439">
        <v>-9.7799999999999998E-2</v>
      </c>
      <c r="AK439">
        <v>0.124</v>
      </c>
      <c r="AL439">
        <v>0.1454</v>
      </c>
      <c r="AM439">
        <v>274059292.02109998</v>
      </c>
      <c r="AN439">
        <v>972652688.70200002</v>
      </c>
      <c r="AO439">
        <v>0</v>
      </c>
      <c r="AP439">
        <v>0.12870000000000001</v>
      </c>
      <c r="AQ439">
        <v>0.28179999999999999</v>
      </c>
      <c r="AR439">
        <v>8.5820283899999996</v>
      </c>
      <c r="AS439">
        <v>0</v>
      </c>
      <c r="AT439">
        <v>-11.5883427875</v>
      </c>
      <c r="AU439">
        <v>0.13469999999999999</v>
      </c>
      <c r="AV439">
        <v>0</v>
      </c>
      <c r="AW439">
        <v>9948.2814999999991</v>
      </c>
      <c r="AX439">
        <v>452429.32079999999</v>
      </c>
      <c r="AY439">
        <v>0</v>
      </c>
      <c r="AZ439">
        <v>0.112</v>
      </c>
      <c r="BA439">
        <v>0.97799999999999998</v>
      </c>
      <c r="BB439">
        <v>0</v>
      </c>
      <c r="BC439">
        <v>0</v>
      </c>
      <c r="BD439">
        <v>0</v>
      </c>
      <c r="BE439">
        <v>0</v>
      </c>
      <c r="BF439">
        <v>0</v>
      </c>
      <c r="BG439" s="2">
        <f t="shared" si="9"/>
        <v>0.20969818999999998</v>
      </c>
      <c r="BH439">
        <f>IFERROR(VLOOKUP(D439,'Pesos cenários'!$B$2:$D$4,3,FALSE),"")</f>
        <v>0.24260000000000001</v>
      </c>
    </row>
    <row r="440" spans="1:60" x14ac:dyDescent="0.25">
      <c r="A440">
        <v>21645</v>
      </c>
      <c r="B440" t="s">
        <v>719</v>
      </c>
      <c r="C440" t="s">
        <v>309</v>
      </c>
      <c r="D440" t="s">
        <v>56</v>
      </c>
      <c r="E440" t="s">
        <v>57</v>
      </c>
      <c r="F440" t="s">
        <v>724</v>
      </c>
      <c r="G440" t="s">
        <v>716</v>
      </c>
      <c r="H440">
        <v>65.051000000000002</v>
      </c>
      <c r="I440">
        <v>265.34603900000002</v>
      </c>
      <c r="J440">
        <v>1638.4106470500001</v>
      </c>
      <c r="K440">
        <v>0.14153779999999999</v>
      </c>
      <c r="L440">
        <v>0.13350000000000001</v>
      </c>
      <c r="M440">
        <v>0.16189999999999999</v>
      </c>
      <c r="N440">
        <v>52.553400000000003</v>
      </c>
      <c r="O440">
        <v>934.7636</v>
      </c>
      <c r="P440">
        <v>3.7052</v>
      </c>
      <c r="Q440">
        <v>0.12039999999999999</v>
      </c>
      <c r="R440">
        <v>5.2499999999999998E-2</v>
      </c>
      <c r="S440">
        <v>59.74</v>
      </c>
      <c r="T440">
        <v>928.77779999999996</v>
      </c>
      <c r="U440">
        <v>0</v>
      </c>
      <c r="V440">
        <v>0</v>
      </c>
      <c r="W440">
        <v>6.4299999999999996E-2</v>
      </c>
      <c r="X440">
        <v>256773918</v>
      </c>
      <c r="Y440">
        <v>1709276720</v>
      </c>
      <c r="Z440">
        <v>0</v>
      </c>
      <c r="AA440">
        <v>0.1263</v>
      </c>
      <c r="AB440">
        <v>0.1502</v>
      </c>
      <c r="AC440">
        <v>2012.3065999999999</v>
      </c>
      <c r="AD440">
        <v>478977.01140000002</v>
      </c>
      <c r="AE440">
        <v>0</v>
      </c>
      <c r="AF440">
        <v>0.12039999999999999</v>
      </c>
      <c r="AG440">
        <v>4.1999999999999997E-3</v>
      </c>
      <c r="AH440">
        <v>4.9500000000000002E-2</v>
      </c>
      <c r="AI440">
        <v>0.377</v>
      </c>
      <c r="AJ440">
        <v>-1.5100000000000001E-2</v>
      </c>
      <c r="AK440">
        <v>0.124</v>
      </c>
      <c r="AL440">
        <v>0.16470000000000001</v>
      </c>
      <c r="AM440">
        <v>0</v>
      </c>
      <c r="AN440">
        <v>442484488.83569998</v>
      </c>
      <c r="AO440">
        <v>0</v>
      </c>
      <c r="AP440">
        <v>0.12870000000000001</v>
      </c>
      <c r="AQ440">
        <v>0</v>
      </c>
      <c r="AR440">
        <v>-5.8725599199999999E-2</v>
      </c>
      <c r="AS440">
        <v>0</v>
      </c>
      <c r="AT440">
        <v>-16.444582950000001</v>
      </c>
      <c r="AU440">
        <v>0.13469999999999999</v>
      </c>
      <c r="AV440">
        <v>3.5711212244516001E-3</v>
      </c>
      <c r="AW440">
        <v>5535.5225</v>
      </c>
      <c r="AX440">
        <v>415586.43150000001</v>
      </c>
      <c r="AY440">
        <v>23.412500000000001</v>
      </c>
      <c r="AZ440">
        <v>0.112</v>
      </c>
      <c r="BA440">
        <v>0.98670000000000002</v>
      </c>
      <c r="BB440">
        <v>0</v>
      </c>
      <c r="BC440">
        <v>0</v>
      </c>
      <c r="BD440">
        <v>0</v>
      </c>
      <c r="BE440">
        <v>0</v>
      </c>
      <c r="BF440">
        <v>0</v>
      </c>
      <c r="BG440" s="2">
        <f t="shared" si="9"/>
        <v>0.17882482002893363</v>
      </c>
      <c r="BH440">
        <f>IFERROR(VLOOKUP(D440,'Pesos cenários'!$B$2:$D$4,3,FALSE),"")</f>
        <v>0.3972</v>
      </c>
    </row>
    <row r="441" spans="1:60" x14ac:dyDescent="0.25">
      <c r="A441">
        <v>21645</v>
      </c>
      <c r="B441" t="s">
        <v>719</v>
      </c>
      <c r="C441" t="s">
        <v>309</v>
      </c>
      <c r="D441" t="s">
        <v>58</v>
      </c>
      <c r="E441" t="s">
        <v>57</v>
      </c>
      <c r="F441" t="s">
        <v>724</v>
      </c>
      <c r="G441" t="s">
        <v>716</v>
      </c>
      <c r="H441">
        <v>65.051000000000002</v>
      </c>
      <c r="I441">
        <v>265.34603900000002</v>
      </c>
      <c r="J441">
        <v>1822.5904057749999</v>
      </c>
      <c r="K441">
        <v>0.14153779999999999</v>
      </c>
      <c r="L441">
        <v>0.13350000000000001</v>
      </c>
      <c r="M441">
        <v>0.14549999999999999</v>
      </c>
      <c r="N441">
        <v>52.553400000000003</v>
      </c>
      <c r="O441">
        <v>986.64490000000001</v>
      </c>
      <c r="P441">
        <v>3.7052</v>
      </c>
      <c r="Q441">
        <v>0.12039999999999999</v>
      </c>
      <c r="R441">
        <v>4.9700000000000001E-2</v>
      </c>
      <c r="S441">
        <v>59.74</v>
      </c>
      <c r="T441">
        <v>916.14700000000005</v>
      </c>
      <c r="U441">
        <v>0</v>
      </c>
      <c r="V441">
        <v>0</v>
      </c>
      <c r="W441">
        <v>6.5199999999999994E-2</v>
      </c>
      <c r="X441">
        <v>256773918</v>
      </c>
      <c r="Y441">
        <v>1698409060</v>
      </c>
      <c r="Z441">
        <v>0</v>
      </c>
      <c r="AA441">
        <v>0.1263</v>
      </c>
      <c r="AB441">
        <v>0.1512</v>
      </c>
      <c r="AC441">
        <v>2012.3065999999999</v>
      </c>
      <c r="AD441">
        <v>479501.98119999998</v>
      </c>
      <c r="AE441">
        <v>0</v>
      </c>
      <c r="AF441">
        <v>0.12039999999999999</v>
      </c>
      <c r="AG441">
        <v>4.1999999999999997E-3</v>
      </c>
      <c r="AH441">
        <v>4.6600000000000003E-2</v>
      </c>
      <c r="AI441">
        <v>0.37640000000000001</v>
      </c>
      <c r="AJ441">
        <v>-3.3399999999999999E-2</v>
      </c>
      <c r="AK441">
        <v>0.124</v>
      </c>
      <c r="AL441">
        <v>0.1953</v>
      </c>
      <c r="AM441">
        <v>0</v>
      </c>
      <c r="AN441">
        <v>447279988.8872</v>
      </c>
      <c r="AO441">
        <v>0</v>
      </c>
      <c r="AP441">
        <v>0.12870000000000001</v>
      </c>
      <c r="AQ441">
        <v>0</v>
      </c>
      <c r="AR441">
        <v>-13.6562147</v>
      </c>
      <c r="AS441">
        <v>0</v>
      </c>
      <c r="AT441">
        <v>-12.267491825</v>
      </c>
      <c r="AU441">
        <v>0.13469999999999999</v>
      </c>
      <c r="AV441">
        <v>1</v>
      </c>
      <c r="AW441">
        <v>6357.6625000000004</v>
      </c>
      <c r="AX441">
        <v>431044.28480000002</v>
      </c>
      <c r="AY441">
        <v>0.35320000000000001</v>
      </c>
      <c r="AZ441">
        <v>0.112</v>
      </c>
      <c r="BA441">
        <v>0.98529999999999995</v>
      </c>
      <c r="BB441">
        <v>0</v>
      </c>
      <c r="BC441">
        <v>0</v>
      </c>
      <c r="BD441">
        <v>0</v>
      </c>
      <c r="BE441">
        <v>0</v>
      </c>
      <c r="BF441">
        <v>0</v>
      </c>
      <c r="BG441" s="2">
        <f t="shared" si="9"/>
        <v>0.31428117</v>
      </c>
      <c r="BH441">
        <f>IFERROR(VLOOKUP(D441,'Pesos cenários'!$B$2:$D$4,3,FALSE),"")</f>
        <v>0.36020000000000002</v>
      </c>
    </row>
    <row r="442" spans="1:60" x14ac:dyDescent="0.25">
      <c r="A442">
        <v>21645</v>
      </c>
      <c r="B442" t="s">
        <v>719</v>
      </c>
      <c r="C442" t="s">
        <v>309</v>
      </c>
      <c r="D442" t="s">
        <v>59</v>
      </c>
      <c r="E442" t="s">
        <v>57</v>
      </c>
      <c r="F442" t="s">
        <v>724</v>
      </c>
      <c r="G442" t="s">
        <v>716</v>
      </c>
      <c r="H442">
        <v>65.051000000000002</v>
      </c>
      <c r="I442">
        <v>265.34603900000002</v>
      </c>
      <c r="J442">
        <v>2210.4683583999999</v>
      </c>
      <c r="K442">
        <v>0.14153779999999999</v>
      </c>
      <c r="L442">
        <v>0.13350000000000001</v>
      </c>
      <c r="M442">
        <v>0.12</v>
      </c>
      <c r="N442">
        <v>56.868400000000001</v>
      </c>
      <c r="O442">
        <v>1225.8015</v>
      </c>
      <c r="P442">
        <v>1.4140999999999999</v>
      </c>
      <c r="Q442">
        <v>0.12039999999999999</v>
      </c>
      <c r="R442">
        <v>4.53E-2</v>
      </c>
      <c r="S442">
        <v>59.74</v>
      </c>
      <c r="T442">
        <v>972.66780000000006</v>
      </c>
      <c r="U442">
        <v>0</v>
      </c>
      <c r="V442">
        <v>0</v>
      </c>
      <c r="W442">
        <v>6.1400000000000003E-2</v>
      </c>
      <c r="X442">
        <v>256773918</v>
      </c>
      <c r="Y442">
        <v>2308118342.25</v>
      </c>
      <c r="Z442">
        <v>0</v>
      </c>
      <c r="AA442">
        <v>0.1263</v>
      </c>
      <c r="AB442">
        <v>0.11119999999999999</v>
      </c>
      <c r="AC442">
        <v>2012.3065999999999</v>
      </c>
      <c r="AD442">
        <v>836379.58109999995</v>
      </c>
      <c r="AE442">
        <v>0</v>
      </c>
      <c r="AF442">
        <v>0.12039999999999999</v>
      </c>
      <c r="AG442">
        <v>2.3999999999999998E-3</v>
      </c>
      <c r="AH442">
        <v>4.7500000000000001E-2</v>
      </c>
      <c r="AI442">
        <v>0.57669999999999999</v>
      </c>
      <c r="AJ442">
        <v>-9.7799999999999998E-2</v>
      </c>
      <c r="AK442">
        <v>0.124</v>
      </c>
      <c r="AL442">
        <v>0.21540000000000001</v>
      </c>
      <c r="AM442">
        <v>0</v>
      </c>
      <c r="AN442">
        <v>972652688.70200002</v>
      </c>
      <c r="AO442">
        <v>0</v>
      </c>
      <c r="AP442">
        <v>0.12870000000000001</v>
      </c>
      <c r="AQ442">
        <v>0</v>
      </c>
      <c r="AR442">
        <v>-17.393066399999999</v>
      </c>
      <c r="AS442">
        <v>0</v>
      </c>
      <c r="AT442">
        <v>-11.5883427875</v>
      </c>
      <c r="AU442">
        <v>0.13469999999999999</v>
      </c>
      <c r="AV442">
        <v>1</v>
      </c>
      <c r="AW442">
        <v>4339.2776000000003</v>
      </c>
      <c r="AX442">
        <v>452429.32079999999</v>
      </c>
      <c r="AY442">
        <v>0</v>
      </c>
      <c r="AZ442">
        <v>0.112</v>
      </c>
      <c r="BA442">
        <v>0.99039999999999995</v>
      </c>
      <c r="BB442">
        <v>0</v>
      </c>
      <c r="BC442">
        <v>0</v>
      </c>
      <c r="BD442">
        <v>0</v>
      </c>
      <c r="BE442">
        <v>0</v>
      </c>
      <c r="BF442">
        <v>0</v>
      </c>
      <c r="BG442" s="2">
        <f t="shared" si="9"/>
        <v>0.30814204000000001</v>
      </c>
      <c r="BH442">
        <f>IFERROR(VLOOKUP(D442,'Pesos cenários'!$B$2:$D$4,3,FALSE),"")</f>
        <v>0.24260000000000001</v>
      </c>
    </row>
    <row r="443" spans="1:60" x14ac:dyDescent="0.25">
      <c r="A443">
        <v>21646</v>
      </c>
      <c r="B443" t="s">
        <v>719</v>
      </c>
      <c r="C443" t="s">
        <v>310</v>
      </c>
      <c r="D443" t="s">
        <v>56</v>
      </c>
      <c r="E443" t="s">
        <v>57</v>
      </c>
      <c r="F443" t="s">
        <v>730</v>
      </c>
      <c r="G443" t="s">
        <v>716</v>
      </c>
      <c r="H443">
        <v>46.939</v>
      </c>
      <c r="I443">
        <v>1065.5407700000001</v>
      </c>
      <c r="J443">
        <v>1638.4106470500001</v>
      </c>
      <c r="K443">
        <v>0.14153779999999999</v>
      </c>
      <c r="L443">
        <v>0.13350000000000001</v>
      </c>
      <c r="M443">
        <v>0.65029999999999999</v>
      </c>
      <c r="N443">
        <v>26.452300000000001</v>
      </c>
      <c r="O443">
        <v>934.7636</v>
      </c>
      <c r="P443">
        <v>3.7052</v>
      </c>
      <c r="Q443">
        <v>0.12039999999999999</v>
      </c>
      <c r="R443">
        <v>2.4400000000000002E-2</v>
      </c>
      <c r="S443">
        <v>50.291400000000003</v>
      </c>
      <c r="T443">
        <v>928.77779999999996</v>
      </c>
      <c r="U443">
        <v>0</v>
      </c>
      <c r="V443">
        <v>0</v>
      </c>
      <c r="W443">
        <v>5.4100000000000002E-2</v>
      </c>
      <c r="X443">
        <v>185281944</v>
      </c>
      <c r="Y443">
        <v>1709276720</v>
      </c>
      <c r="Z443">
        <v>0</v>
      </c>
      <c r="AA443">
        <v>0.1263</v>
      </c>
      <c r="AB443">
        <v>0.1084</v>
      </c>
      <c r="AC443">
        <v>995.54769999999996</v>
      </c>
      <c r="AD443">
        <v>478977.01140000002</v>
      </c>
      <c r="AE443">
        <v>0</v>
      </c>
      <c r="AF443">
        <v>0.12039999999999999</v>
      </c>
      <c r="AG443">
        <v>2.0999999999999999E-3</v>
      </c>
      <c r="AH443">
        <v>0.24809999999999999</v>
      </c>
      <c r="AI443">
        <v>0.377</v>
      </c>
      <c r="AJ443">
        <v>-1.5100000000000001E-2</v>
      </c>
      <c r="AK443">
        <v>0.124</v>
      </c>
      <c r="AL443">
        <v>0.67130000000000001</v>
      </c>
      <c r="AM443">
        <v>1006301.5212</v>
      </c>
      <c r="AN443">
        <v>442484488.83569998</v>
      </c>
      <c r="AO443">
        <v>0</v>
      </c>
      <c r="AP443">
        <v>0.12870000000000001</v>
      </c>
      <c r="AQ443">
        <v>2.3E-3</v>
      </c>
      <c r="AR443">
        <v>-3.8269877399999999E-2</v>
      </c>
      <c r="AS443">
        <v>0</v>
      </c>
      <c r="AT443">
        <v>-16.444582950000001</v>
      </c>
      <c r="AU443">
        <v>0.13469999999999999</v>
      </c>
      <c r="AV443">
        <v>2.3272026731453199E-3</v>
      </c>
      <c r="AW443">
        <v>227.16040000000001</v>
      </c>
      <c r="AX443">
        <v>415586.43150000001</v>
      </c>
      <c r="AY443">
        <v>23.412500000000001</v>
      </c>
      <c r="AZ443">
        <v>0.112</v>
      </c>
      <c r="BA443">
        <v>0.99950000000000006</v>
      </c>
      <c r="BB443">
        <v>0</v>
      </c>
      <c r="BC443">
        <v>0</v>
      </c>
      <c r="BD443">
        <v>0</v>
      </c>
      <c r="BE443">
        <v>0</v>
      </c>
      <c r="BF443">
        <v>0</v>
      </c>
      <c r="BG443" s="2">
        <f t="shared" si="9"/>
        <v>0.29949125420007267</v>
      </c>
      <c r="BH443">
        <f>IFERROR(VLOOKUP(D443,'Pesos cenários'!$B$2:$D$4,3,FALSE),"")</f>
        <v>0.3972</v>
      </c>
    </row>
    <row r="444" spans="1:60" x14ac:dyDescent="0.25">
      <c r="A444">
        <v>21646</v>
      </c>
      <c r="B444" t="s">
        <v>719</v>
      </c>
      <c r="C444" t="s">
        <v>310</v>
      </c>
      <c r="D444" t="s">
        <v>58</v>
      </c>
      <c r="E444" t="s">
        <v>57</v>
      </c>
      <c r="F444" t="s">
        <v>730</v>
      </c>
      <c r="G444" t="s">
        <v>716</v>
      </c>
      <c r="H444">
        <v>46.939</v>
      </c>
      <c r="I444">
        <v>1065.5407700000001</v>
      </c>
      <c r="J444">
        <v>1822.5904057749999</v>
      </c>
      <c r="K444">
        <v>0.14153779999999999</v>
      </c>
      <c r="L444">
        <v>0.13350000000000001</v>
      </c>
      <c r="M444">
        <v>0.58460000000000001</v>
      </c>
      <c r="N444">
        <v>26.452300000000001</v>
      </c>
      <c r="O444">
        <v>986.64490000000001</v>
      </c>
      <c r="P444">
        <v>3.7052</v>
      </c>
      <c r="Q444">
        <v>0.12039999999999999</v>
      </c>
      <c r="R444">
        <v>2.3099999999999999E-2</v>
      </c>
      <c r="S444">
        <v>50.291400000000003</v>
      </c>
      <c r="T444">
        <v>916.14700000000005</v>
      </c>
      <c r="U444">
        <v>0</v>
      </c>
      <c r="V444">
        <v>0</v>
      </c>
      <c r="W444">
        <v>5.4899999999999997E-2</v>
      </c>
      <c r="X444">
        <v>185281944</v>
      </c>
      <c r="Y444">
        <v>1698409060</v>
      </c>
      <c r="Z444">
        <v>0</v>
      </c>
      <c r="AA444">
        <v>0.1263</v>
      </c>
      <c r="AB444">
        <v>0.1091</v>
      </c>
      <c r="AC444">
        <v>995.54769999999996</v>
      </c>
      <c r="AD444">
        <v>479501.98119999998</v>
      </c>
      <c r="AE444">
        <v>0</v>
      </c>
      <c r="AF444">
        <v>0.12039999999999999</v>
      </c>
      <c r="AG444">
        <v>2.0999999999999999E-3</v>
      </c>
      <c r="AH444">
        <v>0.24809999999999999</v>
      </c>
      <c r="AI444">
        <v>0.37640000000000001</v>
      </c>
      <c r="AJ444">
        <v>-3.3399999999999999E-2</v>
      </c>
      <c r="AK444">
        <v>0.124</v>
      </c>
      <c r="AL444">
        <v>0.68689999999999996</v>
      </c>
      <c r="AM444">
        <v>5655324.1869999999</v>
      </c>
      <c r="AN444">
        <v>447279988.8872</v>
      </c>
      <c r="AO444">
        <v>0</v>
      </c>
      <c r="AP444">
        <v>0.12870000000000001</v>
      </c>
      <c r="AQ444">
        <v>1.26E-2</v>
      </c>
      <c r="AR444">
        <v>-1.37176989E-2</v>
      </c>
      <c r="AS444">
        <v>0</v>
      </c>
      <c r="AT444">
        <v>-12.267491825</v>
      </c>
      <c r="AU444">
        <v>0.13469999999999999</v>
      </c>
      <c r="AV444">
        <v>1.1182154506958399E-3</v>
      </c>
      <c r="AW444">
        <v>145.77770000000001</v>
      </c>
      <c r="AX444">
        <v>431044.28480000002</v>
      </c>
      <c r="AY444">
        <v>0.35320000000000001</v>
      </c>
      <c r="AZ444">
        <v>0.112</v>
      </c>
      <c r="BA444">
        <v>0.99970000000000003</v>
      </c>
      <c r="BB444">
        <v>0</v>
      </c>
      <c r="BC444">
        <v>0</v>
      </c>
      <c r="BD444">
        <v>0</v>
      </c>
      <c r="BE444">
        <v>0</v>
      </c>
      <c r="BF444">
        <v>0</v>
      </c>
      <c r="BG444" s="2">
        <f t="shared" si="9"/>
        <v>0.29377175362120872</v>
      </c>
      <c r="BH444">
        <f>IFERROR(VLOOKUP(D444,'Pesos cenários'!$B$2:$D$4,3,FALSE),"")</f>
        <v>0.36020000000000002</v>
      </c>
    </row>
    <row r="445" spans="1:60" x14ac:dyDescent="0.25">
      <c r="A445">
        <v>21646</v>
      </c>
      <c r="B445" t="s">
        <v>719</v>
      </c>
      <c r="C445" t="s">
        <v>310</v>
      </c>
      <c r="D445" t="s">
        <v>59</v>
      </c>
      <c r="E445" t="s">
        <v>57</v>
      </c>
      <c r="F445" t="s">
        <v>730</v>
      </c>
      <c r="G445" t="s">
        <v>716</v>
      </c>
      <c r="H445">
        <v>46.939</v>
      </c>
      <c r="I445">
        <v>1065.5407700000001</v>
      </c>
      <c r="J445">
        <v>2210.4683583999999</v>
      </c>
      <c r="K445">
        <v>0.14153779999999999</v>
      </c>
      <c r="L445">
        <v>0.13350000000000001</v>
      </c>
      <c r="M445">
        <v>0.48199999999999998</v>
      </c>
      <c r="N445">
        <v>32.848700000000001</v>
      </c>
      <c r="O445">
        <v>1225.8015</v>
      </c>
      <c r="P445">
        <v>1.4140999999999999</v>
      </c>
      <c r="Q445">
        <v>0.12039999999999999</v>
      </c>
      <c r="R445">
        <v>2.5700000000000001E-2</v>
      </c>
      <c r="S445">
        <v>50.291400000000003</v>
      </c>
      <c r="T445">
        <v>972.66780000000006</v>
      </c>
      <c r="U445">
        <v>0</v>
      </c>
      <c r="V445">
        <v>0</v>
      </c>
      <c r="W445">
        <v>5.1700000000000003E-2</v>
      </c>
      <c r="X445">
        <v>185281944</v>
      </c>
      <c r="Y445">
        <v>2308118342.25</v>
      </c>
      <c r="Z445">
        <v>0</v>
      </c>
      <c r="AA445">
        <v>0.1263</v>
      </c>
      <c r="AB445">
        <v>8.0299999999999996E-2</v>
      </c>
      <c r="AC445">
        <v>995.54769999999996</v>
      </c>
      <c r="AD445">
        <v>836379.58109999995</v>
      </c>
      <c r="AE445">
        <v>0</v>
      </c>
      <c r="AF445">
        <v>0.12039999999999999</v>
      </c>
      <c r="AG445">
        <v>1.1999999999999999E-3</v>
      </c>
      <c r="AH445">
        <v>0.24809999999999999</v>
      </c>
      <c r="AI445">
        <v>0.57669999999999999</v>
      </c>
      <c r="AJ445">
        <v>-9.7799999999999998E-2</v>
      </c>
      <c r="AK445">
        <v>0.124</v>
      </c>
      <c r="AL445">
        <v>0.51290000000000002</v>
      </c>
      <c r="AM445">
        <v>675649.09290000005</v>
      </c>
      <c r="AN445">
        <v>972652688.70200002</v>
      </c>
      <c r="AO445">
        <v>0</v>
      </c>
      <c r="AP445">
        <v>0.12870000000000001</v>
      </c>
      <c r="AQ445">
        <v>6.9999999999999999E-4</v>
      </c>
      <c r="AR445">
        <v>-4.1645143199999998E-2</v>
      </c>
      <c r="AS445">
        <v>0</v>
      </c>
      <c r="AT445">
        <v>-11.5883427875</v>
      </c>
      <c r="AU445">
        <v>0.13469999999999999</v>
      </c>
      <c r="AV445">
        <v>3.5937099862908199E-3</v>
      </c>
      <c r="AW445">
        <v>155.38740000000001</v>
      </c>
      <c r="AX445">
        <v>452429.32079999999</v>
      </c>
      <c r="AY445">
        <v>0</v>
      </c>
      <c r="AZ445">
        <v>0.112</v>
      </c>
      <c r="BA445">
        <v>0.99970000000000003</v>
      </c>
      <c r="BB445">
        <v>0</v>
      </c>
      <c r="BC445">
        <v>0</v>
      </c>
      <c r="BD445">
        <v>0</v>
      </c>
      <c r="BE445">
        <v>0</v>
      </c>
      <c r="BF445">
        <v>0</v>
      </c>
      <c r="BG445" s="2">
        <f t="shared" si="9"/>
        <v>0.25386781273515341</v>
      </c>
      <c r="BH445">
        <f>IFERROR(VLOOKUP(D445,'Pesos cenários'!$B$2:$D$4,3,FALSE),"")</f>
        <v>0.24260000000000001</v>
      </c>
    </row>
    <row r="446" spans="1:60" x14ac:dyDescent="0.25">
      <c r="A446">
        <v>21647</v>
      </c>
      <c r="B446" t="s">
        <v>719</v>
      </c>
      <c r="C446" t="s">
        <v>311</v>
      </c>
      <c r="D446" t="s">
        <v>59</v>
      </c>
      <c r="E446" t="s">
        <v>57</v>
      </c>
      <c r="F446" t="s">
        <v>727</v>
      </c>
      <c r="G446" t="s">
        <v>716</v>
      </c>
      <c r="H446">
        <v>33.270000000000003</v>
      </c>
      <c r="I446">
        <v>11.0662699</v>
      </c>
      <c r="J446">
        <v>2210.4683583999999</v>
      </c>
      <c r="K446">
        <v>0.14153779999999999</v>
      </c>
      <c r="L446">
        <v>0.13350000000000001</v>
      </c>
      <c r="M446">
        <v>4.8999999999999998E-3</v>
      </c>
      <c r="N446">
        <v>357.77440000000001</v>
      </c>
      <c r="O446">
        <v>1225.8015</v>
      </c>
      <c r="P446">
        <v>1.4140999999999999</v>
      </c>
      <c r="Q446">
        <v>0.12039999999999999</v>
      </c>
      <c r="R446">
        <v>0.29110000000000003</v>
      </c>
      <c r="S446">
        <v>36.290700000000001</v>
      </c>
      <c r="T446">
        <v>972.66780000000006</v>
      </c>
      <c r="U446">
        <v>0</v>
      </c>
      <c r="V446">
        <v>0</v>
      </c>
      <c r="W446">
        <v>3.73E-2</v>
      </c>
      <c r="X446">
        <v>170182176</v>
      </c>
      <c r="Y446">
        <v>2308118342.25</v>
      </c>
      <c r="Z446">
        <v>0</v>
      </c>
      <c r="AA446">
        <v>0.1263</v>
      </c>
      <c r="AB446">
        <v>7.3700000000000002E-2</v>
      </c>
      <c r="AC446">
        <v>49174.826000000001</v>
      </c>
      <c r="AD446">
        <v>836379.58109999995</v>
      </c>
      <c r="AE446">
        <v>0</v>
      </c>
      <c r="AF446">
        <v>0.12039999999999999</v>
      </c>
      <c r="AG446">
        <v>5.8799999999999998E-2</v>
      </c>
      <c r="AH446">
        <v>4.0899999999999999E-2</v>
      </c>
      <c r="AI446">
        <v>0.57669999999999999</v>
      </c>
      <c r="AJ446">
        <v>-9.7799999999999998E-2</v>
      </c>
      <c r="AK446">
        <v>0.124</v>
      </c>
      <c r="AL446">
        <v>0.20569999999999999</v>
      </c>
      <c r="AM446">
        <v>622461667.79770005</v>
      </c>
      <c r="AN446">
        <v>972652688.70200002</v>
      </c>
      <c r="AO446">
        <v>0</v>
      </c>
      <c r="AP446">
        <v>0.12870000000000001</v>
      </c>
      <c r="AQ446">
        <v>0.64</v>
      </c>
      <c r="AR446">
        <v>-0.55328685</v>
      </c>
      <c r="AS446">
        <v>0</v>
      </c>
      <c r="AT446">
        <v>-11.5883427875</v>
      </c>
      <c r="AU446">
        <v>0.13469999999999999</v>
      </c>
      <c r="AV446">
        <v>4.7745122848524398E-2</v>
      </c>
      <c r="AW446">
        <v>22350.4565</v>
      </c>
      <c r="AX446">
        <v>452429.32079999999</v>
      </c>
      <c r="AY446">
        <v>0</v>
      </c>
      <c r="AZ446">
        <v>0.112</v>
      </c>
      <c r="BA446">
        <v>0.9506</v>
      </c>
      <c r="BB446">
        <v>0</v>
      </c>
      <c r="BC446">
        <v>0</v>
      </c>
      <c r="BD446">
        <v>0</v>
      </c>
      <c r="BE446">
        <v>0</v>
      </c>
      <c r="BF446">
        <v>0</v>
      </c>
      <c r="BG446" s="2">
        <f t="shared" si="9"/>
        <v>0.27286368804769623</v>
      </c>
      <c r="BH446">
        <f>IFERROR(VLOOKUP(D446,'Pesos cenários'!$B$2:$D$4,3,FALSE),"")</f>
        <v>0.24260000000000001</v>
      </c>
    </row>
    <row r="447" spans="1:60" x14ac:dyDescent="0.25">
      <c r="A447">
        <v>21648</v>
      </c>
      <c r="B447" t="s">
        <v>719</v>
      </c>
      <c r="C447" t="s">
        <v>312</v>
      </c>
      <c r="D447" t="s">
        <v>59</v>
      </c>
      <c r="E447" t="s">
        <v>57</v>
      </c>
      <c r="F447" t="s">
        <v>727</v>
      </c>
      <c r="G447" t="s">
        <v>716</v>
      </c>
      <c r="H447">
        <v>52.603999999999999</v>
      </c>
      <c r="I447">
        <v>257.15463299999999</v>
      </c>
      <c r="J447">
        <v>2210.4683583999999</v>
      </c>
      <c r="K447">
        <v>0.14153779999999999</v>
      </c>
      <c r="L447">
        <v>0.13350000000000001</v>
      </c>
      <c r="M447">
        <v>0.1163</v>
      </c>
      <c r="N447">
        <v>89.997799999999998</v>
      </c>
      <c r="O447">
        <v>1225.8015</v>
      </c>
      <c r="P447">
        <v>1.4140999999999999</v>
      </c>
      <c r="Q447">
        <v>0.12039999999999999</v>
      </c>
      <c r="R447">
        <v>7.2300000000000003E-2</v>
      </c>
      <c r="S447">
        <v>22.9877</v>
      </c>
      <c r="T447">
        <v>972.66780000000006</v>
      </c>
      <c r="U447">
        <v>0</v>
      </c>
      <c r="V447">
        <v>0</v>
      </c>
      <c r="W447">
        <v>2.3599999999999999E-2</v>
      </c>
      <c r="X447">
        <v>207641228</v>
      </c>
      <c r="Y447">
        <v>2308118342.25</v>
      </c>
      <c r="Z447">
        <v>0</v>
      </c>
      <c r="AA447">
        <v>0.1263</v>
      </c>
      <c r="AB447">
        <v>0.09</v>
      </c>
      <c r="AC447">
        <v>77895.429699999993</v>
      </c>
      <c r="AD447">
        <v>836379.58109999995</v>
      </c>
      <c r="AE447">
        <v>0</v>
      </c>
      <c r="AF447">
        <v>0.12039999999999999</v>
      </c>
      <c r="AG447">
        <v>9.3100000000000002E-2</v>
      </c>
      <c r="AH447">
        <v>1</v>
      </c>
      <c r="AI447">
        <v>0.57669999999999999</v>
      </c>
      <c r="AJ447">
        <v>-9.7799999999999998E-2</v>
      </c>
      <c r="AK447">
        <v>0.124</v>
      </c>
      <c r="AL447">
        <v>1</v>
      </c>
      <c r="AM447">
        <v>66317308.820200004</v>
      </c>
      <c r="AN447">
        <v>972652688.70200002</v>
      </c>
      <c r="AO447">
        <v>0</v>
      </c>
      <c r="AP447">
        <v>0.12870000000000001</v>
      </c>
      <c r="AQ447">
        <v>6.8199999999999997E-2</v>
      </c>
      <c r="AR447">
        <v>0.16504263899999999</v>
      </c>
      <c r="AS447">
        <v>0</v>
      </c>
      <c r="AT447">
        <v>-11.5883427875</v>
      </c>
      <c r="AU447">
        <v>0.13469999999999999</v>
      </c>
      <c r="AV447">
        <v>0</v>
      </c>
      <c r="AW447">
        <v>1938.375</v>
      </c>
      <c r="AX447">
        <v>452429.32079999999</v>
      </c>
      <c r="AY447">
        <v>0</v>
      </c>
      <c r="AZ447">
        <v>0.112</v>
      </c>
      <c r="BA447">
        <v>0.99570000000000003</v>
      </c>
      <c r="BB447">
        <v>0</v>
      </c>
      <c r="BC447">
        <v>0</v>
      </c>
      <c r="BD447">
        <v>0</v>
      </c>
      <c r="BE447">
        <v>0</v>
      </c>
      <c r="BF447">
        <v>0</v>
      </c>
      <c r="BG447" s="2">
        <f t="shared" si="9"/>
        <v>0.29110294999999997</v>
      </c>
      <c r="BH447">
        <f>IFERROR(VLOOKUP(D447,'Pesos cenários'!$B$2:$D$4,3,FALSE),"")</f>
        <v>0.24260000000000001</v>
      </c>
    </row>
    <row r="448" spans="1:60" x14ac:dyDescent="0.25">
      <c r="A448">
        <v>21649</v>
      </c>
      <c r="B448" t="s">
        <v>719</v>
      </c>
      <c r="C448" t="s">
        <v>313</v>
      </c>
      <c r="D448" t="s">
        <v>59</v>
      </c>
      <c r="E448" t="s">
        <v>57</v>
      </c>
      <c r="F448" t="s">
        <v>727</v>
      </c>
      <c r="G448" t="s">
        <v>716</v>
      </c>
      <c r="H448">
        <v>67.983999999999995</v>
      </c>
      <c r="I448">
        <v>188.603882</v>
      </c>
      <c r="J448">
        <v>2210.4683583999999</v>
      </c>
      <c r="K448">
        <v>0.14153779999999999</v>
      </c>
      <c r="L448">
        <v>0.13350000000000001</v>
      </c>
      <c r="M448">
        <v>8.5300000000000001E-2</v>
      </c>
      <c r="N448">
        <v>183.63050000000001</v>
      </c>
      <c r="O448">
        <v>1225.8015</v>
      </c>
      <c r="P448">
        <v>1.4140999999999999</v>
      </c>
      <c r="Q448">
        <v>0.12039999999999999</v>
      </c>
      <c r="R448">
        <v>0.14879999999999999</v>
      </c>
      <c r="S448">
        <v>67.971999999999994</v>
      </c>
      <c r="T448">
        <v>972.66780000000006</v>
      </c>
      <c r="U448">
        <v>0</v>
      </c>
      <c r="V448">
        <v>0</v>
      </c>
      <c r="W448">
        <v>6.9900000000000004E-2</v>
      </c>
      <c r="X448">
        <v>357800554</v>
      </c>
      <c r="Y448">
        <v>2308118342.25</v>
      </c>
      <c r="Z448">
        <v>0</v>
      </c>
      <c r="AA448">
        <v>0.1263</v>
      </c>
      <c r="AB448">
        <v>0.155</v>
      </c>
      <c r="AC448">
        <v>33961.062299999998</v>
      </c>
      <c r="AD448">
        <v>836379.58109999995</v>
      </c>
      <c r="AE448">
        <v>0</v>
      </c>
      <c r="AF448">
        <v>0.12039999999999999</v>
      </c>
      <c r="AG448">
        <v>4.0599999999999997E-2</v>
      </c>
      <c r="AH448">
        <v>0.64649999999999996</v>
      </c>
      <c r="AI448">
        <v>0.57669999999999999</v>
      </c>
      <c r="AJ448">
        <v>-9.7799999999999998E-2</v>
      </c>
      <c r="AK448">
        <v>0.124</v>
      </c>
      <c r="AL448">
        <v>1</v>
      </c>
      <c r="AM448">
        <v>2009460574.8201001</v>
      </c>
      <c r="AN448">
        <v>972652688.70200002</v>
      </c>
      <c r="AO448">
        <v>0</v>
      </c>
      <c r="AP448">
        <v>0.12870000000000001</v>
      </c>
      <c r="AQ448">
        <v>1</v>
      </c>
      <c r="AR448">
        <v>0.21959930699999999</v>
      </c>
      <c r="AS448">
        <v>0</v>
      </c>
      <c r="AT448">
        <v>-11.5883427875</v>
      </c>
      <c r="AU448">
        <v>0.13469999999999999</v>
      </c>
      <c r="AV448">
        <v>0</v>
      </c>
      <c r="AW448">
        <v>99326.327099999995</v>
      </c>
      <c r="AX448">
        <v>452429.32079999999</v>
      </c>
      <c r="AY448">
        <v>0</v>
      </c>
      <c r="AZ448">
        <v>0.112</v>
      </c>
      <c r="BA448">
        <v>0.78049999999999997</v>
      </c>
      <c r="BB448">
        <v>0</v>
      </c>
      <c r="BC448">
        <v>0</v>
      </c>
      <c r="BD448">
        <v>0</v>
      </c>
      <c r="BE448">
        <v>0</v>
      </c>
      <c r="BF448">
        <v>0</v>
      </c>
      <c r="BG448" s="2">
        <f t="shared" si="9"/>
        <v>0.39388381</v>
      </c>
      <c r="BH448">
        <f>IFERROR(VLOOKUP(D448,'Pesos cenários'!$B$2:$D$4,3,FALSE),"")</f>
        <v>0.24260000000000001</v>
      </c>
    </row>
    <row r="449" spans="1:60" x14ac:dyDescent="0.25">
      <c r="A449">
        <v>21650</v>
      </c>
      <c r="B449" t="s">
        <v>719</v>
      </c>
      <c r="C449" t="s">
        <v>314</v>
      </c>
      <c r="D449" t="s">
        <v>56</v>
      </c>
      <c r="E449" t="s">
        <v>57</v>
      </c>
      <c r="F449" t="s">
        <v>724</v>
      </c>
      <c r="G449" t="s">
        <v>716</v>
      </c>
      <c r="H449">
        <v>352.005</v>
      </c>
      <c r="I449">
        <v>579.97564699999998</v>
      </c>
      <c r="J449">
        <v>1638.4106470500001</v>
      </c>
      <c r="K449">
        <v>0.14153779999999999</v>
      </c>
      <c r="L449">
        <v>0.13350000000000001</v>
      </c>
      <c r="M449">
        <v>0.35389999999999999</v>
      </c>
      <c r="N449">
        <v>256.54349999999999</v>
      </c>
      <c r="O449">
        <v>934.7636</v>
      </c>
      <c r="P449">
        <v>3.7052</v>
      </c>
      <c r="Q449">
        <v>0.12039999999999999</v>
      </c>
      <c r="R449">
        <v>0.27160000000000001</v>
      </c>
      <c r="S449">
        <v>367.56099999999998</v>
      </c>
      <c r="T449">
        <v>928.77779999999996</v>
      </c>
      <c r="U449">
        <v>0</v>
      </c>
      <c r="V449">
        <v>0</v>
      </c>
      <c r="W449">
        <v>0.3957</v>
      </c>
      <c r="X449">
        <v>1389649352</v>
      </c>
      <c r="Y449">
        <v>1709276720</v>
      </c>
      <c r="Z449">
        <v>0</v>
      </c>
      <c r="AA449">
        <v>0.1263</v>
      </c>
      <c r="AB449">
        <v>0.81299999999999994</v>
      </c>
      <c r="AC449">
        <v>33263.3845</v>
      </c>
      <c r="AD449">
        <v>478977.01140000002</v>
      </c>
      <c r="AE449">
        <v>0</v>
      </c>
      <c r="AF449">
        <v>0.12039999999999999</v>
      </c>
      <c r="AG449">
        <v>6.9400000000000003E-2</v>
      </c>
      <c r="AH449">
        <v>1.4E-2</v>
      </c>
      <c r="AI449">
        <v>0.377</v>
      </c>
      <c r="AJ449">
        <v>-1.5100000000000001E-2</v>
      </c>
      <c r="AK449">
        <v>0.124</v>
      </c>
      <c r="AL449">
        <v>7.4300000000000005E-2</v>
      </c>
      <c r="AM449">
        <v>23285648.419599999</v>
      </c>
      <c r="AN449">
        <v>442484488.83569998</v>
      </c>
      <c r="AO449">
        <v>0</v>
      </c>
      <c r="AP449">
        <v>0.12870000000000001</v>
      </c>
      <c r="AQ449">
        <v>5.2600000000000001E-2</v>
      </c>
      <c r="AR449">
        <v>0.403397799</v>
      </c>
      <c r="AS449">
        <v>0</v>
      </c>
      <c r="AT449">
        <v>-16.444582950000001</v>
      </c>
      <c r="AU449">
        <v>0.13469999999999999</v>
      </c>
      <c r="AV449">
        <v>0</v>
      </c>
      <c r="AW449">
        <v>42931.228000000003</v>
      </c>
      <c r="AX449">
        <v>415586.43150000001</v>
      </c>
      <c r="AY449">
        <v>23.412500000000001</v>
      </c>
      <c r="AZ449">
        <v>0.112</v>
      </c>
      <c r="BA449">
        <v>0.89670000000000005</v>
      </c>
      <c r="BB449">
        <v>0</v>
      </c>
      <c r="BC449">
        <v>0</v>
      </c>
      <c r="BD449">
        <v>0</v>
      </c>
      <c r="BE449">
        <v>0</v>
      </c>
      <c r="BF449">
        <v>0</v>
      </c>
      <c r="BG449" s="2">
        <f t="shared" si="9"/>
        <v>0.30739717</v>
      </c>
      <c r="BH449">
        <f>IFERROR(VLOOKUP(D449,'Pesos cenários'!$B$2:$D$4,3,FALSE),"")</f>
        <v>0.3972</v>
      </c>
    </row>
    <row r="450" spans="1:60" x14ac:dyDescent="0.25">
      <c r="A450">
        <v>21650</v>
      </c>
      <c r="B450" t="s">
        <v>719</v>
      </c>
      <c r="C450" t="s">
        <v>314</v>
      </c>
      <c r="D450" t="s">
        <v>58</v>
      </c>
      <c r="E450" t="s">
        <v>57</v>
      </c>
      <c r="F450" t="s">
        <v>724</v>
      </c>
      <c r="G450" t="s">
        <v>716</v>
      </c>
      <c r="H450">
        <v>352.005</v>
      </c>
      <c r="I450">
        <v>579.97564699999998</v>
      </c>
      <c r="J450">
        <v>1822.5904057749999</v>
      </c>
      <c r="K450">
        <v>0.14153779999999999</v>
      </c>
      <c r="L450">
        <v>0.13350000000000001</v>
      </c>
      <c r="M450">
        <v>0.31819999999999998</v>
      </c>
      <c r="N450">
        <v>279.5016</v>
      </c>
      <c r="O450">
        <v>986.64490000000001</v>
      </c>
      <c r="P450">
        <v>3.7052</v>
      </c>
      <c r="Q450">
        <v>0.12039999999999999</v>
      </c>
      <c r="R450">
        <v>0.28060000000000002</v>
      </c>
      <c r="S450">
        <v>367.56099999999998</v>
      </c>
      <c r="T450">
        <v>916.14700000000005</v>
      </c>
      <c r="U450">
        <v>0</v>
      </c>
      <c r="V450">
        <v>0</v>
      </c>
      <c r="W450">
        <v>0.4012</v>
      </c>
      <c r="X450">
        <v>1389649352</v>
      </c>
      <c r="Y450">
        <v>1698409060</v>
      </c>
      <c r="Z450">
        <v>0</v>
      </c>
      <c r="AA450">
        <v>0.1263</v>
      </c>
      <c r="AB450">
        <v>0.81820000000000004</v>
      </c>
      <c r="AC450">
        <v>33263.3845</v>
      </c>
      <c r="AD450">
        <v>479501.98119999998</v>
      </c>
      <c r="AE450">
        <v>0</v>
      </c>
      <c r="AF450">
        <v>0.12039999999999999</v>
      </c>
      <c r="AG450">
        <v>6.9400000000000003E-2</v>
      </c>
      <c r="AH450">
        <v>1.7600000000000001E-2</v>
      </c>
      <c r="AI450">
        <v>0.37640000000000001</v>
      </c>
      <c r="AJ450">
        <v>-3.3399999999999999E-2</v>
      </c>
      <c r="AK450">
        <v>0.124</v>
      </c>
      <c r="AL450">
        <v>0.12429999999999999</v>
      </c>
      <c r="AM450">
        <v>0</v>
      </c>
      <c r="AN450">
        <v>447279988.8872</v>
      </c>
      <c r="AO450">
        <v>0</v>
      </c>
      <c r="AP450">
        <v>0.12870000000000001</v>
      </c>
      <c r="AQ450">
        <v>0</v>
      </c>
      <c r="AR450">
        <v>-0.230607063</v>
      </c>
      <c r="AS450">
        <v>0</v>
      </c>
      <c r="AT450">
        <v>-12.267491825</v>
      </c>
      <c r="AU450">
        <v>0.13469999999999999</v>
      </c>
      <c r="AV450">
        <v>1.8798224306132701E-2</v>
      </c>
      <c r="AW450">
        <v>29770.827000000001</v>
      </c>
      <c r="AX450">
        <v>431044.28480000002</v>
      </c>
      <c r="AY450">
        <v>0.35320000000000001</v>
      </c>
      <c r="AZ450">
        <v>0.112</v>
      </c>
      <c r="BA450">
        <v>0.93089999999999995</v>
      </c>
      <c r="BB450">
        <v>0</v>
      </c>
      <c r="BC450">
        <v>0</v>
      </c>
      <c r="BD450">
        <v>0</v>
      </c>
      <c r="BE450">
        <v>0</v>
      </c>
      <c r="BF450">
        <v>0</v>
      </c>
      <c r="BG450" s="2">
        <f t="shared" si="9"/>
        <v>0.31016448081403608</v>
      </c>
      <c r="BH450">
        <f>IFERROR(VLOOKUP(D450,'Pesos cenários'!$B$2:$D$4,3,FALSE),"")</f>
        <v>0.36020000000000002</v>
      </c>
    </row>
    <row r="451" spans="1:60" x14ac:dyDescent="0.25">
      <c r="A451">
        <v>21650</v>
      </c>
      <c r="B451" t="s">
        <v>719</v>
      </c>
      <c r="C451" t="s">
        <v>314</v>
      </c>
      <c r="D451" t="s">
        <v>59</v>
      </c>
      <c r="E451" t="s">
        <v>57</v>
      </c>
      <c r="F451" t="s">
        <v>724</v>
      </c>
      <c r="G451" t="s">
        <v>716</v>
      </c>
      <c r="H451">
        <v>352.005</v>
      </c>
      <c r="I451">
        <v>579.97564699999998</v>
      </c>
      <c r="J451">
        <v>2210.4683583999999</v>
      </c>
      <c r="K451">
        <v>0.14153779999999999</v>
      </c>
      <c r="L451">
        <v>0.13350000000000001</v>
      </c>
      <c r="M451">
        <v>0.26229999999999998</v>
      </c>
      <c r="N451">
        <v>348.79629999999997</v>
      </c>
      <c r="O451">
        <v>1225.8015</v>
      </c>
      <c r="P451">
        <v>1.4140999999999999</v>
      </c>
      <c r="Q451">
        <v>0.12039999999999999</v>
      </c>
      <c r="R451">
        <v>0.28370000000000001</v>
      </c>
      <c r="S451">
        <v>367.56099999999998</v>
      </c>
      <c r="T451">
        <v>972.66780000000006</v>
      </c>
      <c r="U451">
        <v>0</v>
      </c>
      <c r="V451">
        <v>0</v>
      </c>
      <c r="W451">
        <v>0.37790000000000001</v>
      </c>
      <c r="X451">
        <v>1389649352</v>
      </c>
      <c r="Y451">
        <v>2308118342.25</v>
      </c>
      <c r="Z451">
        <v>0</v>
      </c>
      <c r="AA451">
        <v>0.1263</v>
      </c>
      <c r="AB451">
        <v>0.60209999999999997</v>
      </c>
      <c r="AC451">
        <v>33263.3845</v>
      </c>
      <c r="AD451">
        <v>836379.58109999995</v>
      </c>
      <c r="AE451">
        <v>0</v>
      </c>
      <c r="AF451">
        <v>0.12039999999999999</v>
      </c>
      <c r="AG451">
        <v>3.9800000000000002E-2</v>
      </c>
      <c r="AH451">
        <v>1.7600000000000001E-2</v>
      </c>
      <c r="AI451">
        <v>0.57669999999999999</v>
      </c>
      <c r="AJ451">
        <v>-9.7799999999999998E-2</v>
      </c>
      <c r="AK451">
        <v>0.124</v>
      </c>
      <c r="AL451">
        <v>0.17100000000000001</v>
      </c>
      <c r="AM451">
        <v>0</v>
      </c>
      <c r="AN451">
        <v>972652688.70200002</v>
      </c>
      <c r="AO451">
        <v>0</v>
      </c>
      <c r="AP451">
        <v>0.12870000000000001</v>
      </c>
      <c r="AQ451">
        <v>0</v>
      </c>
      <c r="AR451">
        <v>-0.75806993199999995</v>
      </c>
      <c r="AS451">
        <v>0</v>
      </c>
      <c r="AT451">
        <v>-11.5883427875</v>
      </c>
      <c r="AU451">
        <v>0.13469999999999999</v>
      </c>
      <c r="AV451">
        <v>6.5416595444320699E-2</v>
      </c>
      <c r="AW451">
        <v>16940.482800000002</v>
      </c>
      <c r="AX451">
        <v>452429.32079999999</v>
      </c>
      <c r="AY451">
        <v>0</v>
      </c>
      <c r="AZ451">
        <v>0.112</v>
      </c>
      <c r="BA451">
        <v>0.96260000000000001</v>
      </c>
      <c r="BB451">
        <v>0</v>
      </c>
      <c r="BC451">
        <v>0</v>
      </c>
      <c r="BD451">
        <v>0</v>
      </c>
      <c r="BE451">
        <v>0</v>
      </c>
      <c r="BF451">
        <v>0</v>
      </c>
      <c r="BG451" s="2">
        <f t="shared" si="9"/>
        <v>0.28783849540634998</v>
      </c>
      <c r="BH451">
        <f>IFERROR(VLOOKUP(D451,'Pesos cenários'!$B$2:$D$4,3,FALSE),"")</f>
        <v>0.24260000000000001</v>
      </c>
    </row>
    <row r="452" spans="1:60" x14ac:dyDescent="0.25">
      <c r="A452">
        <v>21651</v>
      </c>
      <c r="B452" t="s">
        <v>719</v>
      </c>
      <c r="C452" t="s">
        <v>315</v>
      </c>
      <c r="D452" t="s">
        <v>56</v>
      </c>
      <c r="E452" t="s">
        <v>57</v>
      </c>
      <c r="F452" t="s">
        <v>730</v>
      </c>
      <c r="G452" t="s">
        <v>716</v>
      </c>
      <c r="H452">
        <v>178.04900000000001</v>
      </c>
      <c r="I452">
        <v>1636.3861099999999</v>
      </c>
      <c r="J452">
        <v>1638.4106470500001</v>
      </c>
      <c r="K452">
        <v>0.14153779999999999</v>
      </c>
      <c r="L452">
        <v>0.13350000000000001</v>
      </c>
      <c r="M452">
        <v>0.99880000000000002</v>
      </c>
      <c r="N452">
        <v>39.578299999999999</v>
      </c>
      <c r="O452">
        <v>934.7636</v>
      </c>
      <c r="P452">
        <v>3.7052</v>
      </c>
      <c r="Q452">
        <v>0.12039999999999999</v>
      </c>
      <c r="R452">
        <v>3.85E-2</v>
      </c>
      <c r="S452">
        <v>419.08170000000001</v>
      </c>
      <c r="T452">
        <v>928.77779999999996</v>
      </c>
      <c r="U452">
        <v>0</v>
      </c>
      <c r="V452">
        <v>0</v>
      </c>
      <c r="W452">
        <v>0.45119999999999999</v>
      </c>
      <c r="X452">
        <v>702806470</v>
      </c>
      <c r="Y452">
        <v>1709276720</v>
      </c>
      <c r="Z452">
        <v>0</v>
      </c>
      <c r="AA452">
        <v>0.1263</v>
      </c>
      <c r="AB452">
        <v>0.41120000000000001</v>
      </c>
      <c r="AC452">
        <v>157348.07999999999</v>
      </c>
      <c r="AD452">
        <v>478977.01140000002</v>
      </c>
      <c r="AE452">
        <v>0</v>
      </c>
      <c r="AF452">
        <v>0.12039999999999999</v>
      </c>
      <c r="AG452">
        <v>0.32850000000000001</v>
      </c>
      <c r="AH452">
        <v>0.15079999999999999</v>
      </c>
      <c r="AI452">
        <v>0.377</v>
      </c>
      <c r="AJ452">
        <v>-1.5100000000000001E-2</v>
      </c>
      <c r="AK452">
        <v>0.124</v>
      </c>
      <c r="AL452">
        <v>0.42309999999999998</v>
      </c>
      <c r="AM452">
        <v>35494760.154899999</v>
      </c>
      <c r="AN452">
        <v>442484488.83569998</v>
      </c>
      <c r="AO452">
        <v>0</v>
      </c>
      <c r="AP452">
        <v>0.12870000000000001</v>
      </c>
      <c r="AQ452">
        <v>8.0199999999999994E-2</v>
      </c>
      <c r="AR452">
        <v>1.61614094E-3</v>
      </c>
      <c r="AS452">
        <v>0</v>
      </c>
      <c r="AT452">
        <v>-16.444582950000001</v>
      </c>
      <c r="AU452">
        <v>0.13469999999999999</v>
      </c>
      <c r="AV452">
        <v>0</v>
      </c>
      <c r="AW452">
        <v>44809.711199999998</v>
      </c>
      <c r="AX452">
        <v>415586.43150000001</v>
      </c>
      <c r="AY452">
        <v>23.412500000000001</v>
      </c>
      <c r="AZ452">
        <v>0.112</v>
      </c>
      <c r="BA452">
        <v>0.89219999999999999</v>
      </c>
      <c r="BB452">
        <v>0</v>
      </c>
      <c r="BC452">
        <v>0</v>
      </c>
      <c r="BD452">
        <v>0</v>
      </c>
      <c r="BE452">
        <v>0</v>
      </c>
      <c r="BF452">
        <v>0</v>
      </c>
      <c r="BG452" s="2">
        <f t="shared" si="9"/>
        <v>0.39217370000000007</v>
      </c>
      <c r="BH452">
        <f>IFERROR(VLOOKUP(D452,'Pesos cenários'!$B$2:$D$4,3,FALSE),"")</f>
        <v>0.3972</v>
      </c>
    </row>
    <row r="453" spans="1:60" x14ac:dyDescent="0.25">
      <c r="A453">
        <v>21651</v>
      </c>
      <c r="B453" t="s">
        <v>719</v>
      </c>
      <c r="C453" t="s">
        <v>315</v>
      </c>
      <c r="D453" t="s">
        <v>58</v>
      </c>
      <c r="E453" t="s">
        <v>57</v>
      </c>
      <c r="F453" t="s">
        <v>730</v>
      </c>
      <c r="G453" t="s">
        <v>716</v>
      </c>
      <c r="H453">
        <v>178.04900000000001</v>
      </c>
      <c r="I453">
        <v>1636.3861099999999</v>
      </c>
      <c r="J453">
        <v>1822.5904057749999</v>
      </c>
      <c r="K453">
        <v>0.14153779999999999</v>
      </c>
      <c r="L453">
        <v>0.13350000000000001</v>
      </c>
      <c r="M453">
        <v>0.89780000000000004</v>
      </c>
      <c r="N453">
        <v>39.578299999999999</v>
      </c>
      <c r="O453">
        <v>986.64490000000001</v>
      </c>
      <c r="P453">
        <v>3.7052</v>
      </c>
      <c r="Q453">
        <v>0.12039999999999999</v>
      </c>
      <c r="R453">
        <v>3.6499999999999998E-2</v>
      </c>
      <c r="S453">
        <v>419.08170000000001</v>
      </c>
      <c r="T453">
        <v>916.14700000000005</v>
      </c>
      <c r="U453">
        <v>0</v>
      </c>
      <c r="V453">
        <v>0</v>
      </c>
      <c r="W453">
        <v>0.45739999999999997</v>
      </c>
      <c r="X453">
        <v>702806470</v>
      </c>
      <c r="Y453">
        <v>1698409060</v>
      </c>
      <c r="Z453">
        <v>0</v>
      </c>
      <c r="AA453">
        <v>0.1263</v>
      </c>
      <c r="AB453">
        <v>0.4138</v>
      </c>
      <c r="AC453">
        <v>157348.07999999999</v>
      </c>
      <c r="AD453">
        <v>479501.98119999998</v>
      </c>
      <c r="AE453">
        <v>0</v>
      </c>
      <c r="AF453">
        <v>0.12039999999999999</v>
      </c>
      <c r="AG453">
        <v>0.3281</v>
      </c>
      <c r="AH453">
        <v>0.15079999999999999</v>
      </c>
      <c r="AI453">
        <v>0.37640000000000001</v>
      </c>
      <c r="AJ453">
        <v>-3.3399999999999999E-2</v>
      </c>
      <c r="AK453">
        <v>0.124</v>
      </c>
      <c r="AL453">
        <v>0.44950000000000001</v>
      </c>
      <c r="AM453">
        <v>0</v>
      </c>
      <c r="AN453">
        <v>447279988.8872</v>
      </c>
      <c r="AO453">
        <v>0</v>
      </c>
      <c r="AP453">
        <v>0.12870000000000001</v>
      </c>
      <c r="AQ453">
        <v>0</v>
      </c>
      <c r="AR453">
        <v>-6.7063968199999999E-4</v>
      </c>
      <c r="AS453">
        <v>0</v>
      </c>
      <c r="AT453">
        <v>-12.267491825</v>
      </c>
      <c r="AU453">
        <v>0.13469999999999999</v>
      </c>
      <c r="AV453">
        <v>5.4668035778399997E-5</v>
      </c>
      <c r="AW453">
        <v>31033.030500000001</v>
      </c>
      <c r="AX453">
        <v>431044.28480000002</v>
      </c>
      <c r="AY453">
        <v>0.35320000000000001</v>
      </c>
      <c r="AZ453">
        <v>0.112</v>
      </c>
      <c r="BA453">
        <v>0.92800000000000005</v>
      </c>
      <c r="BB453">
        <v>0</v>
      </c>
      <c r="BC453">
        <v>0</v>
      </c>
      <c r="BD453">
        <v>0</v>
      </c>
      <c r="BE453">
        <v>0</v>
      </c>
      <c r="BF453">
        <v>0</v>
      </c>
      <c r="BG453" s="2">
        <f t="shared" si="9"/>
        <v>0.3756984437844193</v>
      </c>
      <c r="BH453">
        <f>IFERROR(VLOOKUP(D453,'Pesos cenários'!$B$2:$D$4,3,FALSE),"")</f>
        <v>0.36020000000000002</v>
      </c>
    </row>
    <row r="454" spans="1:60" x14ac:dyDescent="0.25">
      <c r="A454">
        <v>21651</v>
      </c>
      <c r="B454" t="s">
        <v>719</v>
      </c>
      <c r="C454" t="s">
        <v>315</v>
      </c>
      <c r="D454" t="s">
        <v>59</v>
      </c>
      <c r="E454" t="s">
        <v>57</v>
      </c>
      <c r="F454" t="s">
        <v>730</v>
      </c>
      <c r="G454" t="s">
        <v>716</v>
      </c>
      <c r="H454">
        <v>178.04900000000001</v>
      </c>
      <c r="I454">
        <v>1636.3861099999999</v>
      </c>
      <c r="J454">
        <v>2210.4683583999999</v>
      </c>
      <c r="K454">
        <v>0.14153779999999999</v>
      </c>
      <c r="L454">
        <v>0.13350000000000001</v>
      </c>
      <c r="M454">
        <v>0.74029999999999996</v>
      </c>
      <c r="N454">
        <v>50.331299999999999</v>
      </c>
      <c r="O454">
        <v>1225.8015</v>
      </c>
      <c r="P454">
        <v>1.4140999999999999</v>
      </c>
      <c r="Q454">
        <v>0.12039999999999999</v>
      </c>
      <c r="R454">
        <v>0.04</v>
      </c>
      <c r="S454">
        <v>339.4212</v>
      </c>
      <c r="T454">
        <v>972.66780000000006</v>
      </c>
      <c r="U454">
        <v>0</v>
      </c>
      <c r="V454">
        <v>0</v>
      </c>
      <c r="W454">
        <v>0.34899999999999998</v>
      </c>
      <c r="X454">
        <v>702806470</v>
      </c>
      <c r="Y454">
        <v>2308118342.25</v>
      </c>
      <c r="Z454">
        <v>0</v>
      </c>
      <c r="AA454">
        <v>0.1263</v>
      </c>
      <c r="AB454">
        <v>0.30449999999999999</v>
      </c>
      <c r="AC454">
        <v>157348.07999999999</v>
      </c>
      <c r="AD454">
        <v>836379.58109999995</v>
      </c>
      <c r="AE454">
        <v>0</v>
      </c>
      <c r="AF454">
        <v>0.12039999999999999</v>
      </c>
      <c r="AG454">
        <v>0.18809999999999999</v>
      </c>
      <c r="AH454">
        <v>0.15079999999999999</v>
      </c>
      <c r="AI454">
        <v>0.57669999999999999</v>
      </c>
      <c r="AJ454">
        <v>-9.7799999999999998E-2</v>
      </c>
      <c r="AK454">
        <v>0.124</v>
      </c>
      <c r="AL454">
        <v>0.36859999999999998</v>
      </c>
      <c r="AM454">
        <v>0</v>
      </c>
      <c r="AN454">
        <v>972652688.70200002</v>
      </c>
      <c r="AO454">
        <v>0</v>
      </c>
      <c r="AP454">
        <v>0.12870000000000001</v>
      </c>
      <c r="AQ454">
        <v>0</v>
      </c>
      <c r="AR454">
        <v>-2.37733987E-3</v>
      </c>
      <c r="AS454">
        <v>0</v>
      </c>
      <c r="AT454">
        <v>-11.5883427875</v>
      </c>
      <c r="AU454">
        <v>0.13469999999999999</v>
      </c>
      <c r="AV454">
        <v>2.0514925331379999E-4</v>
      </c>
      <c r="AW454">
        <v>17713.598900000001</v>
      </c>
      <c r="AX454">
        <v>452429.32079999999</v>
      </c>
      <c r="AY454">
        <v>0</v>
      </c>
      <c r="AZ454">
        <v>0.112</v>
      </c>
      <c r="BA454">
        <v>0.96079999999999999</v>
      </c>
      <c r="BB454">
        <v>0</v>
      </c>
      <c r="BC454">
        <v>0</v>
      </c>
      <c r="BD454">
        <v>0</v>
      </c>
      <c r="BE454">
        <v>0</v>
      </c>
      <c r="BF454">
        <v>0</v>
      </c>
      <c r="BG454" s="2">
        <f t="shared" si="9"/>
        <v>0.31809527360442136</v>
      </c>
      <c r="BH454">
        <f>IFERROR(VLOOKUP(D454,'Pesos cenários'!$B$2:$D$4,3,FALSE),"")</f>
        <v>0.24260000000000001</v>
      </c>
    </row>
    <row r="455" spans="1:60" x14ac:dyDescent="0.25">
      <c r="A455">
        <v>21652</v>
      </c>
      <c r="B455" t="s">
        <v>719</v>
      </c>
      <c r="C455" t="s">
        <v>316</v>
      </c>
      <c r="D455" t="s">
        <v>59</v>
      </c>
      <c r="E455" t="s">
        <v>57</v>
      </c>
      <c r="F455" t="s">
        <v>727</v>
      </c>
      <c r="G455" t="s">
        <v>716</v>
      </c>
      <c r="H455">
        <v>98.873000000000005</v>
      </c>
      <c r="I455">
        <v>396.77645899999999</v>
      </c>
      <c r="J455">
        <v>2210.4683583999999</v>
      </c>
      <c r="K455">
        <v>0.14153779999999999</v>
      </c>
      <c r="L455">
        <v>0.13350000000000001</v>
      </c>
      <c r="M455">
        <v>0.1794</v>
      </c>
      <c r="N455">
        <v>150.08250000000001</v>
      </c>
      <c r="O455">
        <v>1225.8015</v>
      </c>
      <c r="P455">
        <v>1.4140999999999999</v>
      </c>
      <c r="Q455">
        <v>0.12039999999999999</v>
      </c>
      <c r="R455">
        <v>0.12139999999999999</v>
      </c>
      <c r="S455">
        <v>99.263400000000004</v>
      </c>
      <c r="T455">
        <v>972.66780000000006</v>
      </c>
      <c r="U455">
        <v>0</v>
      </c>
      <c r="V455">
        <v>0</v>
      </c>
      <c r="W455">
        <v>0.1021</v>
      </c>
      <c r="X455">
        <v>477450010</v>
      </c>
      <c r="Y455">
        <v>2308118342.25</v>
      </c>
      <c r="Z455">
        <v>0</v>
      </c>
      <c r="AA455">
        <v>0.1263</v>
      </c>
      <c r="AB455">
        <v>0.2069</v>
      </c>
      <c r="AC455">
        <v>49631.697699999997</v>
      </c>
      <c r="AD455">
        <v>836379.58109999995</v>
      </c>
      <c r="AE455">
        <v>0</v>
      </c>
      <c r="AF455">
        <v>0.12039999999999999</v>
      </c>
      <c r="AG455">
        <v>5.9299999999999999E-2</v>
      </c>
      <c r="AH455">
        <v>0.30880000000000002</v>
      </c>
      <c r="AI455">
        <v>0.57669999999999999</v>
      </c>
      <c r="AJ455">
        <v>-9.7799999999999998E-2</v>
      </c>
      <c r="AK455">
        <v>0.124</v>
      </c>
      <c r="AL455">
        <v>0.60289999999999999</v>
      </c>
      <c r="AM455">
        <v>149656079.5474</v>
      </c>
      <c r="AN455">
        <v>972652688.70200002</v>
      </c>
      <c r="AO455">
        <v>0</v>
      </c>
      <c r="AP455">
        <v>0.12870000000000001</v>
      </c>
      <c r="AQ455">
        <v>0.15390000000000001</v>
      </c>
      <c r="AR455">
        <v>-0.85202145600000001</v>
      </c>
      <c r="AS455">
        <v>0</v>
      </c>
      <c r="AT455">
        <v>-11.5883427875</v>
      </c>
      <c r="AU455">
        <v>0.13469999999999999</v>
      </c>
      <c r="AV455">
        <v>7.3524012158067101E-2</v>
      </c>
      <c r="AW455">
        <v>145024.73680000001</v>
      </c>
      <c r="AX455">
        <v>452429.32079999999</v>
      </c>
      <c r="AY455">
        <v>0</v>
      </c>
      <c r="AZ455">
        <v>0.112</v>
      </c>
      <c r="BA455">
        <v>0.67949999999999999</v>
      </c>
      <c r="BB455">
        <v>0</v>
      </c>
      <c r="BC455">
        <v>0</v>
      </c>
      <c r="BD455">
        <v>0</v>
      </c>
      <c r="BE455">
        <v>0</v>
      </c>
      <c r="BF455">
        <v>0</v>
      </c>
      <c r="BG455" s="2">
        <f t="shared" si="9"/>
        <v>0.25241186443769165</v>
      </c>
      <c r="BH455">
        <f>IFERROR(VLOOKUP(D455,'Pesos cenários'!$B$2:$D$4,3,FALSE),"")</f>
        <v>0.24260000000000001</v>
      </c>
    </row>
    <row r="456" spans="1:60" x14ac:dyDescent="0.25">
      <c r="A456">
        <v>21653</v>
      </c>
      <c r="B456" t="s">
        <v>719</v>
      </c>
      <c r="C456" t="s">
        <v>317</v>
      </c>
      <c r="D456" t="s">
        <v>60</v>
      </c>
      <c r="E456" t="s">
        <v>93</v>
      </c>
      <c r="F456" t="s">
        <v>731</v>
      </c>
      <c r="G456" t="s">
        <v>716</v>
      </c>
      <c r="H456">
        <v>104.60299999999999</v>
      </c>
      <c r="I456">
        <v>271.48529100000002</v>
      </c>
      <c r="J456">
        <v>2144.8548336499998</v>
      </c>
      <c r="K456">
        <v>3.6022190000000003E-2</v>
      </c>
      <c r="L456">
        <v>0.13350000000000001</v>
      </c>
      <c r="M456">
        <v>0.12659999999999999</v>
      </c>
      <c r="N456">
        <v>195.94309999999999</v>
      </c>
      <c r="O456">
        <v>991.44029999999998</v>
      </c>
      <c r="P456">
        <v>1.4140999999999999</v>
      </c>
      <c r="Q456">
        <v>0.12039999999999999</v>
      </c>
      <c r="R456">
        <v>0.19650000000000001</v>
      </c>
      <c r="S456">
        <v>112.3192</v>
      </c>
      <c r="T456">
        <v>627.43240000000003</v>
      </c>
      <c r="U456">
        <v>0</v>
      </c>
      <c r="V456">
        <v>0</v>
      </c>
      <c r="W456">
        <v>0.17899999999999999</v>
      </c>
      <c r="X456">
        <v>412893738</v>
      </c>
      <c r="Y456">
        <v>1881592089.5</v>
      </c>
      <c r="Z456">
        <v>0</v>
      </c>
      <c r="AA456">
        <v>0.1263</v>
      </c>
      <c r="AB456">
        <v>0.21940000000000001</v>
      </c>
      <c r="AC456">
        <v>526.85879999999997</v>
      </c>
      <c r="AD456">
        <v>644978.16810000001</v>
      </c>
      <c r="AE456">
        <v>0</v>
      </c>
      <c r="AF456">
        <v>0.12039999999999999</v>
      </c>
      <c r="AG456">
        <v>8.0000000000000004E-4</v>
      </c>
      <c r="AH456">
        <v>3.8899999999999997E-2</v>
      </c>
      <c r="AI456">
        <v>0.57840000000000003</v>
      </c>
      <c r="AJ456">
        <v>-0.33900000000000002</v>
      </c>
      <c r="AK456">
        <v>0.124</v>
      </c>
      <c r="AL456">
        <v>0.41199999999999998</v>
      </c>
      <c r="AM456">
        <v>0</v>
      </c>
      <c r="AN456">
        <v>528682801.3082</v>
      </c>
      <c r="AO456">
        <v>0</v>
      </c>
      <c r="AP456">
        <v>0.12870000000000001</v>
      </c>
      <c r="AQ456">
        <v>0</v>
      </c>
      <c r="AR456">
        <v>-5.6291461000000001E-2</v>
      </c>
      <c r="AS456">
        <v>0</v>
      </c>
      <c r="AT456">
        <v>-5.5498890562499996</v>
      </c>
      <c r="AU456">
        <v>0.13469999999999999</v>
      </c>
      <c r="AV456">
        <v>1.0142808338953599E-2</v>
      </c>
      <c r="AW456">
        <v>303.39030000000002</v>
      </c>
      <c r="AX456">
        <v>145285.9498</v>
      </c>
      <c r="AY456">
        <v>0</v>
      </c>
      <c r="AZ456">
        <v>0.112</v>
      </c>
      <c r="BA456">
        <v>0.99790000000000001</v>
      </c>
      <c r="BB456">
        <v>0</v>
      </c>
      <c r="BC456">
        <v>0</v>
      </c>
      <c r="BD456">
        <v>0</v>
      </c>
      <c r="BE456">
        <v>0</v>
      </c>
      <c r="BF456">
        <v>0</v>
      </c>
      <c r="BG456" s="2">
        <f t="shared" si="9"/>
        <v>0.23258527628325704</v>
      </c>
      <c r="BH456" t="str">
        <f>IFERROR(VLOOKUP(D456,'Pesos cenários'!$B$2:$D$4,3,FALSE),"")</f>
        <v/>
      </c>
    </row>
    <row r="457" spans="1:60" x14ac:dyDescent="0.25">
      <c r="A457">
        <v>21654</v>
      </c>
      <c r="B457" t="s">
        <v>719</v>
      </c>
      <c r="C457" t="s">
        <v>318</v>
      </c>
      <c r="D457" t="s">
        <v>58</v>
      </c>
      <c r="E457" t="s">
        <v>57</v>
      </c>
      <c r="F457" t="s">
        <v>729</v>
      </c>
      <c r="G457" t="s">
        <v>716</v>
      </c>
      <c r="H457">
        <v>69.007000000000005</v>
      </c>
      <c r="I457">
        <v>133.16464199999999</v>
      </c>
      <c r="J457">
        <v>1822.5904057749999</v>
      </c>
      <c r="K457">
        <v>0.14153779999999999</v>
      </c>
      <c r="L457">
        <v>0.13350000000000001</v>
      </c>
      <c r="M457">
        <v>7.2999999999999995E-2</v>
      </c>
      <c r="N457">
        <v>118.6006</v>
      </c>
      <c r="O457">
        <v>986.64490000000001</v>
      </c>
      <c r="P457">
        <v>3.7052</v>
      </c>
      <c r="Q457">
        <v>0.12039999999999999</v>
      </c>
      <c r="R457">
        <v>0.1169</v>
      </c>
      <c r="S457">
        <v>65.826599999999999</v>
      </c>
      <c r="T457">
        <v>916.14700000000005</v>
      </c>
      <c r="U457">
        <v>0</v>
      </c>
      <c r="V457">
        <v>0</v>
      </c>
      <c r="W457">
        <v>7.1900000000000006E-2</v>
      </c>
      <c r="X457">
        <v>272387818</v>
      </c>
      <c r="Y457">
        <v>1698409060</v>
      </c>
      <c r="Z457">
        <v>0</v>
      </c>
      <c r="AA457">
        <v>0.1263</v>
      </c>
      <c r="AB457">
        <v>0.16039999999999999</v>
      </c>
      <c r="AC457">
        <v>0</v>
      </c>
      <c r="AD457">
        <v>479501.98119999998</v>
      </c>
      <c r="AE457">
        <v>0</v>
      </c>
      <c r="AF457">
        <v>0.12039999999999999</v>
      </c>
      <c r="AG457">
        <v>0</v>
      </c>
      <c r="AH457">
        <v>1E-4</v>
      </c>
      <c r="AI457">
        <v>0.37640000000000001</v>
      </c>
      <c r="AJ457">
        <v>-3.3399999999999999E-2</v>
      </c>
      <c r="AK457">
        <v>0.124</v>
      </c>
      <c r="AL457">
        <v>8.1699999999999995E-2</v>
      </c>
      <c r="AM457">
        <v>30817082.1395</v>
      </c>
      <c r="AN457">
        <v>447279988.8872</v>
      </c>
      <c r="AO457">
        <v>0</v>
      </c>
      <c r="AP457">
        <v>0.12870000000000001</v>
      </c>
      <c r="AQ457">
        <v>6.8900000000000003E-2</v>
      </c>
      <c r="AR457">
        <v>-9.0487394499999992E-3</v>
      </c>
      <c r="AS457">
        <v>0</v>
      </c>
      <c r="AT457">
        <v>-12.267491825</v>
      </c>
      <c r="AU457">
        <v>0.13469999999999999</v>
      </c>
      <c r="AV457">
        <v>7.3761935847060001E-4</v>
      </c>
      <c r="AW457">
        <v>68905.986399999994</v>
      </c>
      <c r="AX457">
        <v>431044.28480000002</v>
      </c>
      <c r="AY457">
        <v>0.35320000000000001</v>
      </c>
      <c r="AZ457">
        <v>0.112</v>
      </c>
      <c r="BA457">
        <v>0.84009999999999996</v>
      </c>
      <c r="BB457">
        <v>0</v>
      </c>
      <c r="BC457">
        <v>0</v>
      </c>
      <c r="BD457">
        <v>0</v>
      </c>
      <c r="BE457">
        <v>0</v>
      </c>
      <c r="BF457">
        <v>0</v>
      </c>
      <c r="BG457" s="2">
        <f t="shared" si="9"/>
        <v>0.15726756732758598</v>
      </c>
      <c r="BH457">
        <f>IFERROR(VLOOKUP(D457,'Pesos cenários'!$B$2:$D$4,3,FALSE),"")</f>
        <v>0.36020000000000002</v>
      </c>
    </row>
    <row r="458" spans="1:60" x14ac:dyDescent="0.25">
      <c r="A458">
        <v>21654</v>
      </c>
      <c r="B458" t="s">
        <v>719</v>
      </c>
      <c r="C458" t="s">
        <v>318</v>
      </c>
      <c r="D458" t="s">
        <v>59</v>
      </c>
      <c r="E458" t="s">
        <v>57</v>
      </c>
      <c r="F458" t="s">
        <v>729</v>
      </c>
      <c r="G458" t="s">
        <v>716</v>
      </c>
      <c r="H458">
        <v>69.007000000000005</v>
      </c>
      <c r="I458">
        <v>177.55285599999999</v>
      </c>
      <c r="J458">
        <v>2210.4683583999999</v>
      </c>
      <c r="K458">
        <v>0.14153779999999999</v>
      </c>
      <c r="L458">
        <v>0.13350000000000001</v>
      </c>
      <c r="M458">
        <v>8.0299999999999996E-2</v>
      </c>
      <c r="N458">
        <v>144.9562</v>
      </c>
      <c r="O458">
        <v>1225.8015</v>
      </c>
      <c r="P458">
        <v>1.4140999999999999</v>
      </c>
      <c r="Q458">
        <v>0.12039999999999999</v>
      </c>
      <c r="R458">
        <v>0.1172</v>
      </c>
      <c r="S458">
        <v>65.826599999999999</v>
      </c>
      <c r="T458">
        <v>972.66780000000006</v>
      </c>
      <c r="U458">
        <v>0</v>
      </c>
      <c r="V458">
        <v>0</v>
      </c>
      <c r="W458">
        <v>6.7699999999999996E-2</v>
      </c>
      <c r="X458">
        <v>363183758</v>
      </c>
      <c r="Y458">
        <v>2308118342.25</v>
      </c>
      <c r="Z458">
        <v>0</v>
      </c>
      <c r="AA458">
        <v>0.1263</v>
      </c>
      <c r="AB458">
        <v>0.15740000000000001</v>
      </c>
      <c r="AC458">
        <v>0</v>
      </c>
      <c r="AD458">
        <v>836379.58109999995</v>
      </c>
      <c r="AE458">
        <v>0</v>
      </c>
      <c r="AF458">
        <v>0.12039999999999999</v>
      </c>
      <c r="AG458">
        <v>0</v>
      </c>
      <c r="AH458">
        <v>0</v>
      </c>
      <c r="AI458">
        <v>0.57669999999999999</v>
      </c>
      <c r="AJ458">
        <v>-9.7799999999999998E-2</v>
      </c>
      <c r="AK458">
        <v>0.124</v>
      </c>
      <c r="AL458">
        <v>0.14499999999999999</v>
      </c>
      <c r="AM458">
        <v>342796977.91900003</v>
      </c>
      <c r="AN458">
        <v>972652688.70200002</v>
      </c>
      <c r="AO458">
        <v>0</v>
      </c>
      <c r="AP458">
        <v>0.12870000000000001</v>
      </c>
      <c r="AQ458">
        <v>0.35239999999999999</v>
      </c>
      <c r="AR458">
        <v>6.0929268600000003E-2</v>
      </c>
      <c r="AS458">
        <v>0</v>
      </c>
      <c r="AT458">
        <v>-11.5883427875</v>
      </c>
      <c r="AU458">
        <v>0.13469999999999999</v>
      </c>
      <c r="AV458">
        <v>0</v>
      </c>
      <c r="AW458">
        <v>94215.670400000003</v>
      </c>
      <c r="AX458">
        <v>452429.32079999999</v>
      </c>
      <c r="AY458">
        <v>0</v>
      </c>
      <c r="AZ458">
        <v>0.112</v>
      </c>
      <c r="BA458">
        <v>0.79179999999999995</v>
      </c>
      <c r="BB458">
        <v>0</v>
      </c>
      <c r="BC458">
        <v>0</v>
      </c>
      <c r="BD458">
        <v>0</v>
      </c>
      <c r="BE458">
        <v>0</v>
      </c>
      <c r="BF458">
        <v>0</v>
      </c>
      <c r="BG458" s="2">
        <f t="shared" si="9"/>
        <v>0.19672603</v>
      </c>
      <c r="BH458">
        <f>IFERROR(VLOOKUP(D458,'Pesos cenários'!$B$2:$D$4,3,FALSE),"")</f>
        <v>0.24260000000000001</v>
      </c>
    </row>
    <row r="459" spans="1:60" x14ac:dyDescent="0.25">
      <c r="A459">
        <v>21655</v>
      </c>
      <c r="B459" t="s">
        <v>719</v>
      </c>
      <c r="C459" t="s">
        <v>319</v>
      </c>
      <c r="D459" t="s">
        <v>59</v>
      </c>
      <c r="E459" t="s">
        <v>57</v>
      </c>
      <c r="F459" t="s">
        <v>727</v>
      </c>
      <c r="G459" t="s">
        <v>716</v>
      </c>
      <c r="H459">
        <v>86.468000000000004</v>
      </c>
      <c r="I459">
        <v>1098.5093999999999</v>
      </c>
      <c r="J459">
        <v>2210.4683583999999</v>
      </c>
      <c r="K459">
        <v>0.14153779999999999</v>
      </c>
      <c r="L459">
        <v>0.13350000000000001</v>
      </c>
      <c r="M459">
        <v>0.49690000000000001</v>
      </c>
      <c r="N459">
        <v>16.886500000000002</v>
      </c>
      <c r="O459">
        <v>1225.8015</v>
      </c>
      <c r="P459">
        <v>1.4140999999999999</v>
      </c>
      <c r="Q459">
        <v>0.12039999999999999</v>
      </c>
      <c r="R459">
        <v>1.26E-2</v>
      </c>
      <c r="S459">
        <v>86.079700000000003</v>
      </c>
      <c r="T459">
        <v>972.66780000000006</v>
      </c>
      <c r="U459">
        <v>0</v>
      </c>
      <c r="V459">
        <v>0</v>
      </c>
      <c r="W459">
        <v>8.8499999999999995E-2</v>
      </c>
      <c r="X459">
        <v>341310908</v>
      </c>
      <c r="Y459">
        <v>2308118342.25</v>
      </c>
      <c r="Z459">
        <v>0</v>
      </c>
      <c r="AA459">
        <v>0.1263</v>
      </c>
      <c r="AB459">
        <v>0.1479</v>
      </c>
      <c r="AC459">
        <v>43039.840300000003</v>
      </c>
      <c r="AD459">
        <v>836379.58109999995</v>
      </c>
      <c r="AE459">
        <v>0</v>
      </c>
      <c r="AF459">
        <v>0.12039999999999999</v>
      </c>
      <c r="AG459">
        <v>5.1499999999999997E-2</v>
      </c>
      <c r="AH459">
        <v>0.746</v>
      </c>
      <c r="AI459">
        <v>0.57669999999999999</v>
      </c>
      <c r="AJ459">
        <v>-9.7799999999999998E-2</v>
      </c>
      <c r="AK459">
        <v>0.124</v>
      </c>
      <c r="AL459">
        <v>1</v>
      </c>
      <c r="AM459">
        <v>22628357.398699999</v>
      </c>
      <c r="AN459">
        <v>972652688.70200002</v>
      </c>
      <c r="AO459">
        <v>0</v>
      </c>
      <c r="AP459">
        <v>0.12870000000000001</v>
      </c>
      <c r="AQ459">
        <v>2.3300000000000001E-2</v>
      </c>
      <c r="AR459">
        <v>2.4726099800000002E-3</v>
      </c>
      <c r="AS459">
        <v>0</v>
      </c>
      <c r="AT459">
        <v>-11.5883427875</v>
      </c>
      <c r="AU459">
        <v>0.13469999999999999</v>
      </c>
      <c r="AV459">
        <v>0</v>
      </c>
      <c r="AW459">
        <v>18775.638200000001</v>
      </c>
      <c r="AX459">
        <v>452429.32079999999</v>
      </c>
      <c r="AY459">
        <v>0</v>
      </c>
      <c r="AZ459">
        <v>0.112</v>
      </c>
      <c r="BA459">
        <v>0.95850000000000002</v>
      </c>
      <c r="BB459">
        <v>0</v>
      </c>
      <c r="BC459">
        <v>0</v>
      </c>
      <c r="BD459">
        <v>0</v>
      </c>
      <c r="BE459">
        <v>0</v>
      </c>
      <c r="BF459">
        <v>0</v>
      </c>
      <c r="BG459" s="2">
        <f t="shared" si="9"/>
        <v>0.32708426999999995</v>
      </c>
      <c r="BH459">
        <f>IFERROR(VLOOKUP(D459,'Pesos cenários'!$B$2:$D$4,3,FALSE),"")</f>
        <v>0.24260000000000001</v>
      </c>
    </row>
    <row r="460" spans="1:60" x14ac:dyDescent="0.25">
      <c r="A460">
        <v>21656</v>
      </c>
      <c r="B460" t="s">
        <v>719</v>
      </c>
      <c r="C460" t="s">
        <v>320</v>
      </c>
      <c r="D460" t="s">
        <v>56</v>
      </c>
      <c r="E460" t="s">
        <v>57</v>
      </c>
      <c r="F460" t="s">
        <v>730</v>
      </c>
      <c r="G460" t="s">
        <v>716</v>
      </c>
      <c r="H460">
        <v>122.432</v>
      </c>
      <c r="I460">
        <v>9.5028676999999995</v>
      </c>
      <c r="J460">
        <v>1638.4106470500001</v>
      </c>
      <c r="K460">
        <v>0.14153779999999999</v>
      </c>
      <c r="L460">
        <v>0.13350000000000001</v>
      </c>
      <c r="M460">
        <v>5.7000000000000002E-3</v>
      </c>
      <c r="N460">
        <v>95.884100000000004</v>
      </c>
      <c r="O460">
        <v>934.7636</v>
      </c>
      <c r="P460">
        <v>3.7052</v>
      </c>
      <c r="Q460">
        <v>0.12039999999999999</v>
      </c>
      <c r="R460">
        <v>9.9000000000000005E-2</v>
      </c>
      <c r="S460">
        <v>141.364</v>
      </c>
      <c r="T460">
        <v>928.77779999999996</v>
      </c>
      <c r="U460">
        <v>0</v>
      </c>
      <c r="V460">
        <v>0</v>
      </c>
      <c r="W460">
        <v>0.1522</v>
      </c>
      <c r="X460">
        <v>2531120</v>
      </c>
      <c r="Y460">
        <v>1709276720</v>
      </c>
      <c r="Z460">
        <v>0</v>
      </c>
      <c r="AA460">
        <v>0.1263</v>
      </c>
      <c r="AB460">
        <v>1.5E-3</v>
      </c>
      <c r="AC460">
        <v>22186.7441</v>
      </c>
      <c r="AD460">
        <v>478977.01140000002</v>
      </c>
      <c r="AE460">
        <v>0</v>
      </c>
      <c r="AF460">
        <v>0.12039999999999999</v>
      </c>
      <c r="AG460">
        <v>4.6300000000000001E-2</v>
      </c>
      <c r="AH460">
        <v>0</v>
      </c>
      <c r="AI460">
        <v>0.377</v>
      </c>
      <c r="AJ460">
        <v>-1.5100000000000001E-2</v>
      </c>
      <c r="AK460">
        <v>0.124</v>
      </c>
      <c r="AL460">
        <v>3.85E-2</v>
      </c>
      <c r="AM460">
        <v>0</v>
      </c>
      <c r="AN460">
        <v>442484488.83569998</v>
      </c>
      <c r="AO460">
        <v>0</v>
      </c>
      <c r="AP460">
        <v>0.12870000000000001</v>
      </c>
      <c r="AQ460">
        <v>0</v>
      </c>
      <c r="AR460">
        <v>5.9999999999999999E-16</v>
      </c>
      <c r="AS460">
        <v>0</v>
      </c>
      <c r="AT460">
        <v>-16.444582950000001</v>
      </c>
      <c r="AU460">
        <v>0.13469999999999999</v>
      </c>
      <c r="AV460">
        <v>0</v>
      </c>
      <c r="AW460">
        <v>173.28440000000001</v>
      </c>
      <c r="AX460">
        <v>415586.43150000001</v>
      </c>
      <c r="AY460">
        <v>23.412500000000001</v>
      </c>
      <c r="AZ460">
        <v>0.112</v>
      </c>
      <c r="BA460">
        <v>0.99960000000000004</v>
      </c>
      <c r="BB460">
        <v>0</v>
      </c>
      <c r="BC460">
        <v>0</v>
      </c>
      <c r="BD460">
        <v>0</v>
      </c>
      <c r="BE460">
        <v>0</v>
      </c>
      <c r="BF460">
        <v>0</v>
      </c>
      <c r="BG460" s="2">
        <f t="shared" si="9"/>
        <v>0.13517372</v>
      </c>
      <c r="BH460">
        <f>IFERROR(VLOOKUP(D460,'Pesos cenários'!$B$2:$D$4,3,FALSE),"")</f>
        <v>0.3972</v>
      </c>
    </row>
    <row r="461" spans="1:60" x14ac:dyDescent="0.25">
      <c r="A461">
        <v>21656</v>
      </c>
      <c r="B461" t="s">
        <v>719</v>
      </c>
      <c r="C461" t="s">
        <v>320</v>
      </c>
      <c r="D461" t="s">
        <v>58</v>
      </c>
      <c r="E461" t="s">
        <v>57</v>
      </c>
      <c r="F461" t="s">
        <v>730</v>
      </c>
      <c r="G461" t="s">
        <v>716</v>
      </c>
      <c r="H461">
        <v>122.432</v>
      </c>
      <c r="I461">
        <v>9.5028676999999995</v>
      </c>
      <c r="J461">
        <v>1822.5904057749999</v>
      </c>
      <c r="K461">
        <v>0.14153779999999999</v>
      </c>
      <c r="L461">
        <v>0.13350000000000001</v>
      </c>
      <c r="M461">
        <v>5.1000000000000004E-3</v>
      </c>
      <c r="N461">
        <v>95.884100000000004</v>
      </c>
      <c r="O461">
        <v>986.64490000000001</v>
      </c>
      <c r="P461">
        <v>3.7052</v>
      </c>
      <c r="Q461">
        <v>0.12039999999999999</v>
      </c>
      <c r="R461">
        <v>9.3799999999999994E-2</v>
      </c>
      <c r="S461">
        <v>141.364</v>
      </c>
      <c r="T461">
        <v>916.14700000000005</v>
      </c>
      <c r="U461">
        <v>0</v>
      </c>
      <c r="V461">
        <v>0</v>
      </c>
      <c r="W461">
        <v>0.15429999999999999</v>
      </c>
      <c r="X461">
        <v>2531120</v>
      </c>
      <c r="Y461">
        <v>1698409060</v>
      </c>
      <c r="Z461">
        <v>0</v>
      </c>
      <c r="AA461">
        <v>0.1263</v>
      </c>
      <c r="AB461">
        <v>1.5E-3</v>
      </c>
      <c r="AC461">
        <v>22186.7441</v>
      </c>
      <c r="AD461">
        <v>479501.98119999998</v>
      </c>
      <c r="AE461">
        <v>0</v>
      </c>
      <c r="AF461">
        <v>0.12039999999999999</v>
      </c>
      <c r="AG461">
        <v>4.6300000000000001E-2</v>
      </c>
      <c r="AH461">
        <v>0</v>
      </c>
      <c r="AI461">
        <v>0.37640000000000001</v>
      </c>
      <c r="AJ461">
        <v>-3.3399999999999999E-2</v>
      </c>
      <c r="AK461">
        <v>0.124</v>
      </c>
      <c r="AL461">
        <v>8.1500000000000003E-2</v>
      </c>
      <c r="AM461">
        <v>0</v>
      </c>
      <c r="AN461">
        <v>447279988.8872</v>
      </c>
      <c r="AO461">
        <v>0</v>
      </c>
      <c r="AP461">
        <v>0.12870000000000001</v>
      </c>
      <c r="AQ461">
        <v>0</v>
      </c>
      <c r="AR461">
        <v>1.0000000000000001E-15</v>
      </c>
      <c r="AS461">
        <v>0</v>
      </c>
      <c r="AT461">
        <v>-12.267491825</v>
      </c>
      <c r="AU461">
        <v>0.13469999999999999</v>
      </c>
      <c r="AV461">
        <v>0</v>
      </c>
      <c r="AW461">
        <v>173.286</v>
      </c>
      <c r="AX461">
        <v>431044.28480000002</v>
      </c>
      <c r="AY461">
        <v>0.35320000000000001</v>
      </c>
      <c r="AZ461">
        <v>0.112</v>
      </c>
      <c r="BA461">
        <v>0.99960000000000004</v>
      </c>
      <c r="BB461">
        <v>0</v>
      </c>
      <c r="BC461">
        <v>0</v>
      </c>
      <c r="BD461">
        <v>0</v>
      </c>
      <c r="BE461">
        <v>0</v>
      </c>
      <c r="BF461">
        <v>0</v>
      </c>
      <c r="BG461" s="2">
        <f t="shared" si="9"/>
        <v>0.13979954</v>
      </c>
      <c r="BH461">
        <f>IFERROR(VLOOKUP(D461,'Pesos cenários'!$B$2:$D$4,3,FALSE),"")</f>
        <v>0.36020000000000002</v>
      </c>
    </row>
    <row r="462" spans="1:60" x14ac:dyDescent="0.25">
      <c r="A462">
        <v>21656</v>
      </c>
      <c r="B462" t="s">
        <v>719</v>
      </c>
      <c r="C462" t="s">
        <v>320</v>
      </c>
      <c r="D462" t="s">
        <v>59</v>
      </c>
      <c r="E462" t="s">
        <v>57</v>
      </c>
      <c r="F462" t="s">
        <v>730</v>
      </c>
      <c r="G462" t="s">
        <v>716</v>
      </c>
      <c r="H462">
        <v>122.432</v>
      </c>
      <c r="I462">
        <v>9.5028676999999995</v>
      </c>
      <c r="J462">
        <v>2210.4683583999999</v>
      </c>
      <c r="K462">
        <v>0.14153779999999999</v>
      </c>
      <c r="L462">
        <v>0.13350000000000001</v>
      </c>
      <c r="M462">
        <v>4.1999999999999997E-3</v>
      </c>
      <c r="N462">
        <v>146.05269999999999</v>
      </c>
      <c r="O462">
        <v>1225.8015</v>
      </c>
      <c r="P462">
        <v>1.4140999999999999</v>
      </c>
      <c r="Q462">
        <v>0.12039999999999999</v>
      </c>
      <c r="R462">
        <v>0.1181</v>
      </c>
      <c r="S462">
        <v>141.364</v>
      </c>
      <c r="T462">
        <v>972.66780000000006</v>
      </c>
      <c r="U462">
        <v>0</v>
      </c>
      <c r="V462">
        <v>0</v>
      </c>
      <c r="W462">
        <v>0.14530000000000001</v>
      </c>
      <c r="X462">
        <v>2531120</v>
      </c>
      <c r="Y462">
        <v>2308118342.25</v>
      </c>
      <c r="Z462">
        <v>0</v>
      </c>
      <c r="AA462">
        <v>0.1263</v>
      </c>
      <c r="AB462">
        <v>1.1000000000000001E-3</v>
      </c>
      <c r="AC462">
        <v>22186.7441</v>
      </c>
      <c r="AD462">
        <v>836379.58109999995</v>
      </c>
      <c r="AE462">
        <v>0</v>
      </c>
      <c r="AF462">
        <v>0.12039999999999999</v>
      </c>
      <c r="AG462">
        <v>2.6499999999999999E-2</v>
      </c>
      <c r="AH462">
        <v>0</v>
      </c>
      <c r="AI462">
        <v>0.57669999999999999</v>
      </c>
      <c r="AJ462">
        <v>-9.7799999999999998E-2</v>
      </c>
      <c r="AK462">
        <v>0.124</v>
      </c>
      <c r="AL462">
        <v>0.14499999999999999</v>
      </c>
      <c r="AM462">
        <v>3478967.6954000001</v>
      </c>
      <c r="AN462">
        <v>972652688.70200002</v>
      </c>
      <c r="AO462">
        <v>0</v>
      </c>
      <c r="AP462">
        <v>0.12870000000000001</v>
      </c>
      <c r="AQ462">
        <v>3.5999999999999999E-3</v>
      </c>
      <c r="AR462">
        <v>1.2550899999999999E-3</v>
      </c>
      <c r="AS462">
        <v>0</v>
      </c>
      <c r="AT462">
        <v>-11.5883427875</v>
      </c>
      <c r="AU462">
        <v>0.13469999999999999</v>
      </c>
      <c r="AV462">
        <v>0</v>
      </c>
      <c r="AW462">
        <v>206.5823</v>
      </c>
      <c r="AX462">
        <v>452429.32079999999</v>
      </c>
      <c r="AY462">
        <v>0</v>
      </c>
      <c r="AZ462">
        <v>0.112</v>
      </c>
      <c r="BA462">
        <v>0.99950000000000006</v>
      </c>
      <c r="BB462">
        <v>0</v>
      </c>
      <c r="BC462">
        <v>0</v>
      </c>
      <c r="BD462">
        <v>0</v>
      </c>
      <c r="BE462">
        <v>0</v>
      </c>
      <c r="BF462">
        <v>0</v>
      </c>
      <c r="BG462" s="2">
        <f t="shared" si="9"/>
        <v>0.14849678999999999</v>
      </c>
      <c r="BH462">
        <f>IFERROR(VLOOKUP(D462,'Pesos cenários'!$B$2:$D$4,3,FALSE),"")</f>
        <v>0.24260000000000001</v>
      </c>
    </row>
    <row r="463" spans="1:60" x14ac:dyDescent="0.25">
      <c r="A463">
        <v>21657</v>
      </c>
      <c r="B463" t="s">
        <v>719</v>
      </c>
      <c r="C463" t="s">
        <v>321</v>
      </c>
      <c r="D463" t="s">
        <v>58</v>
      </c>
      <c r="E463" t="s">
        <v>57</v>
      </c>
      <c r="F463" t="s">
        <v>729</v>
      </c>
      <c r="G463" t="s">
        <v>716</v>
      </c>
      <c r="H463">
        <v>104.447</v>
      </c>
      <c r="I463">
        <v>156.52363600000001</v>
      </c>
      <c r="J463">
        <v>1822.5904057749999</v>
      </c>
      <c r="K463">
        <v>0.14153779999999999</v>
      </c>
      <c r="L463">
        <v>0.13350000000000001</v>
      </c>
      <c r="M463">
        <v>8.5800000000000001E-2</v>
      </c>
      <c r="N463">
        <v>90.1845</v>
      </c>
      <c r="O463">
        <v>986.64490000000001</v>
      </c>
      <c r="P463">
        <v>3.7052</v>
      </c>
      <c r="Q463">
        <v>0.12039999999999999</v>
      </c>
      <c r="R463">
        <v>8.7999999999999995E-2</v>
      </c>
      <c r="S463">
        <v>104.46639999999999</v>
      </c>
      <c r="T463">
        <v>916.14700000000005</v>
      </c>
      <c r="U463">
        <v>0</v>
      </c>
      <c r="V463">
        <v>0</v>
      </c>
      <c r="W463">
        <v>0.114</v>
      </c>
      <c r="X463">
        <v>412278264</v>
      </c>
      <c r="Y463">
        <v>1698409060</v>
      </c>
      <c r="Z463">
        <v>0</v>
      </c>
      <c r="AA463">
        <v>0.1263</v>
      </c>
      <c r="AB463">
        <v>0.2427</v>
      </c>
      <c r="AC463">
        <v>156699.63279999999</v>
      </c>
      <c r="AD463">
        <v>479501.98119999998</v>
      </c>
      <c r="AE463">
        <v>0</v>
      </c>
      <c r="AF463">
        <v>0.12039999999999999</v>
      </c>
      <c r="AG463">
        <v>0.32679999999999998</v>
      </c>
      <c r="AH463">
        <v>1</v>
      </c>
      <c r="AI463">
        <v>0.37640000000000001</v>
      </c>
      <c r="AJ463">
        <v>-3.3399999999999999E-2</v>
      </c>
      <c r="AK463">
        <v>0.124</v>
      </c>
      <c r="AL463">
        <v>1</v>
      </c>
      <c r="AM463">
        <v>148774731.80509999</v>
      </c>
      <c r="AN463">
        <v>447279988.8872</v>
      </c>
      <c r="AO463">
        <v>0</v>
      </c>
      <c r="AP463">
        <v>0.12870000000000001</v>
      </c>
      <c r="AQ463">
        <v>0.33260000000000001</v>
      </c>
      <c r="AR463">
        <v>5.6706398700000001E-2</v>
      </c>
      <c r="AS463">
        <v>0</v>
      </c>
      <c r="AT463">
        <v>-12.267491825</v>
      </c>
      <c r="AU463">
        <v>0.13469999999999999</v>
      </c>
      <c r="AV463">
        <v>0</v>
      </c>
      <c r="AW463">
        <v>19178.538199999999</v>
      </c>
      <c r="AX463">
        <v>431044.28480000002</v>
      </c>
      <c r="AY463">
        <v>0.35320000000000001</v>
      </c>
      <c r="AZ463">
        <v>0.112</v>
      </c>
      <c r="BA463">
        <v>0.95550000000000002</v>
      </c>
      <c r="BB463">
        <v>0</v>
      </c>
      <c r="BC463">
        <v>0</v>
      </c>
      <c r="BD463">
        <v>0</v>
      </c>
      <c r="BE463">
        <v>0</v>
      </c>
      <c r="BF463">
        <v>0</v>
      </c>
      <c r="BG463" s="2">
        <f t="shared" si="9"/>
        <v>0.36587084999999997</v>
      </c>
      <c r="BH463">
        <f>IFERROR(VLOOKUP(D463,'Pesos cenários'!$B$2:$D$4,3,FALSE),"")</f>
        <v>0.36020000000000002</v>
      </c>
    </row>
    <row r="464" spans="1:60" x14ac:dyDescent="0.25">
      <c r="A464">
        <v>21657</v>
      </c>
      <c r="B464" t="s">
        <v>719</v>
      </c>
      <c r="C464" t="s">
        <v>321</v>
      </c>
      <c r="D464" t="s">
        <v>59</v>
      </c>
      <c r="E464" t="s">
        <v>57</v>
      </c>
      <c r="F464" t="s">
        <v>729</v>
      </c>
      <c r="G464" t="s">
        <v>716</v>
      </c>
      <c r="H464">
        <v>104.447</v>
      </c>
      <c r="I464">
        <v>156.52363600000001</v>
      </c>
      <c r="J464">
        <v>2210.4683583999999</v>
      </c>
      <c r="K464">
        <v>0.14153779999999999</v>
      </c>
      <c r="L464">
        <v>0.13350000000000001</v>
      </c>
      <c r="M464">
        <v>7.0800000000000002E-2</v>
      </c>
      <c r="N464">
        <v>110.73950000000001</v>
      </c>
      <c r="O464">
        <v>1225.8015</v>
      </c>
      <c r="P464">
        <v>1.4140999999999999</v>
      </c>
      <c r="Q464">
        <v>0.12039999999999999</v>
      </c>
      <c r="R464">
        <v>8.9300000000000004E-2</v>
      </c>
      <c r="S464">
        <v>104.46639999999999</v>
      </c>
      <c r="T464">
        <v>972.66780000000006</v>
      </c>
      <c r="U464">
        <v>0</v>
      </c>
      <c r="V464">
        <v>0</v>
      </c>
      <c r="W464">
        <v>0.1074</v>
      </c>
      <c r="X464">
        <v>412278264</v>
      </c>
      <c r="Y464">
        <v>2308118342.25</v>
      </c>
      <c r="Z464">
        <v>0</v>
      </c>
      <c r="AA464">
        <v>0.1263</v>
      </c>
      <c r="AB464">
        <v>0.17860000000000001</v>
      </c>
      <c r="AC464">
        <v>156699.63279999999</v>
      </c>
      <c r="AD464">
        <v>836379.58109999995</v>
      </c>
      <c r="AE464">
        <v>0</v>
      </c>
      <c r="AF464">
        <v>0.12039999999999999</v>
      </c>
      <c r="AG464">
        <v>0.18740000000000001</v>
      </c>
      <c r="AH464">
        <v>1</v>
      </c>
      <c r="AI464">
        <v>0.57669999999999999</v>
      </c>
      <c r="AJ464">
        <v>-9.7799999999999998E-2</v>
      </c>
      <c r="AK464">
        <v>0.124</v>
      </c>
      <c r="AL464">
        <v>1</v>
      </c>
      <c r="AM464">
        <v>300767772.49720001</v>
      </c>
      <c r="AN464">
        <v>972652688.70200002</v>
      </c>
      <c r="AO464">
        <v>0</v>
      </c>
      <c r="AP464">
        <v>0.12870000000000001</v>
      </c>
      <c r="AQ464">
        <v>0.30919999999999997</v>
      </c>
      <c r="AR464">
        <v>6.8901762399999997E-2</v>
      </c>
      <c r="AS464">
        <v>0</v>
      </c>
      <c r="AT464">
        <v>-11.5883427875</v>
      </c>
      <c r="AU464">
        <v>0.13469999999999999</v>
      </c>
      <c r="AV464">
        <v>0</v>
      </c>
      <c r="AW464">
        <v>27689.252100000002</v>
      </c>
      <c r="AX464">
        <v>452429.32079999999</v>
      </c>
      <c r="AY464">
        <v>0</v>
      </c>
      <c r="AZ464">
        <v>0.112</v>
      </c>
      <c r="BA464">
        <v>0.93879999999999997</v>
      </c>
      <c r="BB464">
        <v>0</v>
      </c>
      <c r="BC464">
        <v>0</v>
      </c>
      <c r="BD464">
        <v>0</v>
      </c>
      <c r="BE464">
        <v>0</v>
      </c>
      <c r="BF464">
        <v>0</v>
      </c>
      <c r="BG464" s="2">
        <f t="shared" si="9"/>
        <v>0.33426329999999999</v>
      </c>
      <c r="BH464">
        <f>IFERROR(VLOOKUP(D464,'Pesos cenários'!$B$2:$D$4,3,FALSE),"")</f>
        <v>0.24260000000000001</v>
      </c>
    </row>
    <row r="465" spans="1:60" x14ac:dyDescent="0.25">
      <c r="A465">
        <v>21658</v>
      </c>
      <c r="B465" t="s">
        <v>719</v>
      </c>
      <c r="C465" t="s">
        <v>322</v>
      </c>
      <c r="D465" t="s">
        <v>56</v>
      </c>
      <c r="E465" t="s">
        <v>57</v>
      </c>
      <c r="F465" t="s">
        <v>724</v>
      </c>
      <c r="G465" t="s">
        <v>716</v>
      </c>
      <c r="H465">
        <v>368.59899999999999</v>
      </c>
      <c r="I465">
        <v>4293.5888699999996</v>
      </c>
      <c r="J465">
        <v>1638.4106470500001</v>
      </c>
      <c r="K465">
        <v>0.14153779999999999</v>
      </c>
      <c r="L465">
        <v>0.13350000000000001</v>
      </c>
      <c r="M465">
        <v>1</v>
      </c>
      <c r="N465">
        <v>72.822999999999993</v>
      </c>
      <c r="O465">
        <v>934.7636</v>
      </c>
      <c r="P465">
        <v>3.7052</v>
      </c>
      <c r="Q465">
        <v>0.12039999999999999</v>
      </c>
      <c r="R465">
        <v>7.4200000000000002E-2</v>
      </c>
      <c r="S465">
        <v>383.4923</v>
      </c>
      <c r="T465">
        <v>928.77779999999996</v>
      </c>
      <c r="U465">
        <v>0</v>
      </c>
      <c r="V465">
        <v>0</v>
      </c>
      <c r="W465">
        <v>0.41289999999999999</v>
      </c>
      <c r="X465">
        <v>1454953716</v>
      </c>
      <c r="Y465">
        <v>1709276720</v>
      </c>
      <c r="Z465">
        <v>0</v>
      </c>
      <c r="AA465">
        <v>0.1263</v>
      </c>
      <c r="AB465">
        <v>0.85119999999999996</v>
      </c>
      <c r="AC465">
        <v>48799.676800000001</v>
      </c>
      <c r="AD465">
        <v>478977.01140000002</v>
      </c>
      <c r="AE465">
        <v>0</v>
      </c>
      <c r="AF465">
        <v>0.12039999999999999</v>
      </c>
      <c r="AG465">
        <v>0.1019</v>
      </c>
      <c r="AH465">
        <v>1.72E-2</v>
      </c>
      <c r="AI465">
        <v>0.377</v>
      </c>
      <c r="AJ465">
        <v>-1.5100000000000001E-2</v>
      </c>
      <c r="AK465">
        <v>0.124</v>
      </c>
      <c r="AL465">
        <v>8.2400000000000001E-2</v>
      </c>
      <c r="AM465">
        <v>0</v>
      </c>
      <c r="AN465">
        <v>442484488.83569998</v>
      </c>
      <c r="AO465">
        <v>0</v>
      </c>
      <c r="AP465">
        <v>0.12870000000000001</v>
      </c>
      <c r="AQ465">
        <v>0</v>
      </c>
      <c r="AR465">
        <v>-9.5736332199999996E-2</v>
      </c>
      <c r="AS465">
        <v>0</v>
      </c>
      <c r="AT465">
        <v>-16.444582950000001</v>
      </c>
      <c r="AU465">
        <v>0.13469999999999999</v>
      </c>
      <c r="AV465">
        <v>5.8217549506173298E-3</v>
      </c>
      <c r="AW465">
        <v>33537.486400000002</v>
      </c>
      <c r="AX465">
        <v>415586.43150000001</v>
      </c>
      <c r="AY465">
        <v>23.412500000000001</v>
      </c>
      <c r="AZ465">
        <v>0.112</v>
      </c>
      <c r="BA465">
        <v>0.9194</v>
      </c>
      <c r="BB465">
        <v>0</v>
      </c>
      <c r="BC465">
        <v>0</v>
      </c>
      <c r="BD465">
        <v>0</v>
      </c>
      <c r="BE465">
        <v>0</v>
      </c>
      <c r="BF465">
        <v>0</v>
      </c>
      <c r="BG465" s="2">
        <f t="shared" si="9"/>
        <v>0.37618359039184812</v>
      </c>
      <c r="BH465">
        <f>IFERROR(VLOOKUP(D465,'Pesos cenários'!$B$2:$D$4,3,FALSE),"")</f>
        <v>0.3972</v>
      </c>
    </row>
    <row r="466" spans="1:60" x14ac:dyDescent="0.25">
      <c r="A466">
        <v>21658</v>
      </c>
      <c r="B466" t="s">
        <v>719</v>
      </c>
      <c r="C466" t="s">
        <v>322</v>
      </c>
      <c r="D466" t="s">
        <v>58</v>
      </c>
      <c r="E466" t="s">
        <v>57</v>
      </c>
      <c r="F466" t="s">
        <v>724</v>
      </c>
      <c r="G466" t="s">
        <v>716</v>
      </c>
      <c r="H466">
        <v>368.59899999999999</v>
      </c>
      <c r="I466">
        <v>4293.5888699999996</v>
      </c>
      <c r="J466">
        <v>1822.5904057749999</v>
      </c>
      <c r="K466">
        <v>0.14153779999999999</v>
      </c>
      <c r="L466">
        <v>0.13350000000000001</v>
      </c>
      <c r="M466">
        <v>1</v>
      </c>
      <c r="N466">
        <v>72.822999999999993</v>
      </c>
      <c r="O466">
        <v>986.64490000000001</v>
      </c>
      <c r="P466">
        <v>3.7052</v>
      </c>
      <c r="Q466">
        <v>0.12039999999999999</v>
      </c>
      <c r="R466">
        <v>7.0300000000000001E-2</v>
      </c>
      <c r="S466">
        <v>383.4923</v>
      </c>
      <c r="T466">
        <v>916.14700000000005</v>
      </c>
      <c r="U466">
        <v>0</v>
      </c>
      <c r="V466">
        <v>0</v>
      </c>
      <c r="W466">
        <v>0.41860000000000003</v>
      </c>
      <c r="X466">
        <v>1454953716</v>
      </c>
      <c r="Y466">
        <v>1698409060</v>
      </c>
      <c r="Z466">
        <v>0</v>
      </c>
      <c r="AA466">
        <v>0.1263</v>
      </c>
      <c r="AB466">
        <v>0.85670000000000002</v>
      </c>
      <c r="AC466">
        <v>48799.676800000001</v>
      </c>
      <c r="AD466">
        <v>479501.98119999998</v>
      </c>
      <c r="AE466">
        <v>0</v>
      </c>
      <c r="AF466">
        <v>0.12039999999999999</v>
      </c>
      <c r="AG466">
        <v>0.1018</v>
      </c>
      <c r="AH466">
        <v>1.7100000000000001E-2</v>
      </c>
      <c r="AI466">
        <v>0.37640000000000001</v>
      </c>
      <c r="AJ466">
        <v>-3.3399999999999999E-2</v>
      </c>
      <c r="AK466">
        <v>0.124</v>
      </c>
      <c r="AL466">
        <v>0.12330000000000001</v>
      </c>
      <c r="AM466">
        <v>0</v>
      </c>
      <c r="AN466">
        <v>447279988.8872</v>
      </c>
      <c r="AO466">
        <v>0</v>
      </c>
      <c r="AP466">
        <v>0.12870000000000001</v>
      </c>
      <c r="AQ466">
        <v>0</v>
      </c>
      <c r="AR466">
        <v>-9.9245116100000003E-2</v>
      </c>
      <c r="AS466">
        <v>0</v>
      </c>
      <c r="AT466">
        <v>-12.267491825</v>
      </c>
      <c r="AU466">
        <v>0.13469999999999999</v>
      </c>
      <c r="AV466">
        <v>8.0900902577124793E-3</v>
      </c>
      <c r="AW466">
        <v>39502.955900000001</v>
      </c>
      <c r="AX466">
        <v>431044.28480000002</v>
      </c>
      <c r="AY466">
        <v>0.35320000000000001</v>
      </c>
      <c r="AZ466">
        <v>0.112</v>
      </c>
      <c r="BA466">
        <v>0.90839999999999999</v>
      </c>
      <c r="BB466">
        <v>0</v>
      </c>
      <c r="BC466">
        <v>0</v>
      </c>
      <c r="BD466">
        <v>0</v>
      </c>
      <c r="BE466">
        <v>0</v>
      </c>
      <c r="BF466">
        <v>0</v>
      </c>
      <c r="BG466" s="2">
        <f t="shared" si="9"/>
        <v>0.38054178515771386</v>
      </c>
      <c r="BH466">
        <f>IFERROR(VLOOKUP(D466,'Pesos cenários'!$B$2:$D$4,3,FALSE),"")</f>
        <v>0.36020000000000002</v>
      </c>
    </row>
    <row r="467" spans="1:60" x14ac:dyDescent="0.25">
      <c r="A467">
        <v>21658</v>
      </c>
      <c r="B467" t="s">
        <v>719</v>
      </c>
      <c r="C467" t="s">
        <v>322</v>
      </c>
      <c r="D467" t="s">
        <v>59</v>
      </c>
      <c r="E467" t="s">
        <v>57</v>
      </c>
      <c r="F467" t="s">
        <v>724</v>
      </c>
      <c r="G467" t="s">
        <v>716</v>
      </c>
      <c r="H467">
        <v>368.59899999999999</v>
      </c>
      <c r="I467">
        <v>4293.5888699999996</v>
      </c>
      <c r="J467">
        <v>2210.4683583999999</v>
      </c>
      <c r="K467">
        <v>0.14153779999999999</v>
      </c>
      <c r="L467">
        <v>0.13350000000000001</v>
      </c>
      <c r="M467">
        <v>1</v>
      </c>
      <c r="N467">
        <v>95.598200000000006</v>
      </c>
      <c r="O467">
        <v>1225.8015</v>
      </c>
      <c r="P467">
        <v>1.4140999999999999</v>
      </c>
      <c r="Q467">
        <v>0.12039999999999999</v>
      </c>
      <c r="R467">
        <v>7.6899999999999996E-2</v>
      </c>
      <c r="S467">
        <v>383.4923</v>
      </c>
      <c r="T467">
        <v>972.66780000000006</v>
      </c>
      <c r="U467">
        <v>0</v>
      </c>
      <c r="V467">
        <v>0</v>
      </c>
      <c r="W467">
        <v>0.39429999999999998</v>
      </c>
      <c r="X467">
        <v>1454953716</v>
      </c>
      <c r="Y467">
        <v>2308118342.25</v>
      </c>
      <c r="Z467">
        <v>0</v>
      </c>
      <c r="AA467">
        <v>0.1263</v>
      </c>
      <c r="AB467">
        <v>0.63039999999999996</v>
      </c>
      <c r="AC467">
        <v>48799.676800000001</v>
      </c>
      <c r="AD467">
        <v>836379.58109999995</v>
      </c>
      <c r="AE467">
        <v>0</v>
      </c>
      <c r="AF467">
        <v>0.12039999999999999</v>
      </c>
      <c r="AG467">
        <v>5.8299999999999998E-2</v>
      </c>
      <c r="AH467">
        <v>0.24709999999999999</v>
      </c>
      <c r="AI467">
        <v>0.57669999999999999</v>
      </c>
      <c r="AJ467">
        <v>-9.7799999999999998E-2</v>
      </c>
      <c r="AK467">
        <v>0.124</v>
      </c>
      <c r="AL467">
        <v>0.51139999999999997</v>
      </c>
      <c r="AM467">
        <v>0</v>
      </c>
      <c r="AN467">
        <v>972652688.70200002</v>
      </c>
      <c r="AO467">
        <v>0</v>
      </c>
      <c r="AP467">
        <v>0.12870000000000001</v>
      </c>
      <c r="AQ467">
        <v>0</v>
      </c>
      <c r="AR467">
        <v>-8.9215233899999996E-2</v>
      </c>
      <c r="AS467">
        <v>0</v>
      </c>
      <c r="AT467">
        <v>-11.5883427875</v>
      </c>
      <c r="AU467">
        <v>0.13469999999999999</v>
      </c>
      <c r="AV467">
        <v>7.6987051156472298E-3</v>
      </c>
      <c r="AW467">
        <v>43989.779399999999</v>
      </c>
      <c r="AX467">
        <v>452429.32079999999</v>
      </c>
      <c r="AY467">
        <v>0</v>
      </c>
      <c r="AZ467">
        <v>0.112</v>
      </c>
      <c r="BA467">
        <v>0.90280000000000005</v>
      </c>
      <c r="BB467">
        <v>0</v>
      </c>
      <c r="BC467">
        <v>0</v>
      </c>
      <c r="BD467">
        <v>0</v>
      </c>
      <c r="BE467">
        <v>0</v>
      </c>
      <c r="BF467">
        <v>0</v>
      </c>
      <c r="BG467" s="2">
        <f t="shared" si="9"/>
        <v>0.39496181557907772</v>
      </c>
      <c r="BH467">
        <f>IFERROR(VLOOKUP(D467,'Pesos cenários'!$B$2:$D$4,3,FALSE),"")</f>
        <v>0.24260000000000001</v>
      </c>
    </row>
    <row r="468" spans="1:60" x14ac:dyDescent="0.25">
      <c r="A468">
        <v>21659</v>
      </c>
      <c r="B468" t="s">
        <v>719</v>
      </c>
      <c r="C468" t="s">
        <v>323</v>
      </c>
      <c r="D468" t="s">
        <v>58</v>
      </c>
      <c r="E468" t="s">
        <v>57</v>
      </c>
      <c r="F468" t="s">
        <v>729</v>
      </c>
      <c r="G468" t="s">
        <v>716</v>
      </c>
      <c r="H468">
        <v>162.15899999999999</v>
      </c>
      <c r="I468">
        <v>1257.3383799999999</v>
      </c>
      <c r="J468">
        <v>1822.5904057749999</v>
      </c>
      <c r="K468">
        <v>0.14153779999999999</v>
      </c>
      <c r="L468">
        <v>0.13350000000000001</v>
      </c>
      <c r="M468">
        <v>0.68979999999999997</v>
      </c>
      <c r="N468">
        <v>137.74889999999999</v>
      </c>
      <c r="O468">
        <v>986.64490000000001</v>
      </c>
      <c r="P468">
        <v>3.7052</v>
      </c>
      <c r="Q468">
        <v>0.12039999999999999</v>
      </c>
      <c r="R468">
        <v>0.13639999999999999</v>
      </c>
      <c r="S468">
        <v>180.94710000000001</v>
      </c>
      <c r="T468">
        <v>916.14700000000005</v>
      </c>
      <c r="U468">
        <v>0</v>
      </c>
      <c r="V468">
        <v>0</v>
      </c>
      <c r="W468">
        <v>0.19750000000000001</v>
      </c>
      <c r="X468">
        <v>1204808922</v>
      </c>
      <c r="Y468">
        <v>1698409060</v>
      </c>
      <c r="Z468">
        <v>0</v>
      </c>
      <c r="AA468">
        <v>0.1263</v>
      </c>
      <c r="AB468">
        <v>0.70940000000000003</v>
      </c>
      <c r="AC468">
        <v>336988.9547</v>
      </c>
      <c r="AD468">
        <v>479501.98119999998</v>
      </c>
      <c r="AE468">
        <v>0</v>
      </c>
      <c r="AF468">
        <v>0.12039999999999999</v>
      </c>
      <c r="AG468">
        <v>0.70279999999999998</v>
      </c>
      <c r="AH468">
        <v>2.7000000000000001E-3</v>
      </c>
      <c r="AI468">
        <v>0.37640000000000001</v>
      </c>
      <c r="AJ468">
        <v>-3.3399999999999999E-2</v>
      </c>
      <c r="AK468">
        <v>0.124</v>
      </c>
      <c r="AL468">
        <v>8.8099999999999998E-2</v>
      </c>
      <c r="AM468">
        <v>236301413.5519</v>
      </c>
      <c r="AN468">
        <v>447279988.8872</v>
      </c>
      <c r="AO468">
        <v>0</v>
      </c>
      <c r="AP468">
        <v>0.12870000000000001</v>
      </c>
      <c r="AQ468">
        <v>0.52829999999999999</v>
      </c>
      <c r="AR468">
        <v>1.1484655100000001</v>
      </c>
      <c r="AS468">
        <v>0</v>
      </c>
      <c r="AT468">
        <v>-12.267491825</v>
      </c>
      <c r="AU468">
        <v>0.13469999999999999</v>
      </c>
      <c r="AV468">
        <v>0</v>
      </c>
      <c r="AW468">
        <v>30179.3665</v>
      </c>
      <c r="AX468">
        <v>431044.28480000002</v>
      </c>
      <c r="AY468">
        <v>0.35320000000000001</v>
      </c>
      <c r="AZ468">
        <v>0.112</v>
      </c>
      <c r="BA468">
        <v>0.93</v>
      </c>
      <c r="BB468">
        <v>0</v>
      </c>
      <c r="BC468">
        <v>0</v>
      </c>
      <c r="BD468">
        <v>0</v>
      </c>
      <c r="BE468">
        <v>0</v>
      </c>
      <c r="BF468">
        <v>0</v>
      </c>
      <c r="BG468" s="2">
        <f t="shared" si="9"/>
        <v>0.46580180999999998</v>
      </c>
      <c r="BH468">
        <f>IFERROR(VLOOKUP(D468,'Pesos cenários'!$B$2:$D$4,3,FALSE),"")</f>
        <v>0.36020000000000002</v>
      </c>
    </row>
    <row r="469" spans="1:60" x14ac:dyDescent="0.25">
      <c r="A469">
        <v>21659</v>
      </c>
      <c r="B469" t="s">
        <v>719</v>
      </c>
      <c r="C469" t="s">
        <v>323</v>
      </c>
      <c r="D469" t="s">
        <v>59</v>
      </c>
      <c r="E469" t="s">
        <v>57</v>
      </c>
      <c r="F469" t="s">
        <v>729</v>
      </c>
      <c r="G469" t="s">
        <v>716</v>
      </c>
      <c r="H469">
        <v>162.15899999999999</v>
      </c>
      <c r="I469">
        <v>1257.3383799999999</v>
      </c>
      <c r="J469">
        <v>2210.4683583999999</v>
      </c>
      <c r="K469">
        <v>0.14153779999999999</v>
      </c>
      <c r="L469">
        <v>0.13350000000000001</v>
      </c>
      <c r="M469">
        <v>0.56879999999999997</v>
      </c>
      <c r="N469">
        <v>162.31450000000001</v>
      </c>
      <c r="O469">
        <v>1225.8015</v>
      </c>
      <c r="P469">
        <v>1.4140999999999999</v>
      </c>
      <c r="Q469">
        <v>0.12039999999999999</v>
      </c>
      <c r="R469">
        <v>0.13139999999999999</v>
      </c>
      <c r="S469">
        <v>180.94710000000001</v>
      </c>
      <c r="T469">
        <v>972.66780000000006</v>
      </c>
      <c r="U469">
        <v>0</v>
      </c>
      <c r="V469">
        <v>0</v>
      </c>
      <c r="W469">
        <v>0.186</v>
      </c>
      <c r="X469">
        <v>1204808922</v>
      </c>
      <c r="Y469">
        <v>2308118342.25</v>
      </c>
      <c r="Z469">
        <v>0</v>
      </c>
      <c r="AA469">
        <v>0.1263</v>
      </c>
      <c r="AB469">
        <v>0.52200000000000002</v>
      </c>
      <c r="AC469">
        <v>336988.9547</v>
      </c>
      <c r="AD469">
        <v>836379.58109999995</v>
      </c>
      <c r="AE469">
        <v>0</v>
      </c>
      <c r="AF469">
        <v>0.12039999999999999</v>
      </c>
      <c r="AG469">
        <v>0.40289999999999998</v>
      </c>
      <c r="AH469">
        <v>2.35E-2</v>
      </c>
      <c r="AI469">
        <v>0.57669999999999999</v>
      </c>
      <c r="AJ469">
        <v>-9.7799999999999998E-2</v>
      </c>
      <c r="AK469">
        <v>0.124</v>
      </c>
      <c r="AL469">
        <v>0.1799</v>
      </c>
      <c r="AM469">
        <v>492390641.08749998</v>
      </c>
      <c r="AN469">
        <v>972652688.70200002</v>
      </c>
      <c r="AO469">
        <v>0</v>
      </c>
      <c r="AP469">
        <v>0.12870000000000001</v>
      </c>
      <c r="AQ469">
        <v>0.50619999999999998</v>
      </c>
      <c r="AR469">
        <v>106.7649</v>
      </c>
      <c r="AS469">
        <v>0</v>
      </c>
      <c r="AT469">
        <v>-11.5883427875</v>
      </c>
      <c r="AU469">
        <v>0.13469999999999999</v>
      </c>
      <c r="AV469">
        <v>0</v>
      </c>
      <c r="AW469">
        <v>45046.125999999997</v>
      </c>
      <c r="AX469">
        <v>452429.32079999999</v>
      </c>
      <c r="AY469">
        <v>0</v>
      </c>
      <c r="AZ469">
        <v>0.112</v>
      </c>
      <c r="BA469">
        <v>0.90039999999999998</v>
      </c>
      <c r="BB469">
        <v>0</v>
      </c>
      <c r="BC469">
        <v>0</v>
      </c>
      <c r="BD469">
        <v>0</v>
      </c>
      <c r="BE469">
        <v>0</v>
      </c>
      <c r="BF469">
        <v>0</v>
      </c>
      <c r="BG469" s="2">
        <f t="shared" si="9"/>
        <v>0.39449346000000002</v>
      </c>
      <c r="BH469">
        <f>IFERROR(VLOOKUP(D469,'Pesos cenários'!$B$2:$D$4,3,FALSE),"")</f>
        <v>0.24260000000000001</v>
      </c>
    </row>
    <row r="470" spans="1:60" x14ac:dyDescent="0.25">
      <c r="A470">
        <v>21660</v>
      </c>
      <c r="B470" t="s">
        <v>719</v>
      </c>
      <c r="C470" t="s">
        <v>324</v>
      </c>
      <c r="D470" t="s">
        <v>58</v>
      </c>
      <c r="E470" t="s">
        <v>57</v>
      </c>
      <c r="F470" t="s">
        <v>729</v>
      </c>
      <c r="G470" t="s">
        <v>716</v>
      </c>
      <c r="H470">
        <v>121.97499999999999</v>
      </c>
      <c r="I470">
        <v>408.957581</v>
      </c>
      <c r="J470">
        <v>1822.5904057749999</v>
      </c>
      <c r="K470">
        <v>0.14153779999999999</v>
      </c>
      <c r="L470">
        <v>0.13350000000000001</v>
      </c>
      <c r="M470">
        <v>0.2243</v>
      </c>
      <c r="N470">
        <v>25.444900000000001</v>
      </c>
      <c r="O470">
        <v>986.64490000000001</v>
      </c>
      <c r="P470">
        <v>3.7052</v>
      </c>
      <c r="Q470">
        <v>0.12039999999999999</v>
      </c>
      <c r="R470">
        <v>2.2100000000000002E-2</v>
      </c>
      <c r="S470">
        <v>120.59220000000001</v>
      </c>
      <c r="T470">
        <v>916.14700000000005</v>
      </c>
      <c r="U470">
        <v>0</v>
      </c>
      <c r="V470">
        <v>0</v>
      </c>
      <c r="W470">
        <v>0.13159999999999999</v>
      </c>
      <c r="X470">
        <v>481468576</v>
      </c>
      <c r="Y470">
        <v>1698409060</v>
      </c>
      <c r="Z470">
        <v>0</v>
      </c>
      <c r="AA470">
        <v>0.1263</v>
      </c>
      <c r="AB470">
        <v>0.28349999999999997</v>
      </c>
      <c r="AC470">
        <v>112893.1621</v>
      </c>
      <c r="AD470">
        <v>479501.98119999998</v>
      </c>
      <c r="AE470">
        <v>0</v>
      </c>
      <c r="AF470">
        <v>0.12039999999999999</v>
      </c>
      <c r="AG470">
        <v>0.2354</v>
      </c>
      <c r="AH470">
        <v>0.6905</v>
      </c>
      <c r="AI470">
        <v>0.37640000000000001</v>
      </c>
      <c r="AJ470">
        <v>-3.3399999999999999E-2</v>
      </c>
      <c r="AK470">
        <v>0.124</v>
      </c>
      <c r="AL470">
        <v>1</v>
      </c>
      <c r="AM470">
        <v>1210582.7527999999</v>
      </c>
      <c r="AN470">
        <v>447279988.8872</v>
      </c>
      <c r="AO470">
        <v>0</v>
      </c>
      <c r="AP470">
        <v>0.12870000000000001</v>
      </c>
      <c r="AQ470">
        <v>2.7000000000000001E-3</v>
      </c>
      <c r="AR470">
        <v>1.9499123100000001E-2</v>
      </c>
      <c r="AS470">
        <v>0</v>
      </c>
      <c r="AT470">
        <v>-12.267491825</v>
      </c>
      <c r="AU470">
        <v>0.13469999999999999</v>
      </c>
      <c r="AV470">
        <v>0</v>
      </c>
      <c r="AW470">
        <v>2486.1703000000002</v>
      </c>
      <c r="AX470">
        <v>431044.28480000002</v>
      </c>
      <c r="AY470">
        <v>0.35320000000000001</v>
      </c>
      <c r="AZ470">
        <v>0.112</v>
      </c>
      <c r="BA470">
        <v>0.99419999999999997</v>
      </c>
      <c r="BB470">
        <v>0</v>
      </c>
      <c r="BC470">
        <v>0</v>
      </c>
      <c r="BD470">
        <v>0</v>
      </c>
      <c r="BE470">
        <v>0</v>
      </c>
      <c r="BF470">
        <v>0</v>
      </c>
      <c r="BG470" s="2">
        <f t="shared" si="9"/>
        <v>0.33245099</v>
      </c>
      <c r="BH470">
        <f>IFERROR(VLOOKUP(D470,'Pesos cenários'!$B$2:$D$4,3,FALSE),"")</f>
        <v>0.36020000000000002</v>
      </c>
    </row>
    <row r="471" spans="1:60" x14ac:dyDescent="0.25">
      <c r="A471">
        <v>21660</v>
      </c>
      <c r="B471" t="s">
        <v>719</v>
      </c>
      <c r="C471" t="s">
        <v>324</v>
      </c>
      <c r="D471" t="s">
        <v>59</v>
      </c>
      <c r="E471" t="s">
        <v>57</v>
      </c>
      <c r="F471" t="s">
        <v>729</v>
      </c>
      <c r="G471" t="s">
        <v>716</v>
      </c>
      <c r="H471">
        <v>121.97499999999999</v>
      </c>
      <c r="I471">
        <v>408.957581</v>
      </c>
      <c r="J471">
        <v>2210.4683583999999</v>
      </c>
      <c r="K471">
        <v>0.14153779999999999</v>
      </c>
      <c r="L471">
        <v>0.13350000000000001</v>
      </c>
      <c r="M471">
        <v>0.185</v>
      </c>
      <c r="N471">
        <v>30.8324</v>
      </c>
      <c r="O471">
        <v>1225.8015</v>
      </c>
      <c r="P471">
        <v>1.4140999999999999</v>
      </c>
      <c r="Q471">
        <v>0.12039999999999999</v>
      </c>
      <c r="R471">
        <v>2.4E-2</v>
      </c>
      <c r="S471">
        <v>120.59220000000001</v>
      </c>
      <c r="T471">
        <v>972.66780000000006</v>
      </c>
      <c r="U471">
        <v>0</v>
      </c>
      <c r="V471">
        <v>0</v>
      </c>
      <c r="W471">
        <v>0.124</v>
      </c>
      <c r="X471">
        <v>481468576</v>
      </c>
      <c r="Y471">
        <v>2308118342.25</v>
      </c>
      <c r="Z471">
        <v>0</v>
      </c>
      <c r="AA471">
        <v>0.1263</v>
      </c>
      <c r="AB471">
        <v>0.20860000000000001</v>
      </c>
      <c r="AC471">
        <v>112893.1621</v>
      </c>
      <c r="AD471">
        <v>836379.58109999995</v>
      </c>
      <c r="AE471">
        <v>0</v>
      </c>
      <c r="AF471">
        <v>0.12039999999999999</v>
      </c>
      <c r="AG471">
        <v>0.13500000000000001</v>
      </c>
      <c r="AH471">
        <v>0.6905</v>
      </c>
      <c r="AI471">
        <v>0.57669999999999999</v>
      </c>
      <c r="AJ471">
        <v>-9.7799999999999998E-2</v>
      </c>
      <c r="AK471">
        <v>0.124</v>
      </c>
      <c r="AL471">
        <v>1</v>
      </c>
      <c r="AM471">
        <v>206157.65969999999</v>
      </c>
      <c r="AN471">
        <v>972652688.70200002</v>
      </c>
      <c r="AO471">
        <v>0</v>
      </c>
      <c r="AP471">
        <v>0.12870000000000001</v>
      </c>
      <c r="AQ471">
        <v>2.0000000000000001E-4</v>
      </c>
      <c r="AR471">
        <v>1.6533454900000001E-2</v>
      </c>
      <c r="AS471">
        <v>0</v>
      </c>
      <c r="AT471">
        <v>-11.5883427875</v>
      </c>
      <c r="AU471">
        <v>0.13469999999999999</v>
      </c>
      <c r="AV471">
        <v>0</v>
      </c>
      <c r="AW471">
        <v>1436.0808</v>
      </c>
      <c r="AX471">
        <v>452429.32079999999</v>
      </c>
      <c r="AY471">
        <v>0</v>
      </c>
      <c r="AZ471">
        <v>0.112</v>
      </c>
      <c r="BA471">
        <v>0.99680000000000002</v>
      </c>
      <c r="BB471">
        <v>0</v>
      </c>
      <c r="BC471">
        <v>0</v>
      </c>
      <c r="BD471">
        <v>0</v>
      </c>
      <c r="BE471">
        <v>0</v>
      </c>
      <c r="BF471">
        <v>0</v>
      </c>
      <c r="BG471" s="2">
        <f t="shared" si="9"/>
        <v>0.30585462000000002</v>
      </c>
      <c r="BH471">
        <f>IFERROR(VLOOKUP(D471,'Pesos cenários'!$B$2:$D$4,3,FALSE),"")</f>
        <v>0.24260000000000001</v>
      </c>
    </row>
    <row r="472" spans="1:60" x14ac:dyDescent="0.25">
      <c r="A472">
        <v>21661</v>
      </c>
      <c r="B472" t="s">
        <v>719</v>
      </c>
      <c r="C472" t="s">
        <v>325</v>
      </c>
      <c r="D472" t="s">
        <v>60</v>
      </c>
      <c r="E472" t="s">
        <v>93</v>
      </c>
      <c r="F472" t="s">
        <v>731</v>
      </c>
      <c r="G472" t="s">
        <v>716</v>
      </c>
      <c r="H472">
        <v>94.611000000000004</v>
      </c>
      <c r="I472">
        <v>1712.0970500000001</v>
      </c>
      <c r="J472">
        <v>2144.8548336499998</v>
      </c>
      <c r="K472">
        <v>3.6022190000000003E-2</v>
      </c>
      <c r="L472">
        <v>0.13350000000000001</v>
      </c>
      <c r="M472">
        <v>0.79820000000000002</v>
      </c>
      <c r="N472">
        <v>59.990699999999997</v>
      </c>
      <c r="O472">
        <v>991.44029999999998</v>
      </c>
      <c r="P472">
        <v>1.4140999999999999</v>
      </c>
      <c r="Q472">
        <v>0.12039999999999999</v>
      </c>
      <c r="R472">
        <v>5.9200000000000003E-2</v>
      </c>
      <c r="S472">
        <v>94.267899999999997</v>
      </c>
      <c r="T472">
        <v>627.43240000000003</v>
      </c>
      <c r="U472">
        <v>0</v>
      </c>
      <c r="V472">
        <v>0</v>
      </c>
      <c r="W472">
        <v>0.1502</v>
      </c>
      <c r="X472">
        <v>373452686</v>
      </c>
      <c r="Y472">
        <v>1881592089.5</v>
      </c>
      <c r="Z472">
        <v>0</v>
      </c>
      <c r="AA472">
        <v>0.1263</v>
      </c>
      <c r="AB472">
        <v>0.19850000000000001</v>
      </c>
      <c r="AC472">
        <v>8002.6787000000004</v>
      </c>
      <c r="AD472">
        <v>644978.16810000001</v>
      </c>
      <c r="AE472">
        <v>0</v>
      </c>
      <c r="AF472">
        <v>0.12039999999999999</v>
      </c>
      <c r="AG472">
        <v>1.24E-2</v>
      </c>
      <c r="AH472">
        <v>0.1038</v>
      </c>
      <c r="AI472">
        <v>0.57840000000000003</v>
      </c>
      <c r="AJ472">
        <v>-0.33900000000000002</v>
      </c>
      <c r="AK472">
        <v>0.124</v>
      </c>
      <c r="AL472">
        <v>0.48270000000000002</v>
      </c>
      <c r="AM472">
        <v>56474830.8873</v>
      </c>
      <c r="AN472">
        <v>528682801.3082</v>
      </c>
      <c r="AO472">
        <v>0</v>
      </c>
      <c r="AP472">
        <v>0.12870000000000001</v>
      </c>
      <c r="AQ472">
        <v>0.10680000000000001</v>
      </c>
      <c r="AR472">
        <v>-4.1292097399999998E-2</v>
      </c>
      <c r="AS472">
        <v>0</v>
      </c>
      <c r="AT472">
        <v>-5.5498890562499996</v>
      </c>
      <c r="AU472">
        <v>0.13469999999999999</v>
      </c>
      <c r="AV472">
        <v>7.4401662774679998E-3</v>
      </c>
      <c r="AW472">
        <v>2606.1970999999999</v>
      </c>
      <c r="AX472">
        <v>145285.9498</v>
      </c>
      <c r="AY472">
        <v>0</v>
      </c>
      <c r="AZ472">
        <v>0.112</v>
      </c>
      <c r="BA472">
        <v>0.98209999999999997</v>
      </c>
      <c r="BB472">
        <v>0</v>
      </c>
      <c r="BC472">
        <v>0</v>
      </c>
      <c r="BD472">
        <v>0</v>
      </c>
      <c r="BE472">
        <v>0</v>
      </c>
      <c r="BF472">
        <v>0</v>
      </c>
      <c r="BG472" s="2">
        <f t="shared" si="9"/>
        <v>0.32484824039757493</v>
      </c>
      <c r="BH472" t="str">
        <f>IFERROR(VLOOKUP(D472,'Pesos cenários'!$B$2:$D$4,3,FALSE),"")</f>
        <v/>
      </c>
    </row>
    <row r="473" spans="1:60" x14ac:dyDescent="0.25">
      <c r="A473">
        <v>21662</v>
      </c>
      <c r="B473" t="s">
        <v>719</v>
      </c>
      <c r="C473" t="s">
        <v>326</v>
      </c>
      <c r="D473" t="s">
        <v>56</v>
      </c>
      <c r="E473" t="s">
        <v>57</v>
      </c>
      <c r="F473" t="s">
        <v>730</v>
      </c>
      <c r="G473" t="s">
        <v>716</v>
      </c>
      <c r="H473">
        <v>53.015999999999998</v>
      </c>
      <c r="I473">
        <v>847.03662099999997</v>
      </c>
      <c r="J473">
        <v>1638.4106470500001</v>
      </c>
      <c r="K473">
        <v>0.14153779999999999</v>
      </c>
      <c r="L473">
        <v>0.13350000000000001</v>
      </c>
      <c r="M473">
        <v>0.51690000000000003</v>
      </c>
      <c r="N473">
        <v>19.758600000000001</v>
      </c>
      <c r="O473">
        <v>934.7636</v>
      </c>
      <c r="P473">
        <v>3.7052</v>
      </c>
      <c r="Q473">
        <v>0.12039999999999999</v>
      </c>
      <c r="R473">
        <v>1.72E-2</v>
      </c>
      <c r="S473">
        <v>56.62</v>
      </c>
      <c r="T473">
        <v>928.77779999999996</v>
      </c>
      <c r="U473">
        <v>0</v>
      </c>
      <c r="V473">
        <v>0</v>
      </c>
      <c r="W473">
        <v>6.0999999999999999E-2</v>
      </c>
      <c r="X473">
        <v>209266360</v>
      </c>
      <c r="Y473">
        <v>1709276720</v>
      </c>
      <c r="Z473">
        <v>0</v>
      </c>
      <c r="AA473">
        <v>0.1263</v>
      </c>
      <c r="AB473">
        <v>0.12239999999999999</v>
      </c>
      <c r="AC473">
        <v>14351.4863</v>
      </c>
      <c r="AD473">
        <v>478977.01140000002</v>
      </c>
      <c r="AE473">
        <v>0</v>
      </c>
      <c r="AF473">
        <v>0.12039999999999999</v>
      </c>
      <c r="AG473">
        <v>0.03</v>
      </c>
      <c r="AH473">
        <v>0.1865</v>
      </c>
      <c r="AI473">
        <v>0.377</v>
      </c>
      <c r="AJ473">
        <v>-1.5100000000000001E-2</v>
      </c>
      <c r="AK473">
        <v>0.124</v>
      </c>
      <c r="AL473">
        <v>0.51400000000000001</v>
      </c>
      <c r="AM473">
        <v>184715503.93799999</v>
      </c>
      <c r="AN473">
        <v>442484488.83569998</v>
      </c>
      <c r="AO473">
        <v>0</v>
      </c>
      <c r="AP473">
        <v>0.12870000000000001</v>
      </c>
      <c r="AQ473">
        <v>0.41749999999999998</v>
      </c>
      <c r="AR473">
        <v>-0.47258862899999998</v>
      </c>
      <c r="AS473">
        <v>0</v>
      </c>
      <c r="AT473">
        <v>-16.444582950000001</v>
      </c>
      <c r="AU473">
        <v>0.13469999999999999</v>
      </c>
      <c r="AV473">
        <v>2.87382556576176E-2</v>
      </c>
      <c r="AW473">
        <v>9086.0871000000006</v>
      </c>
      <c r="AX473">
        <v>415586.43150000001</v>
      </c>
      <c r="AY473">
        <v>23.412500000000001</v>
      </c>
      <c r="AZ473">
        <v>0.112</v>
      </c>
      <c r="BA473">
        <v>0.97819999999999996</v>
      </c>
      <c r="BB473">
        <v>0</v>
      </c>
      <c r="BC473">
        <v>0</v>
      </c>
      <c r="BD473">
        <v>0</v>
      </c>
      <c r="BE473">
        <v>0</v>
      </c>
      <c r="BF473">
        <v>0</v>
      </c>
      <c r="BG473" s="2">
        <f t="shared" si="9"/>
        <v>0.32104584303708106</v>
      </c>
      <c r="BH473">
        <f>IFERROR(VLOOKUP(D473,'Pesos cenários'!$B$2:$D$4,3,FALSE),"")</f>
        <v>0.3972</v>
      </c>
    </row>
    <row r="474" spans="1:60" x14ac:dyDescent="0.25">
      <c r="A474">
        <v>21662</v>
      </c>
      <c r="B474" t="s">
        <v>719</v>
      </c>
      <c r="C474" t="s">
        <v>326</v>
      </c>
      <c r="D474" t="s">
        <v>58</v>
      </c>
      <c r="E474" t="s">
        <v>57</v>
      </c>
      <c r="F474" t="s">
        <v>730</v>
      </c>
      <c r="G474" t="s">
        <v>716</v>
      </c>
      <c r="H474">
        <v>53.015999999999998</v>
      </c>
      <c r="I474">
        <v>847.03662099999997</v>
      </c>
      <c r="J474">
        <v>1822.5904057749999</v>
      </c>
      <c r="K474">
        <v>0.14153779999999999</v>
      </c>
      <c r="L474">
        <v>0.13350000000000001</v>
      </c>
      <c r="M474">
        <v>0.4647</v>
      </c>
      <c r="N474">
        <v>19.758600000000001</v>
      </c>
      <c r="O474">
        <v>986.64490000000001</v>
      </c>
      <c r="P474">
        <v>3.7052</v>
      </c>
      <c r="Q474">
        <v>0.12039999999999999</v>
      </c>
      <c r="R474">
        <v>1.6299999999999999E-2</v>
      </c>
      <c r="S474">
        <v>56.62</v>
      </c>
      <c r="T474">
        <v>916.14700000000005</v>
      </c>
      <c r="U474">
        <v>0</v>
      </c>
      <c r="V474">
        <v>0</v>
      </c>
      <c r="W474">
        <v>6.1800000000000001E-2</v>
      </c>
      <c r="X474">
        <v>209266360</v>
      </c>
      <c r="Y474">
        <v>1698409060</v>
      </c>
      <c r="Z474">
        <v>0</v>
      </c>
      <c r="AA474">
        <v>0.1263</v>
      </c>
      <c r="AB474">
        <v>0.1232</v>
      </c>
      <c r="AC474">
        <v>14351.4863</v>
      </c>
      <c r="AD474">
        <v>479501.98119999998</v>
      </c>
      <c r="AE474">
        <v>0</v>
      </c>
      <c r="AF474">
        <v>0.12039999999999999</v>
      </c>
      <c r="AG474">
        <v>2.9899999999999999E-2</v>
      </c>
      <c r="AH474">
        <v>0.18640000000000001</v>
      </c>
      <c r="AI474">
        <v>0.37640000000000001</v>
      </c>
      <c r="AJ474">
        <v>-3.3399999999999999E-2</v>
      </c>
      <c r="AK474">
        <v>0.124</v>
      </c>
      <c r="AL474">
        <v>0.53639999999999999</v>
      </c>
      <c r="AM474">
        <v>173826178.9332</v>
      </c>
      <c r="AN474">
        <v>447279988.8872</v>
      </c>
      <c r="AO474">
        <v>0</v>
      </c>
      <c r="AP474">
        <v>0.12870000000000001</v>
      </c>
      <c r="AQ474">
        <v>0.3886</v>
      </c>
      <c r="AR474">
        <v>-0.33404853899999998</v>
      </c>
      <c r="AS474">
        <v>0</v>
      </c>
      <c r="AT474">
        <v>-12.267491825</v>
      </c>
      <c r="AU474">
        <v>0.13469999999999999</v>
      </c>
      <c r="AV474">
        <v>2.7230386110324498E-2</v>
      </c>
      <c r="AW474">
        <v>9141.0974999999999</v>
      </c>
      <c r="AX474">
        <v>431044.28480000002</v>
      </c>
      <c r="AY474">
        <v>0.35320000000000001</v>
      </c>
      <c r="AZ474">
        <v>0.112</v>
      </c>
      <c r="BA474">
        <v>0.9788</v>
      </c>
      <c r="BB474">
        <v>0</v>
      </c>
      <c r="BC474">
        <v>0</v>
      </c>
      <c r="BD474">
        <v>0</v>
      </c>
      <c r="BE474">
        <v>0</v>
      </c>
      <c r="BF474">
        <v>0</v>
      </c>
      <c r="BG474" s="2">
        <f t="shared" si="9"/>
        <v>0.31298004300906074</v>
      </c>
      <c r="BH474">
        <f>IFERROR(VLOOKUP(D474,'Pesos cenários'!$B$2:$D$4,3,FALSE),"")</f>
        <v>0.36020000000000002</v>
      </c>
    </row>
    <row r="475" spans="1:60" x14ac:dyDescent="0.25">
      <c r="A475">
        <v>21662</v>
      </c>
      <c r="B475" t="s">
        <v>719</v>
      </c>
      <c r="C475" t="s">
        <v>326</v>
      </c>
      <c r="D475" t="s">
        <v>59</v>
      </c>
      <c r="E475" t="s">
        <v>57</v>
      </c>
      <c r="F475" t="s">
        <v>730</v>
      </c>
      <c r="G475" t="s">
        <v>716</v>
      </c>
      <c r="H475">
        <v>53.015999999999998</v>
      </c>
      <c r="I475">
        <v>847.03662099999997</v>
      </c>
      <c r="J475">
        <v>2210.4683583999999</v>
      </c>
      <c r="K475">
        <v>0.14153779999999999</v>
      </c>
      <c r="L475">
        <v>0.13350000000000001</v>
      </c>
      <c r="M475">
        <v>0.38319999999999999</v>
      </c>
      <c r="N475">
        <v>23.7104</v>
      </c>
      <c r="O475">
        <v>1225.8015</v>
      </c>
      <c r="P475">
        <v>1.4140999999999999</v>
      </c>
      <c r="Q475">
        <v>0.12039999999999999</v>
      </c>
      <c r="R475">
        <v>1.8200000000000001E-2</v>
      </c>
      <c r="S475">
        <v>56.62</v>
      </c>
      <c r="T475">
        <v>972.66780000000006</v>
      </c>
      <c r="U475">
        <v>0</v>
      </c>
      <c r="V475">
        <v>0</v>
      </c>
      <c r="W475">
        <v>5.8200000000000002E-2</v>
      </c>
      <c r="X475">
        <v>209266360</v>
      </c>
      <c r="Y475">
        <v>2308118342.25</v>
      </c>
      <c r="Z475">
        <v>0</v>
      </c>
      <c r="AA475">
        <v>0.1263</v>
      </c>
      <c r="AB475">
        <v>9.0700000000000003E-2</v>
      </c>
      <c r="AC475">
        <v>14351.4863</v>
      </c>
      <c r="AD475">
        <v>836379.58109999995</v>
      </c>
      <c r="AE475">
        <v>0</v>
      </c>
      <c r="AF475">
        <v>0.12039999999999999</v>
      </c>
      <c r="AG475">
        <v>1.72E-2</v>
      </c>
      <c r="AH475">
        <v>0.34570000000000001</v>
      </c>
      <c r="AI475">
        <v>0.57669999999999999</v>
      </c>
      <c r="AJ475">
        <v>-9.7799999999999998E-2</v>
      </c>
      <c r="AK475">
        <v>0.124</v>
      </c>
      <c r="AL475">
        <v>0.65759999999999996</v>
      </c>
      <c r="AM475">
        <v>295470165.99199998</v>
      </c>
      <c r="AN475">
        <v>972652688.70200002</v>
      </c>
      <c r="AO475">
        <v>0</v>
      </c>
      <c r="AP475">
        <v>0.12870000000000001</v>
      </c>
      <c r="AQ475">
        <v>0.30380000000000001</v>
      </c>
      <c r="AR475">
        <v>1.0718268200000001</v>
      </c>
      <c r="AS475">
        <v>0</v>
      </c>
      <c r="AT475">
        <v>-11.5883427875</v>
      </c>
      <c r="AU475">
        <v>0.13469999999999999</v>
      </c>
      <c r="AV475">
        <v>0</v>
      </c>
      <c r="AW475">
        <v>15845.3822</v>
      </c>
      <c r="AX475">
        <v>452429.32079999999</v>
      </c>
      <c r="AY475">
        <v>0</v>
      </c>
      <c r="AZ475">
        <v>0.112</v>
      </c>
      <c r="BA475">
        <v>0.96499999999999997</v>
      </c>
      <c r="BB475">
        <v>0</v>
      </c>
      <c r="BC475">
        <v>0</v>
      </c>
      <c r="BD475">
        <v>0</v>
      </c>
      <c r="BE475">
        <v>0</v>
      </c>
      <c r="BF475">
        <v>0</v>
      </c>
      <c r="BG475" s="2">
        <f t="shared" si="9"/>
        <v>0.29559623000000002</v>
      </c>
      <c r="BH475">
        <f>IFERROR(VLOOKUP(D475,'Pesos cenários'!$B$2:$D$4,3,FALSE),"")</f>
        <v>0.24260000000000001</v>
      </c>
    </row>
    <row r="476" spans="1:60" x14ac:dyDescent="0.25">
      <c r="A476">
        <v>21663</v>
      </c>
      <c r="B476" t="s">
        <v>719</v>
      </c>
      <c r="C476" t="s">
        <v>327</v>
      </c>
      <c r="D476" t="s">
        <v>56</v>
      </c>
      <c r="E476" t="s">
        <v>57</v>
      </c>
      <c r="F476" t="s">
        <v>724</v>
      </c>
      <c r="G476" t="s">
        <v>716</v>
      </c>
      <c r="H476">
        <v>0.56999999999999995</v>
      </c>
      <c r="I476">
        <v>0.14153779999999999</v>
      </c>
      <c r="J476">
        <v>1638.4106470500001</v>
      </c>
      <c r="K476">
        <v>0.14153779999999999</v>
      </c>
      <c r="L476">
        <v>0.13350000000000001</v>
      </c>
      <c r="M476">
        <v>0</v>
      </c>
      <c r="N476">
        <v>63.268900000000002</v>
      </c>
      <c r="O476">
        <v>934.7636</v>
      </c>
      <c r="P476">
        <v>3.7052</v>
      </c>
      <c r="Q476">
        <v>0.12039999999999999</v>
      </c>
      <c r="R476">
        <v>6.4000000000000001E-2</v>
      </c>
      <c r="S476">
        <v>0.55510000000000004</v>
      </c>
      <c r="T476">
        <v>928.77779999999996</v>
      </c>
      <c r="U476">
        <v>0</v>
      </c>
      <c r="V476">
        <v>0</v>
      </c>
      <c r="W476">
        <v>5.9999999999999995E-4</v>
      </c>
      <c r="X476">
        <v>2531120</v>
      </c>
      <c r="Y476">
        <v>1709276720</v>
      </c>
      <c r="Z476">
        <v>0</v>
      </c>
      <c r="AA476">
        <v>0.1263</v>
      </c>
      <c r="AB476">
        <v>1.5E-3</v>
      </c>
      <c r="AC476">
        <v>0</v>
      </c>
      <c r="AD476">
        <v>478977.01140000002</v>
      </c>
      <c r="AE476">
        <v>0</v>
      </c>
      <c r="AF476">
        <v>0.12039999999999999</v>
      </c>
      <c r="AG476">
        <v>0</v>
      </c>
      <c r="AH476">
        <v>0</v>
      </c>
      <c r="AI476">
        <v>0.377</v>
      </c>
      <c r="AJ476">
        <v>-1.5100000000000001E-2</v>
      </c>
      <c r="AK476">
        <v>0.124</v>
      </c>
      <c r="AL476">
        <v>3.85E-2</v>
      </c>
      <c r="AM476">
        <v>0</v>
      </c>
      <c r="AN476">
        <v>442484488.83569998</v>
      </c>
      <c r="AO476">
        <v>0</v>
      </c>
      <c r="AP476">
        <v>0.12870000000000001</v>
      </c>
      <c r="AQ476">
        <v>0</v>
      </c>
      <c r="AR476">
        <v>-1.25168324</v>
      </c>
      <c r="AS476">
        <v>0</v>
      </c>
      <c r="AT476">
        <v>-16.444582950000001</v>
      </c>
      <c r="AU476">
        <v>0.13469999999999999</v>
      </c>
      <c r="AV476">
        <v>7.6115231611878595E-2</v>
      </c>
      <c r="AW476">
        <v>214.583</v>
      </c>
      <c r="AX476">
        <v>415586.43150000001</v>
      </c>
      <c r="AY476">
        <v>23.412500000000001</v>
      </c>
      <c r="AZ476">
        <v>0.112</v>
      </c>
      <c r="BA476">
        <v>0.99950000000000006</v>
      </c>
      <c r="BB476">
        <v>0</v>
      </c>
      <c r="BC476">
        <v>0</v>
      </c>
      <c r="BD476">
        <v>0</v>
      </c>
      <c r="BE476">
        <v>0</v>
      </c>
      <c r="BF476">
        <v>0</v>
      </c>
      <c r="BG476" s="2">
        <f t="shared" si="9"/>
        <v>0.13486577169812006</v>
      </c>
      <c r="BH476">
        <f>IFERROR(VLOOKUP(D476,'Pesos cenários'!$B$2:$D$4,3,FALSE),"")</f>
        <v>0.3972</v>
      </c>
    </row>
    <row r="477" spans="1:60" x14ac:dyDescent="0.25">
      <c r="A477">
        <v>21663</v>
      </c>
      <c r="B477" t="s">
        <v>719</v>
      </c>
      <c r="C477" t="s">
        <v>327</v>
      </c>
      <c r="D477" t="s">
        <v>58</v>
      </c>
      <c r="E477" t="s">
        <v>57</v>
      </c>
      <c r="F477" t="s">
        <v>724</v>
      </c>
      <c r="G477" t="s">
        <v>716</v>
      </c>
      <c r="H477">
        <v>0.56999999999999995</v>
      </c>
      <c r="I477">
        <v>0.14153779999999999</v>
      </c>
      <c r="J477">
        <v>1822.5904057749999</v>
      </c>
      <c r="K477">
        <v>0.14153779999999999</v>
      </c>
      <c r="L477">
        <v>0.13350000000000001</v>
      </c>
      <c r="M477">
        <v>0</v>
      </c>
      <c r="N477">
        <v>84.358500000000006</v>
      </c>
      <c r="O477">
        <v>986.64490000000001</v>
      </c>
      <c r="P477">
        <v>3.7052</v>
      </c>
      <c r="Q477">
        <v>0.12039999999999999</v>
      </c>
      <c r="R477">
        <v>8.2100000000000006E-2</v>
      </c>
      <c r="S477">
        <v>0.55510000000000004</v>
      </c>
      <c r="T477">
        <v>916.14700000000005</v>
      </c>
      <c r="U477">
        <v>0</v>
      </c>
      <c r="V477">
        <v>0</v>
      </c>
      <c r="W477">
        <v>5.9999999999999995E-4</v>
      </c>
      <c r="X477">
        <v>2531120</v>
      </c>
      <c r="Y477">
        <v>1698409060</v>
      </c>
      <c r="Z477">
        <v>0</v>
      </c>
      <c r="AA477">
        <v>0.1263</v>
      </c>
      <c r="AB477">
        <v>1.5E-3</v>
      </c>
      <c r="AC477">
        <v>0</v>
      </c>
      <c r="AD477">
        <v>479501.98119999998</v>
      </c>
      <c r="AE477">
        <v>0</v>
      </c>
      <c r="AF477">
        <v>0.12039999999999999</v>
      </c>
      <c r="AG477">
        <v>0</v>
      </c>
      <c r="AH477">
        <v>0</v>
      </c>
      <c r="AI477">
        <v>0.37640000000000001</v>
      </c>
      <c r="AJ477">
        <v>-3.3399999999999999E-2</v>
      </c>
      <c r="AK477">
        <v>0.124</v>
      </c>
      <c r="AL477">
        <v>8.1500000000000003E-2</v>
      </c>
      <c r="AM477">
        <v>8419.1828000000005</v>
      </c>
      <c r="AN477">
        <v>447279988.8872</v>
      </c>
      <c r="AO477">
        <v>0</v>
      </c>
      <c r="AP477">
        <v>0.12870000000000001</v>
      </c>
      <c r="AQ477">
        <v>0</v>
      </c>
      <c r="AR477">
        <v>-6.5633945200000002E-2</v>
      </c>
      <c r="AS477">
        <v>0</v>
      </c>
      <c r="AT477">
        <v>-12.267491825</v>
      </c>
      <c r="AU477">
        <v>0.13469999999999999</v>
      </c>
      <c r="AV477">
        <v>5.3502334573595602E-3</v>
      </c>
      <c r="AW477">
        <v>224.4348</v>
      </c>
      <c r="AX477">
        <v>431044.28480000002</v>
      </c>
      <c r="AY477">
        <v>0.35320000000000001</v>
      </c>
      <c r="AZ477">
        <v>0.112</v>
      </c>
      <c r="BA477">
        <v>0.99950000000000006</v>
      </c>
      <c r="BB477">
        <v>0</v>
      </c>
      <c r="BC477">
        <v>0</v>
      </c>
      <c r="BD477">
        <v>0</v>
      </c>
      <c r="BE477">
        <v>0</v>
      </c>
      <c r="BF477">
        <v>0</v>
      </c>
      <c r="BG477" s="2">
        <f t="shared" si="9"/>
        <v>0.13284496644670635</v>
      </c>
      <c r="BH477">
        <f>IFERROR(VLOOKUP(D477,'Pesos cenários'!$B$2:$D$4,3,FALSE),"")</f>
        <v>0.36020000000000002</v>
      </c>
    </row>
    <row r="478" spans="1:60" x14ac:dyDescent="0.25">
      <c r="A478">
        <v>21663</v>
      </c>
      <c r="B478" t="s">
        <v>719</v>
      </c>
      <c r="C478" t="s">
        <v>327</v>
      </c>
      <c r="D478" t="s">
        <v>59</v>
      </c>
      <c r="E478" t="s">
        <v>57</v>
      </c>
      <c r="F478" t="s">
        <v>724</v>
      </c>
      <c r="G478" t="s">
        <v>716</v>
      </c>
      <c r="H478">
        <v>0.56999999999999995</v>
      </c>
      <c r="I478">
        <v>0.14153779999999999</v>
      </c>
      <c r="J478">
        <v>2210.4683583999999</v>
      </c>
      <c r="K478">
        <v>0.14153779999999999</v>
      </c>
      <c r="L478">
        <v>0.13350000000000001</v>
      </c>
      <c r="M478">
        <v>0</v>
      </c>
      <c r="N478">
        <v>94.903300000000002</v>
      </c>
      <c r="O478">
        <v>1225.8015</v>
      </c>
      <c r="P478">
        <v>1.4140999999999999</v>
      </c>
      <c r="Q478">
        <v>0.12039999999999999</v>
      </c>
      <c r="R478">
        <v>7.6399999999999996E-2</v>
      </c>
      <c r="S478">
        <v>0.55510000000000004</v>
      </c>
      <c r="T478">
        <v>972.66780000000006</v>
      </c>
      <c r="U478">
        <v>0</v>
      </c>
      <c r="V478">
        <v>0</v>
      </c>
      <c r="W478">
        <v>5.9999999999999995E-4</v>
      </c>
      <c r="X478">
        <v>2531120</v>
      </c>
      <c r="Y478">
        <v>2308118342.25</v>
      </c>
      <c r="Z478">
        <v>0</v>
      </c>
      <c r="AA478">
        <v>0.1263</v>
      </c>
      <c r="AB478">
        <v>1.1000000000000001E-3</v>
      </c>
      <c r="AC478">
        <v>0</v>
      </c>
      <c r="AD478">
        <v>836379.58109999995</v>
      </c>
      <c r="AE478">
        <v>0</v>
      </c>
      <c r="AF478">
        <v>0.12039999999999999</v>
      </c>
      <c r="AG478">
        <v>0</v>
      </c>
      <c r="AH478">
        <v>0</v>
      </c>
      <c r="AI478">
        <v>0.57669999999999999</v>
      </c>
      <c r="AJ478">
        <v>-9.7799999999999998E-2</v>
      </c>
      <c r="AK478">
        <v>0.124</v>
      </c>
      <c r="AL478">
        <v>0.14499999999999999</v>
      </c>
      <c r="AM478">
        <v>313684.33730000001</v>
      </c>
      <c r="AN478">
        <v>972652688.70200002</v>
      </c>
      <c r="AO478">
        <v>0</v>
      </c>
      <c r="AP478">
        <v>0.12870000000000001</v>
      </c>
      <c r="AQ478">
        <v>2.9999999999999997E-4</v>
      </c>
      <c r="AR478">
        <v>3.84023476</v>
      </c>
      <c r="AS478">
        <v>0</v>
      </c>
      <c r="AT478">
        <v>-11.5883427875</v>
      </c>
      <c r="AU478">
        <v>0.13469999999999999</v>
      </c>
      <c r="AV478">
        <v>0</v>
      </c>
      <c r="AW478">
        <v>250.49600000000001</v>
      </c>
      <c r="AX478">
        <v>452429.32079999999</v>
      </c>
      <c r="AY478">
        <v>0</v>
      </c>
      <c r="AZ478">
        <v>0.112</v>
      </c>
      <c r="BA478">
        <v>0.99939999999999996</v>
      </c>
      <c r="BB478">
        <v>0</v>
      </c>
      <c r="BC478">
        <v>0</v>
      </c>
      <c r="BD478">
        <v>0</v>
      </c>
      <c r="BE478">
        <v>0</v>
      </c>
      <c r="BF478">
        <v>0</v>
      </c>
      <c r="BG478" s="2">
        <f t="shared" ref="BG478:BG541" si="10">(M478*L478)+(R478*Q478)+(W478*V478)+(AB478*AA478)+(AG478*AF478)+(AL478*AK478)+(AQ478*AP478)+(AV478*AU478)+(BA478*AZ478)+(BF478*BE478)</f>
        <v>0.13928889999999999</v>
      </c>
      <c r="BH478">
        <f>IFERROR(VLOOKUP(D478,'Pesos cenários'!$B$2:$D$4,3,FALSE),"")</f>
        <v>0.24260000000000001</v>
      </c>
    </row>
    <row r="479" spans="1:60" x14ac:dyDescent="0.25">
      <c r="A479">
        <v>21664</v>
      </c>
      <c r="B479" t="s">
        <v>719</v>
      </c>
      <c r="C479" t="s">
        <v>328</v>
      </c>
      <c r="D479" t="s">
        <v>56</v>
      </c>
      <c r="E479" t="s">
        <v>57</v>
      </c>
      <c r="F479" t="s">
        <v>724</v>
      </c>
      <c r="G479" t="s">
        <v>716</v>
      </c>
      <c r="H479">
        <v>21.79</v>
      </c>
      <c r="I479">
        <v>603.24298099999999</v>
      </c>
      <c r="J479">
        <v>1638.4106470500001</v>
      </c>
      <c r="K479">
        <v>0.14153779999999999</v>
      </c>
      <c r="L479">
        <v>0.13350000000000001</v>
      </c>
      <c r="M479">
        <v>0.36809999999999998</v>
      </c>
      <c r="N479">
        <v>5.0019</v>
      </c>
      <c r="O479">
        <v>934.7636</v>
      </c>
      <c r="P479">
        <v>3.7052</v>
      </c>
      <c r="Q479">
        <v>0.12039999999999999</v>
      </c>
      <c r="R479">
        <v>1.4E-3</v>
      </c>
      <c r="S479">
        <v>21.254200000000001</v>
      </c>
      <c r="T479">
        <v>928.77779999999996</v>
      </c>
      <c r="U479">
        <v>0</v>
      </c>
      <c r="V479">
        <v>0</v>
      </c>
      <c r="W479">
        <v>2.29E-2</v>
      </c>
      <c r="X479">
        <v>86010158</v>
      </c>
      <c r="Y479">
        <v>1709276720</v>
      </c>
      <c r="Z479">
        <v>0</v>
      </c>
      <c r="AA479">
        <v>0.1263</v>
      </c>
      <c r="AB479">
        <v>5.0299999999999997E-2</v>
      </c>
      <c r="AC479">
        <v>1605.5206000000001</v>
      </c>
      <c r="AD479">
        <v>478977.01140000002</v>
      </c>
      <c r="AE479">
        <v>0</v>
      </c>
      <c r="AF479">
        <v>0.12039999999999999</v>
      </c>
      <c r="AG479">
        <v>3.3999999999999998E-3</v>
      </c>
      <c r="AH479">
        <v>6.8500000000000005E-2</v>
      </c>
      <c r="AI479">
        <v>0.377</v>
      </c>
      <c r="AJ479">
        <v>-1.5100000000000001E-2</v>
      </c>
      <c r="AK479">
        <v>0.124</v>
      </c>
      <c r="AL479">
        <v>0.21310000000000001</v>
      </c>
      <c r="AM479">
        <v>10551290.856000001</v>
      </c>
      <c r="AN479">
        <v>442484488.83569998</v>
      </c>
      <c r="AO479">
        <v>0</v>
      </c>
      <c r="AP479">
        <v>0.12870000000000001</v>
      </c>
      <c r="AQ479">
        <v>2.3800000000000002E-2</v>
      </c>
      <c r="AR479">
        <v>1.2458314200000001E-2</v>
      </c>
      <c r="AS479">
        <v>0</v>
      </c>
      <c r="AT479">
        <v>-16.444582950000001</v>
      </c>
      <c r="AU479">
        <v>0.13469999999999999</v>
      </c>
      <c r="AV479">
        <v>0</v>
      </c>
      <c r="AW479">
        <v>4585.41</v>
      </c>
      <c r="AX479">
        <v>415586.43150000001</v>
      </c>
      <c r="AY479">
        <v>23.412500000000001</v>
      </c>
      <c r="AZ479">
        <v>0.112</v>
      </c>
      <c r="BA479">
        <v>0.98899999999999999</v>
      </c>
      <c r="BB479">
        <v>0</v>
      </c>
      <c r="BC479">
        <v>0</v>
      </c>
      <c r="BD479">
        <v>0</v>
      </c>
      <c r="BE479">
        <v>0</v>
      </c>
      <c r="BF479">
        <v>0</v>
      </c>
      <c r="BG479" s="2">
        <f t="shared" si="10"/>
        <v>0.19632762000000001</v>
      </c>
      <c r="BH479">
        <f>IFERROR(VLOOKUP(D479,'Pesos cenários'!$B$2:$D$4,3,FALSE),"")</f>
        <v>0.3972</v>
      </c>
    </row>
    <row r="480" spans="1:60" x14ac:dyDescent="0.25">
      <c r="A480">
        <v>21664</v>
      </c>
      <c r="B480" t="s">
        <v>719</v>
      </c>
      <c r="C480" t="s">
        <v>328</v>
      </c>
      <c r="D480" t="s">
        <v>58</v>
      </c>
      <c r="E480" t="s">
        <v>57</v>
      </c>
      <c r="F480" t="s">
        <v>724</v>
      </c>
      <c r="G480" t="s">
        <v>716</v>
      </c>
      <c r="H480">
        <v>21.79</v>
      </c>
      <c r="I480">
        <v>603.24298099999999</v>
      </c>
      <c r="J480">
        <v>1822.5904057749999</v>
      </c>
      <c r="K480">
        <v>0.14153779999999999</v>
      </c>
      <c r="L480">
        <v>0.13350000000000001</v>
      </c>
      <c r="M480">
        <v>0.33090000000000003</v>
      </c>
      <c r="N480">
        <v>5.0019</v>
      </c>
      <c r="O480">
        <v>986.64490000000001</v>
      </c>
      <c r="P480">
        <v>3.7052</v>
      </c>
      <c r="Q480">
        <v>0.12039999999999999</v>
      </c>
      <c r="R480">
        <v>1.2999999999999999E-3</v>
      </c>
      <c r="S480">
        <v>21.254200000000001</v>
      </c>
      <c r="T480">
        <v>916.14700000000005</v>
      </c>
      <c r="U480">
        <v>0</v>
      </c>
      <c r="V480">
        <v>0</v>
      </c>
      <c r="W480">
        <v>2.3199999999999998E-2</v>
      </c>
      <c r="X480">
        <v>86010158</v>
      </c>
      <c r="Y480">
        <v>1698409060</v>
      </c>
      <c r="Z480">
        <v>0</v>
      </c>
      <c r="AA480">
        <v>0.1263</v>
      </c>
      <c r="AB480">
        <v>5.0599999999999999E-2</v>
      </c>
      <c r="AC480">
        <v>1605.5206000000001</v>
      </c>
      <c r="AD480">
        <v>479501.98119999998</v>
      </c>
      <c r="AE480">
        <v>0</v>
      </c>
      <c r="AF480">
        <v>0.12039999999999999</v>
      </c>
      <c r="AG480">
        <v>3.3E-3</v>
      </c>
      <c r="AH480">
        <v>6.8500000000000005E-2</v>
      </c>
      <c r="AI480">
        <v>0.37640000000000001</v>
      </c>
      <c r="AJ480">
        <v>-3.3399999999999999E-2</v>
      </c>
      <c r="AK480">
        <v>0.124</v>
      </c>
      <c r="AL480">
        <v>0.24859999999999999</v>
      </c>
      <c r="AM480">
        <v>9152585.3395000007</v>
      </c>
      <c r="AN480">
        <v>447279988.8872</v>
      </c>
      <c r="AO480">
        <v>0</v>
      </c>
      <c r="AP480">
        <v>0.12870000000000001</v>
      </c>
      <c r="AQ480">
        <v>2.0500000000000001E-2</v>
      </c>
      <c r="AR480">
        <v>1.7614891800000001E-2</v>
      </c>
      <c r="AS480">
        <v>0</v>
      </c>
      <c r="AT480">
        <v>-12.267491825</v>
      </c>
      <c r="AU480">
        <v>0.13469999999999999</v>
      </c>
      <c r="AV480">
        <v>0</v>
      </c>
      <c r="AW480">
        <v>4498.9070000000002</v>
      </c>
      <c r="AX480">
        <v>431044.28480000002</v>
      </c>
      <c r="AY480">
        <v>0.35320000000000001</v>
      </c>
      <c r="AZ480">
        <v>0.112</v>
      </c>
      <c r="BA480">
        <v>0.98960000000000004</v>
      </c>
      <c r="BB480">
        <v>0</v>
      </c>
      <c r="BC480">
        <v>0</v>
      </c>
      <c r="BD480">
        <v>0</v>
      </c>
      <c r="BE480">
        <v>0</v>
      </c>
      <c r="BF480">
        <v>0</v>
      </c>
      <c r="BG480" s="2">
        <f t="shared" si="10"/>
        <v>0.19541972000000002</v>
      </c>
      <c r="BH480">
        <f>IFERROR(VLOOKUP(D480,'Pesos cenários'!$B$2:$D$4,3,FALSE),"")</f>
        <v>0.36020000000000002</v>
      </c>
    </row>
    <row r="481" spans="1:60" x14ac:dyDescent="0.25">
      <c r="A481">
        <v>21664</v>
      </c>
      <c r="B481" t="s">
        <v>719</v>
      </c>
      <c r="C481" t="s">
        <v>328</v>
      </c>
      <c r="D481" t="s">
        <v>59</v>
      </c>
      <c r="E481" t="s">
        <v>57</v>
      </c>
      <c r="F481" t="s">
        <v>724</v>
      </c>
      <c r="G481" t="s">
        <v>716</v>
      </c>
      <c r="H481">
        <v>21.79</v>
      </c>
      <c r="I481">
        <v>603.24298099999999</v>
      </c>
      <c r="J481">
        <v>2210.4683583999999</v>
      </c>
      <c r="K481">
        <v>0.14153779999999999</v>
      </c>
      <c r="L481">
        <v>0.13350000000000001</v>
      </c>
      <c r="M481">
        <v>0.27289999999999998</v>
      </c>
      <c r="N481">
        <v>5.0019</v>
      </c>
      <c r="O481">
        <v>1225.8015</v>
      </c>
      <c r="P481">
        <v>1.4140999999999999</v>
      </c>
      <c r="Q481">
        <v>0.12039999999999999</v>
      </c>
      <c r="R481">
        <v>2.8999999999999998E-3</v>
      </c>
      <c r="S481">
        <v>21.254200000000001</v>
      </c>
      <c r="T481">
        <v>972.66780000000006</v>
      </c>
      <c r="U481">
        <v>0</v>
      </c>
      <c r="V481">
        <v>0</v>
      </c>
      <c r="W481">
        <v>2.1899999999999999E-2</v>
      </c>
      <c r="X481">
        <v>86010158</v>
      </c>
      <c r="Y481">
        <v>2308118342.25</v>
      </c>
      <c r="Z481">
        <v>0</v>
      </c>
      <c r="AA481">
        <v>0.1263</v>
      </c>
      <c r="AB481">
        <v>3.73E-2</v>
      </c>
      <c r="AC481">
        <v>1605.5206000000001</v>
      </c>
      <c r="AD481">
        <v>836379.58109999995</v>
      </c>
      <c r="AE481">
        <v>0</v>
      </c>
      <c r="AF481">
        <v>0.12039999999999999</v>
      </c>
      <c r="AG481">
        <v>1.9E-3</v>
      </c>
      <c r="AH481">
        <v>6.8099999999999994E-2</v>
      </c>
      <c r="AI481">
        <v>0.57669999999999999</v>
      </c>
      <c r="AJ481">
        <v>-9.7799999999999998E-2</v>
      </c>
      <c r="AK481">
        <v>0.124</v>
      </c>
      <c r="AL481">
        <v>0.246</v>
      </c>
      <c r="AM481">
        <v>119680723.5059</v>
      </c>
      <c r="AN481">
        <v>972652688.70200002</v>
      </c>
      <c r="AO481">
        <v>0</v>
      </c>
      <c r="AP481">
        <v>0.12870000000000001</v>
      </c>
      <c r="AQ481">
        <v>0.123</v>
      </c>
      <c r="AR481">
        <v>3.4648766499999999</v>
      </c>
      <c r="AS481">
        <v>0</v>
      </c>
      <c r="AT481">
        <v>-11.5883427875</v>
      </c>
      <c r="AU481">
        <v>0.13469999999999999</v>
      </c>
      <c r="AV481">
        <v>0</v>
      </c>
      <c r="AW481">
        <v>3642.6147999999998</v>
      </c>
      <c r="AX481">
        <v>452429.32079999999</v>
      </c>
      <c r="AY481">
        <v>0</v>
      </c>
      <c r="AZ481">
        <v>0.112</v>
      </c>
      <c r="BA481">
        <v>0.9919</v>
      </c>
      <c r="BB481">
        <v>0</v>
      </c>
      <c r="BC481">
        <v>0</v>
      </c>
      <c r="BD481">
        <v>0</v>
      </c>
      <c r="BE481">
        <v>0</v>
      </c>
      <c r="BF481">
        <v>0</v>
      </c>
      <c r="BG481" s="2">
        <f t="shared" si="10"/>
        <v>0.19914796000000001</v>
      </c>
      <c r="BH481">
        <f>IFERROR(VLOOKUP(D481,'Pesos cenários'!$B$2:$D$4,3,FALSE),"")</f>
        <v>0.24260000000000001</v>
      </c>
    </row>
    <row r="482" spans="1:60" x14ac:dyDescent="0.25">
      <c r="A482">
        <v>21665</v>
      </c>
      <c r="B482" t="s">
        <v>719</v>
      </c>
      <c r="C482" t="s">
        <v>329</v>
      </c>
      <c r="D482" t="s">
        <v>58</v>
      </c>
      <c r="E482" t="s">
        <v>57</v>
      </c>
      <c r="F482" t="s">
        <v>729</v>
      </c>
      <c r="G482" t="s">
        <v>716</v>
      </c>
      <c r="H482">
        <v>108.646</v>
      </c>
      <c r="I482">
        <v>544.54748500000005</v>
      </c>
      <c r="J482">
        <v>1822.5904057749999</v>
      </c>
      <c r="K482">
        <v>0.14153779999999999</v>
      </c>
      <c r="L482">
        <v>0.13350000000000001</v>
      </c>
      <c r="M482">
        <v>0.29870000000000002</v>
      </c>
      <c r="N482">
        <v>43.250799999999998</v>
      </c>
      <c r="O482">
        <v>986.64490000000001</v>
      </c>
      <c r="P482">
        <v>3.7052</v>
      </c>
      <c r="Q482">
        <v>0.12039999999999999</v>
      </c>
      <c r="R482">
        <v>4.02E-2</v>
      </c>
      <c r="S482">
        <v>112.0664</v>
      </c>
      <c r="T482">
        <v>916.14700000000005</v>
      </c>
      <c r="U482">
        <v>0</v>
      </c>
      <c r="V482">
        <v>0</v>
      </c>
      <c r="W482">
        <v>0.12230000000000001</v>
      </c>
      <c r="X482">
        <v>428855060</v>
      </c>
      <c r="Y482">
        <v>1698409060</v>
      </c>
      <c r="Z482">
        <v>0</v>
      </c>
      <c r="AA482">
        <v>0.1263</v>
      </c>
      <c r="AB482">
        <v>0.2525</v>
      </c>
      <c r="AC482">
        <v>4917.9045999999998</v>
      </c>
      <c r="AD482">
        <v>479501.98119999998</v>
      </c>
      <c r="AE482">
        <v>0</v>
      </c>
      <c r="AF482">
        <v>0.12039999999999999</v>
      </c>
      <c r="AG482">
        <v>1.03E-2</v>
      </c>
      <c r="AH482">
        <v>2.9999999999999997E-4</v>
      </c>
      <c r="AI482">
        <v>0.37640000000000001</v>
      </c>
      <c r="AJ482">
        <v>-3.3399999999999999E-2</v>
      </c>
      <c r="AK482">
        <v>0.124</v>
      </c>
      <c r="AL482">
        <v>8.2199999999999995E-2</v>
      </c>
      <c r="AM482">
        <v>226.78729999999999</v>
      </c>
      <c r="AN482">
        <v>447279988.8872</v>
      </c>
      <c r="AO482">
        <v>0</v>
      </c>
      <c r="AP482">
        <v>0.12870000000000001</v>
      </c>
      <c r="AQ482">
        <v>0</v>
      </c>
      <c r="AR482">
        <v>4.5441503499999998</v>
      </c>
      <c r="AS482">
        <v>0</v>
      </c>
      <c r="AT482">
        <v>-12.267491825</v>
      </c>
      <c r="AU482">
        <v>0.13469999999999999</v>
      </c>
      <c r="AV482">
        <v>0</v>
      </c>
      <c r="AW482">
        <v>748.89419999999996</v>
      </c>
      <c r="AX482">
        <v>431044.28480000002</v>
      </c>
      <c r="AY482">
        <v>0.35320000000000001</v>
      </c>
      <c r="AZ482">
        <v>0.112</v>
      </c>
      <c r="BA482">
        <v>0.99829999999999997</v>
      </c>
      <c r="BB482">
        <v>0</v>
      </c>
      <c r="BC482">
        <v>0</v>
      </c>
      <c r="BD482">
        <v>0</v>
      </c>
      <c r="BE482">
        <v>0</v>
      </c>
      <c r="BF482">
        <v>0</v>
      </c>
      <c r="BG482" s="2">
        <f t="shared" si="10"/>
        <v>0.19984979999999999</v>
      </c>
      <c r="BH482">
        <f>IFERROR(VLOOKUP(D482,'Pesos cenários'!$B$2:$D$4,3,FALSE),"")</f>
        <v>0.36020000000000002</v>
      </c>
    </row>
    <row r="483" spans="1:60" x14ac:dyDescent="0.25">
      <c r="A483">
        <v>21665</v>
      </c>
      <c r="B483" t="s">
        <v>719</v>
      </c>
      <c r="C483" t="s">
        <v>329</v>
      </c>
      <c r="D483" t="s">
        <v>59</v>
      </c>
      <c r="E483" t="s">
        <v>57</v>
      </c>
      <c r="F483" t="s">
        <v>729</v>
      </c>
      <c r="G483" t="s">
        <v>716</v>
      </c>
      <c r="H483">
        <v>108.646</v>
      </c>
      <c r="I483">
        <v>544.54748500000005</v>
      </c>
      <c r="J483">
        <v>2210.4683583999999</v>
      </c>
      <c r="K483">
        <v>0.14153779999999999</v>
      </c>
      <c r="L483">
        <v>0.13350000000000001</v>
      </c>
      <c r="M483">
        <v>0.24629999999999999</v>
      </c>
      <c r="N483">
        <v>50.573099999999997</v>
      </c>
      <c r="O483">
        <v>1225.8015</v>
      </c>
      <c r="P483">
        <v>1.4140999999999999</v>
      </c>
      <c r="Q483">
        <v>0.12039999999999999</v>
      </c>
      <c r="R483">
        <v>4.0099999999999997E-2</v>
      </c>
      <c r="S483">
        <v>112.0664</v>
      </c>
      <c r="T483">
        <v>972.66780000000006</v>
      </c>
      <c r="U483">
        <v>0</v>
      </c>
      <c r="V483">
        <v>0</v>
      </c>
      <c r="W483">
        <v>0.1152</v>
      </c>
      <c r="X483">
        <v>428855060</v>
      </c>
      <c r="Y483">
        <v>2308118342.25</v>
      </c>
      <c r="Z483">
        <v>0</v>
      </c>
      <c r="AA483">
        <v>0.1263</v>
      </c>
      <c r="AB483">
        <v>0.18579999999999999</v>
      </c>
      <c r="AC483">
        <v>4917.9045999999998</v>
      </c>
      <c r="AD483">
        <v>836379.58109999995</v>
      </c>
      <c r="AE483">
        <v>0</v>
      </c>
      <c r="AF483">
        <v>0.12039999999999999</v>
      </c>
      <c r="AG483">
        <v>5.8999999999999999E-3</v>
      </c>
      <c r="AH483">
        <v>4.7000000000000002E-3</v>
      </c>
      <c r="AI483">
        <v>0.57669999999999999</v>
      </c>
      <c r="AJ483">
        <v>-9.7799999999999998E-2</v>
      </c>
      <c r="AK483">
        <v>0.124</v>
      </c>
      <c r="AL483">
        <v>0.15190000000000001</v>
      </c>
      <c r="AM483">
        <v>196629224.3757</v>
      </c>
      <c r="AN483">
        <v>972652688.70200002</v>
      </c>
      <c r="AO483">
        <v>0</v>
      </c>
      <c r="AP483">
        <v>0.12870000000000001</v>
      </c>
      <c r="AQ483">
        <v>0.20219999999999999</v>
      </c>
      <c r="AR483">
        <v>29.844888699999998</v>
      </c>
      <c r="AS483">
        <v>0</v>
      </c>
      <c r="AT483">
        <v>-11.5883427875</v>
      </c>
      <c r="AU483">
        <v>0.13469999999999999</v>
      </c>
      <c r="AV483">
        <v>0</v>
      </c>
      <c r="AW483">
        <v>1719.2696000000001</v>
      </c>
      <c r="AX483">
        <v>452429.32079999999</v>
      </c>
      <c r="AY483">
        <v>0</v>
      </c>
      <c r="AZ483">
        <v>0.112</v>
      </c>
      <c r="BA483">
        <v>0.99619999999999997</v>
      </c>
      <c r="BB483">
        <v>0</v>
      </c>
      <c r="BC483">
        <v>0</v>
      </c>
      <c r="BD483">
        <v>0</v>
      </c>
      <c r="BE483">
        <v>0</v>
      </c>
      <c r="BF483">
        <v>0</v>
      </c>
      <c r="BG483" s="2">
        <f t="shared" si="10"/>
        <v>0.21831913</v>
      </c>
      <c r="BH483">
        <f>IFERROR(VLOOKUP(D483,'Pesos cenários'!$B$2:$D$4,3,FALSE),"")</f>
        <v>0.24260000000000001</v>
      </c>
    </row>
    <row r="484" spans="1:60" x14ac:dyDescent="0.25">
      <c r="A484">
        <v>21666</v>
      </c>
      <c r="B484" t="s">
        <v>719</v>
      </c>
      <c r="C484" t="s">
        <v>330</v>
      </c>
      <c r="D484" t="s">
        <v>60</v>
      </c>
      <c r="E484" t="s">
        <v>93</v>
      </c>
      <c r="F484" t="s">
        <v>731</v>
      </c>
      <c r="G484" t="s">
        <v>716</v>
      </c>
      <c r="H484">
        <v>15.295</v>
      </c>
      <c r="I484">
        <v>93.143714900000006</v>
      </c>
      <c r="J484">
        <v>2144.8548336499998</v>
      </c>
      <c r="K484">
        <v>3.6022190000000003E-2</v>
      </c>
      <c r="L484">
        <v>0.13350000000000001</v>
      </c>
      <c r="M484">
        <v>4.3400000000000001E-2</v>
      </c>
      <c r="N484">
        <v>18.0289</v>
      </c>
      <c r="O484">
        <v>991.44029999999998</v>
      </c>
      <c r="P484">
        <v>1.4140999999999999</v>
      </c>
      <c r="Q484">
        <v>0.12039999999999999</v>
      </c>
      <c r="R484">
        <v>1.6799999999999999E-2</v>
      </c>
      <c r="S484">
        <v>9.6236999999999995</v>
      </c>
      <c r="T484">
        <v>627.43240000000003</v>
      </c>
      <c r="U484">
        <v>0</v>
      </c>
      <c r="V484">
        <v>0</v>
      </c>
      <c r="W484">
        <v>1.5299999999999999E-2</v>
      </c>
      <c r="X484">
        <v>42523348</v>
      </c>
      <c r="Y484">
        <v>1881592089.5</v>
      </c>
      <c r="Z484">
        <v>0</v>
      </c>
      <c r="AA484">
        <v>0.1263</v>
      </c>
      <c r="AB484">
        <v>2.2599999999999999E-2</v>
      </c>
      <c r="AC484">
        <v>14435.5908</v>
      </c>
      <c r="AD484">
        <v>644978.16810000001</v>
      </c>
      <c r="AE484">
        <v>0</v>
      </c>
      <c r="AF484">
        <v>0.12039999999999999</v>
      </c>
      <c r="AG484">
        <v>2.24E-2</v>
      </c>
      <c r="AH484">
        <v>1</v>
      </c>
      <c r="AI484">
        <v>0.57840000000000003</v>
      </c>
      <c r="AJ484">
        <v>-0.33900000000000002</v>
      </c>
      <c r="AK484">
        <v>0.124</v>
      </c>
      <c r="AL484">
        <v>1</v>
      </c>
      <c r="AM484">
        <v>313320.58159999998</v>
      </c>
      <c r="AN484">
        <v>528682801.3082</v>
      </c>
      <c r="AO484">
        <v>0</v>
      </c>
      <c r="AP484">
        <v>0.12870000000000001</v>
      </c>
      <c r="AQ484">
        <v>5.9999999999999995E-4</v>
      </c>
      <c r="AR484">
        <v>1.4342514299999999E-3</v>
      </c>
      <c r="AS484">
        <v>0</v>
      </c>
      <c r="AT484">
        <v>-5.5498890562499996</v>
      </c>
      <c r="AU484">
        <v>0.13469999999999999</v>
      </c>
      <c r="AV484">
        <v>0</v>
      </c>
      <c r="AW484">
        <v>2.5253999999999999</v>
      </c>
      <c r="AX484">
        <v>145285.9498</v>
      </c>
      <c r="AY484">
        <v>0</v>
      </c>
      <c r="AZ484">
        <v>0.112</v>
      </c>
      <c r="BA484">
        <v>1</v>
      </c>
      <c r="BB484">
        <v>0</v>
      </c>
      <c r="BC484">
        <v>0</v>
      </c>
      <c r="BD484">
        <v>0</v>
      </c>
      <c r="BE484">
        <v>0</v>
      </c>
      <c r="BF484">
        <v>0</v>
      </c>
      <c r="BG484" s="2">
        <f t="shared" si="10"/>
        <v>0.24944517999999999</v>
      </c>
      <c r="BH484" t="str">
        <f>IFERROR(VLOOKUP(D484,'Pesos cenários'!$B$2:$D$4,3,FALSE),"")</f>
        <v/>
      </c>
    </row>
    <row r="485" spans="1:60" x14ac:dyDescent="0.25">
      <c r="A485">
        <v>21667</v>
      </c>
      <c r="B485" t="s">
        <v>719</v>
      </c>
      <c r="C485" t="s">
        <v>331</v>
      </c>
      <c r="D485" t="s">
        <v>58</v>
      </c>
      <c r="E485" t="s">
        <v>57</v>
      </c>
      <c r="F485" t="s">
        <v>729</v>
      </c>
      <c r="G485" t="s">
        <v>716</v>
      </c>
      <c r="H485">
        <v>12.693</v>
      </c>
      <c r="I485">
        <v>4.4085526499999999</v>
      </c>
      <c r="J485">
        <v>1822.5904057749999</v>
      </c>
      <c r="K485">
        <v>0.14153779999999999</v>
      </c>
      <c r="L485">
        <v>0.13350000000000001</v>
      </c>
      <c r="M485">
        <v>2.3E-3</v>
      </c>
      <c r="N485">
        <v>95.589699999999993</v>
      </c>
      <c r="O485">
        <v>986.64490000000001</v>
      </c>
      <c r="P485">
        <v>3.7052</v>
      </c>
      <c r="Q485">
        <v>0.12039999999999999</v>
      </c>
      <c r="R485">
        <v>9.35E-2</v>
      </c>
      <c r="S485">
        <v>15.3987</v>
      </c>
      <c r="T485">
        <v>916.14700000000005</v>
      </c>
      <c r="U485">
        <v>0</v>
      </c>
      <c r="V485">
        <v>0</v>
      </c>
      <c r="W485">
        <v>1.6799999999999999E-2</v>
      </c>
      <c r="X485">
        <v>66803852</v>
      </c>
      <c r="Y485">
        <v>1698409060</v>
      </c>
      <c r="Z485">
        <v>0</v>
      </c>
      <c r="AA485">
        <v>0.1263</v>
      </c>
      <c r="AB485">
        <v>3.9300000000000002E-2</v>
      </c>
      <c r="AC485">
        <v>687.61080000000004</v>
      </c>
      <c r="AD485">
        <v>479501.98119999998</v>
      </c>
      <c r="AE485">
        <v>0</v>
      </c>
      <c r="AF485">
        <v>0.12039999999999999</v>
      </c>
      <c r="AG485">
        <v>1.4E-3</v>
      </c>
      <c r="AH485">
        <v>-1.7999999999999999E-2</v>
      </c>
      <c r="AI485">
        <v>0.37640000000000001</v>
      </c>
      <c r="AJ485">
        <v>-3.3399999999999999E-2</v>
      </c>
      <c r="AK485">
        <v>0.124</v>
      </c>
      <c r="AL485">
        <v>3.7499999999999999E-2</v>
      </c>
      <c r="AM485">
        <v>9850559.568</v>
      </c>
      <c r="AN485">
        <v>447279988.8872</v>
      </c>
      <c r="AO485">
        <v>0</v>
      </c>
      <c r="AP485">
        <v>0.12870000000000001</v>
      </c>
      <c r="AQ485">
        <v>2.1999999999999999E-2</v>
      </c>
      <c r="AR485">
        <v>51.544818900000003</v>
      </c>
      <c r="AS485">
        <v>0</v>
      </c>
      <c r="AT485">
        <v>-12.267491825</v>
      </c>
      <c r="AU485">
        <v>0.13469999999999999</v>
      </c>
      <c r="AV485">
        <v>0</v>
      </c>
      <c r="AW485">
        <v>11701.718699999999</v>
      </c>
      <c r="AX485">
        <v>431044.28480000002</v>
      </c>
      <c r="AY485">
        <v>0.35320000000000001</v>
      </c>
      <c r="AZ485">
        <v>0.112</v>
      </c>
      <c r="BA485">
        <v>0.97289999999999999</v>
      </c>
      <c r="BB485">
        <v>0</v>
      </c>
      <c r="BC485">
        <v>0</v>
      </c>
      <c r="BD485">
        <v>0</v>
      </c>
      <c r="BE485">
        <v>0</v>
      </c>
      <c r="BF485">
        <v>0</v>
      </c>
      <c r="BG485" s="2">
        <f t="shared" si="10"/>
        <v>0.13314280000000001</v>
      </c>
      <c r="BH485">
        <f>IFERROR(VLOOKUP(D485,'Pesos cenários'!$B$2:$D$4,3,FALSE),"")</f>
        <v>0.36020000000000002</v>
      </c>
    </row>
    <row r="486" spans="1:60" x14ac:dyDescent="0.25">
      <c r="A486">
        <v>21667</v>
      </c>
      <c r="B486" t="s">
        <v>719</v>
      </c>
      <c r="C486" t="s">
        <v>331</v>
      </c>
      <c r="D486" t="s">
        <v>59</v>
      </c>
      <c r="E486" t="s">
        <v>57</v>
      </c>
      <c r="F486" t="s">
        <v>729</v>
      </c>
      <c r="G486" t="s">
        <v>716</v>
      </c>
      <c r="H486">
        <v>12.693</v>
      </c>
      <c r="I486">
        <v>3.3064146000000001</v>
      </c>
      <c r="J486">
        <v>2210.4683583999999</v>
      </c>
      <c r="K486">
        <v>0.14153779999999999</v>
      </c>
      <c r="L486">
        <v>0.13350000000000001</v>
      </c>
      <c r="M486">
        <v>1.4E-3</v>
      </c>
      <c r="N486">
        <v>136.55670000000001</v>
      </c>
      <c r="O486">
        <v>1225.8015</v>
      </c>
      <c r="P486">
        <v>1.4140999999999999</v>
      </c>
      <c r="Q486">
        <v>0.12039999999999999</v>
      </c>
      <c r="R486">
        <v>0.1104</v>
      </c>
      <c r="S486">
        <v>15.3987</v>
      </c>
      <c r="T486">
        <v>972.66780000000006</v>
      </c>
      <c r="U486">
        <v>0</v>
      </c>
      <c r="V486">
        <v>0</v>
      </c>
      <c r="W486">
        <v>1.5800000000000002E-2</v>
      </c>
      <c r="X486">
        <v>50102890</v>
      </c>
      <c r="Y486">
        <v>2308118342.25</v>
      </c>
      <c r="Z486">
        <v>0</v>
      </c>
      <c r="AA486">
        <v>0.1263</v>
      </c>
      <c r="AB486">
        <v>2.1700000000000001E-2</v>
      </c>
      <c r="AC486">
        <v>687.61080000000004</v>
      </c>
      <c r="AD486">
        <v>836379.58109999995</v>
      </c>
      <c r="AE486">
        <v>0</v>
      </c>
      <c r="AF486">
        <v>0.12039999999999999</v>
      </c>
      <c r="AG486">
        <v>8.0000000000000004E-4</v>
      </c>
      <c r="AH486">
        <v>9.8299999999999998E-2</v>
      </c>
      <c r="AI486">
        <v>0.57669999999999999</v>
      </c>
      <c r="AJ486">
        <v>-9.7799999999999998E-2</v>
      </c>
      <c r="AK486">
        <v>0.124</v>
      </c>
      <c r="AL486">
        <v>0.29070000000000001</v>
      </c>
      <c r="AM486">
        <v>0</v>
      </c>
      <c r="AN486">
        <v>972652688.70200002</v>
      </c>
      <c r="AO486">
        <v>0</v>
      </c>
      <c r="AP486">
        <v>0.12870000000000001</v>
      </c>
      <c r="AQ486">
        <v>0</v>
      </c>
      <c r="AR486">
        <v>-111.64645400000001</v>
      </c>
      <c r="AS486">
        <v>0</v>
      </c>
      <c r="AT486">
        <v>-11.5883427875</v>
      </c>
      <c r="AU486">
        <v>0.13469999999999999</v>
      </c>
      <c r="AV486">
        <v>1</v>
      </c>
      <c r="AW486">
        <v>3481.2080999999998</v>
      </c>
      <c r="AX486">
        <v>452429.32079999999</v>
      </c>
      <c r="AY486">
        <v>0</v>
      </c>
      <c r="AZ486">
        <v>0.112</v>
      </c>
      <c r="BA486">
        <v>0.99229999999999996</v>
      </c>
      <c r="BB486">
        <v>0</v>
      </c>
      <c r="BC486">
        <v>0</v>
      </c>
      <c r="BD486">
        <v>0</v>
      </c>
      <c r="BE486">
        <v>0</v>
      </c>
      <c r="BF486">
        <v>0</v>
      </c>
      <c r="BG486" s="2">
        <f t="shared" si="10"/>
        <v>0.29820048999999998</v>
      </c>
      <c r="BH486">
        <f>IFERROR(VLOOKUP(D486,'Pesos cenários'!$B$2:$D$4,3,FALSE),"")</f>
        <v>0.24260000000000001</v>
      </c>
    </row>
    <row r="487" spans="1:60" x14ac:dyDescent="0.25">
      <c r="A487">
        <v>21668</v>
      </c>
      <c r="B487" t="s">
        <v>719</v>
      </c>
      <c r="C487" t="s">
        <v>332</v>
      </c>
      <c r="D487" t="s">
        <v>56</v>
      </c>
      <c r="E487" t="s">
        <v>57</v>
      </c>
      <c r="F487" t="s">
        <v>730</v>
      </c>
      <c r="G487" t="s">
        <v>716</v>
      </c>
      <c r="H487">
        <v>143.125</v>
      </c>
      <c r="I487">
        <v>771.64947500000005</v>
      </c>
      <c r="J487">
        <v>1638.4106470500001</v>
      </c>
      <c r="K487">
        <v>0.14153779999999999</v>
      </c>
      <c r="L487">
        <v>0.13350000000000001</v>
      </c>
      <c r="M487">
        <v>0.47089999999999999</v>
      </c>
      <c r="N487">
        <v>37.855899999999998</v>
      </c>
      <c r="O487">
        <v>934.7636</v>
      </c>
      <c r="P487">
        <v>3.7052</v>
      </c>
      <c r="Q487">
        <v>0.12039999999999999</v>
      </c>
      <c r="R487">
        <v>3.6700000000000003E-2</v>
      </c>
      <c r="S487">
        <v>138.76499999999999</v>
      </c>
      <c r="T487">
        <v>928.77779999999996</v>
      </c>
      <c r="U487">
        <v>0</v>
      </c>
      <c r="V487">
        <v>0</v>
      </c>
      <c r="W487">
        <v>0.14940000000000001</v>
      </c>
      <c r="X487">
        <v>563158808</v>
      </c>
      <c r="Y487">
        <v>1709276720</v>
      </c>
      <c r="Z487">
        <v>0</v>
      </c>
      <c r="AA487">
        <v>0.1263</v>
      </c>
      <c r="AB487">
        <v>0.32950000000000002</v>
      </c>
      <c r="AC487">
        <v>281712.23440000002</v>
      </c>
      <c r="AD487">
        <v>478977.01140000002</v>
      </c>
      <c r="AE487">
        <v>0</v>
      </c>
      <c r="AF487">
        <v>0.12039999999999999</v>
      </c>
      <c r="AG487">
        <v>0.58819999999999995</v>
      </c>
      <c r="AH487">
        <v>1</v>
      </c>
      <c r="AI487">
        <v>0.377</v>
      </c>
      <c r="AJ487">
        <v>-1.5100000000000001E-2</v>
      </c>
      <c r="AK487">
        <v>0.124</v>
      </c>
      <c r="AL487">
        <v>1</v>
      </c>
      <c r="AM487">
        <v>66178457.6884</v>
      </c>
      <c r="AN487">
        <v>442484488.83569998</v>
      </c>
      <c r="AO487">
        <v>0</v>
      </c>
      <c r="AP487">
        <v>0.12870000000000001</v>
      </c>
      <c r="AQ487">
        <v>0.14960000000000001</v>
      </c>
      <c r="AR487">
        <v>4.3070586399999999E-3</v>
      </c>
      <c r="AS487">
        <v>0</v>
      </c>
      <c r="AT487">
        <v>-16.444582950000001</v>
      </c>
      <c r="AU487">
        <v>0.13469999999999999</v>
      </c>
      <c r="AV487">
        <v>0</v>
      </c>
      <c r="AW487">
        <v>5770.6857</v>
      </c>
      <c r="AX487">
        <v>415586.43150000001</v>
      </c>
      <c r="AY487">
        <v>23.412500000000001</v>
      </c>
      <c r="AZ487">
        <v>0.112</v>
      </c>
      <c r="BA487">
        <v>0.98619999999999997</v>
      </c>
      <c r="BB487">
        <v>0</v>
      </c>
      <c r="BC487">
        <v>0</v>
      </c>
      <c r="BD487">
        <v>0</v>
      </c>
      <c r="BE487">
        <v>0</v>
      </c>
      <c r="BF487">
        <v>0</v>
      </c>
      <c r="BG487" s="2">
        <f t="shared" si="10"/>
        <v>0.43342688000000001</v>
      </c>
      <c r="BH487">
        <f>IFERROR(VLOOKUP(D487,'Pesos cenários'!$B$2:$D$4,3,FALSE),"")</f>
        <v>0.3972</v>
      </c>
    </row>
    <row r="488" spans="1:60" x14ac:dyDescent="0.25">
      <c r="A488">
        <v>21668</v>
      </c>
      <c r="B488" t="s">
        <v>719</v>
      </c>
      <c r="C488" t="s">
        <v>332</v>
      </c>
      <c r="D488" t="s">
        <v>58</v>
      </c>
      <c r="E488" t="s">
        <v>57</v>
      </c>
      <c r="F488" t="s">
        <v>730</v>
      </c>
      <c r="G488" t="s">
        <v>716</v>
      </c>
      <c r="H488">
        <v>143.125</v>
      </c>
      <c r="I488">
        <v>771.64947500000005</v>
      </c>
      <c r="J488">
        <v>1822.5904057749999</v>
      </c>
      <c r="K488">
        <v>0.14153779999999999</v>
      </c>
      <c r="L488">
        <v>0.13350000000000001</v>
      </c>
      <c r="M488">
        <v>0.42330000000000001</v>
      </c>
      <c r="N488">
        <v>37.855899999999998</v>
      </c>
      <c r="O488">
        <v>986.64490000000001</v>
      </c>
      <c r="P488">
        <v>3.7052</v>
      </c>
      <c r="Q488">
        <v>0.12039999999999999</v>
      </c>
      <c r="R488">
        <v>3.4700000000000002E-2</v>
      </c>
      <c r="S488">
        <v>138.76499999999999</v>
      </c>
      <c r="T488">
        <v>916.14700000000005</v>
      </c>
      <c r="U488">
        <v>0</v>
      </c>
      <c r="V488">
        <v>0</v>
      </c>
      <c r="W488">
        <v>0.1515</v>
      </c>
      <c r="X488">
        <v>563158808</v>
      </c>
      <c r="Y488">
        <v>1698409060</v>
      </c>
      <c r="Z488">
        <v>0</v>
      </c>
      <c r="AA488">
        <v>0.1263</v>
      </c>
      <c r="AB488">
        <v>0.33160000000000001</v>
      </c>
      <c r="AC488">
        <v>281712.23440000002</v>
      </c>
      <c r="AD488">
        <v>479501.98119999998</v>
      </c>
      <c r="AE488">
        <v>0</v>
      </c>
      <c r="AF488">
        <v>0.12039999999999999</v>
      </c>
      <c r="AG488">
        <v>0.58750000000000002</v>
      </c>
      <c r="AH488">
        <v>1</v>
      </c>
      <c r="AI488">
        <v>0.37640000000000001</v>
      </c>
      <c r="AJ488">
        <v>-3.3399999999999999E-2</v>
      </c>
      <c r="AK488">
        <v>0.124</v>
      </c>
      <c r="AL488">
        <v>1</v>
      </c>
      <c r="AM488">
        <v>77268790.0079</v>
      </c>
      <c r="AN488">
        <v>447279988.8872</v>
      </c>
      <c r="AO488">
        <v>0</v>
      </c>
      <c r="AP488">
        <v>0.12870000000000001</v>
      </c>
      <c r="AQ488">
        <v>0.17280000000000001</v>
      </c>
      <c r="AR488">
        <v>5.6219380299999998E-3</v>
      </c>
      <c r="AS488">
        <v>0</v>
      </c>
      <c r="AT488">
        <v>-12.267491825</v>
      </c>
      <c r="AU488">
        <v>0.13469999999999999</v>
      </c>
      <c r="AV488">
        <v>0</v>
      </c>
      <c r="AW488">
        <v>6996.5311000000002</v>
      </c>
      <c r="AX488">
        <v>431044.28480000002</v>
      </c>
      <c r="AY488">
        <v>0.35320000000000001</v>
      </c>
      <c r="AZ488">
        <v>0.112</v>
      </c>
      <c r="BA488">
        <v>0.98380000000000001</v>
      </c>
      <c r="BB488">
        <v>0</v>
      </c>
      <c r="BC488">
        <v>0</v>
      </c>
      <c r="BD488">
        <v>0</v>
      </c>
      <c r="BE488">
        <v>0</v>
      </c>
      <c r="BF488">
        <v>0</v>
      </c>
      <c r="BG488" s="2">
        <f t="shared" si="10"/>
        <v>0.42972947</v>
      </c>
      <c r="BH488">
        <f>IFERROR(VLOOKUP(D488,'Pesos cenários'!$B$2:$D$4,3,FALSE),"")</f>
        <v>0.36020000000000002</v>
      </c>
    </row>
    <row r="489" spans="1:60" x14ac:dyDescent="0.25">
      <c r="A489">
        <v>21668</v>
      </c>
      <c r="B489" t="s">
        <v>719</v>
      </c>
      <c r="C489" t="s">
        <v>332</v>
      </c>
      <c r="D489" t="s">
        <v>59</v>
      </c>
      <c r="E489" t="s">
        <v>57</v>
      </c>
      <c r="F489" t="s">
        <v>730</v>
      </c>
      <c r="G489" t="s">
        <v>716</v>
      </c>
      <c r="H489">
        <v>143.125</v>
      </c>
      <c r="I489">
        <v>771.64947500000005</v>
      </c>
      <c r="J489">
        <v>2210.4683583999999</v>
      </c>
      <c r="K489">
        <v>0.14153779999999999</v>
      </c>
      <c r="L489">
        <v>0.13350000000000001</v>
      </c>
      <c r="M489">
        <v>0.34899999999999998</v>
      </c>
      <c r="N489">
        <v>46.872599999999998</v>
      </c>
      <c r="O489">
        <v>1225.8015</v>
      </c>
      <c r="P489">
        <v>1.4140999999999999</v>
      </c>
      <c r="Q489">
        <v>0.12039999999999999</v>
      </c>
      <c r="R489">
        <v>3.7100000000000001E-2</v>
      </c>
      <c r="S489">
        <v>138.76499999999999</v>
      </c>
      <c r="T489">
        <v>972.66780000000006</v>
      </c>
      <c r="U489">
        <v>0</v>
      </c>
      <c r="V489">
        <v>0</v>
      </c>
      <c r="W489">
        <v>0.14269999999999999</v>
      </c>
      <c r="X489">
        <v>563158808</v>
      </c>
      <c r="Y489">
        <v>2308118342.25</v>
      </c>
      <c r="Z489">
        <v>0</v>
      </c>
      <c r="AA489">
        <v>0.1263</v>
      </c>
      <c r="AB489">
        <v>0.24399999999999999</v>
      </c>
      <c r="AC489">
        <v>281712.23440000002</v>
      </c>
      <c r="AD489">
        <v>836379.58109999995</v>
      </c>
      <c r="AE489">
        <v>0</v>
      </c>
      <c r="AF489">
        <v>0.12039999999999999</v>
      </c>
      <c r="AG489">
        <v>0.33679999999999999</v>
      </c>
      <c r="AH489">
        <v>1</v>
      </c>
      <c r="AI489">
        <v>0.57669999999999999</v>
      </c>
      <c r="AJ489">
        <v>-9.7799999999999998E-2</v>
      </c>
      <c r="AK489">
        <v>0.124</v>
      </c>
      <c r="AL489">
        <v>1</v>
      </c>
      <c r="AM489">
        <v>109368316.1769</v>
      </c>
      <c r="AN489">
        <v>972652688.70200002</v>
      </c>
      <c r="AO489">
        <v>0</v>
      </c>
      <c r="AP489">
        <v>0.12870000000000001</v>
      </c>
      <c r="AQ489">
        <v>0.1124</v>
      </c>
      <c r="AR489">
        <v>6.1775422700000001E-3</v>
      </c>
      <c r="AS489">
        <v>0</v>
      </c>
      <c r="AT489">
        <v>-11.5883427875</v>
      </c>
      <c r="AU489">
        <v>0.13469999999999999</v>
      </c>
      <c r="AV489">
        <v>0</v>
      </c>
      <c r="AW489">
        <v>8103.8280000000004</v>
      </c>
      <c r="AX489">
        <v>452429.32079999999</v>
      </c>
      <c r="AY489">
        <v>0</v>
      </c>
      <c r="AZ489">
        <v>0.112</v>
      </c>
      <c r="BA489">
        <v>0.98209999999999997</v>
      </c>
      <c r="BB489">
        <v>0</v>
      </c>
      <c r="BC489">
        <v>0</v>
      </c>
      <c r="BD489">
        <v>0</v>
      </c>
      <c r="BE489">
        <v>0</v>
      </c>
      <c r="BF489">
        <v>0</v>
      </c>
      <c r="BG489" s="2">
        <f t="shared" si="10"/>
        <v>0.37088734000000001</v>
      </c>
      <c r="BH489">
        <f>IFERROR(VLOOKUP(D489,'Pesos cenários'!$B$2:$D$4,3,FALSE),"")</f>
        <v>0.24260000000000001</v>
      </c>
    </row>
    <row r="490" spans="1:60" x14ac:dyDescent="0.25">
      <c r="A490">
        <v>21669</v>
      </c>
      <c r="B490" t="s">
        <v>719</v>
      </c>
      <c r="C490" t="s">
        <v>333</v>
      </c>
      <c r="D490" t="s">
        <v>59</v>
      </c>
      <c r="E490" t="s">
        <v>57</v>
      </c>
      <c r="F490" t="s">
        <v>727</v>
      </c>
      <c r="G490" t="s">
        <v>716</v>
      </c>
      <c r="H490">
        <v>108.005</v>
      </c>
      <c r="I490">
        <v>227.447113</v>
      </c>
      <c r="J490">
        <v>2210.4683583999999</v>
      </c>
      <c r="K490">
        <v>0.14153779999999999</v>
      </c>
      <c r="L490">
        <v>0.13350000000000001</v>
      </c>
      <c r="M490">
        <v>0.1028</v>
      </c>
      <c r="N490">
        <v>102.0346</v>
      </c>
      <c r="O490">
        <v>1225.8015</v>
      </c>
      <c r="P490">
        <v>1.4140999999999999</v>
      </c>
      <c r="Q490">
        <v>0.12039999999999999</v>
      </c>
      <c r="R490">
        <v>8.2199999999999995E-2</v>
      </c>
      <c r="S490">
        <v>119.5408</v>
      </c>
      <c r="T490">
        <v>972.66780000000006</v>
      </c>
      <c r="U490">
        <v>0</v>
      </c>
      <c r="V490">
        <v>0</v>
      </c>
      <c r="W490">
        <v>0.1229</v>
      </c>
      <c r="X490">
        <v>423434476</v>
      </c>
      <c r="Y490">
        <v>2308118342.25</v>
      </c>
      <c r="Z490">
        <v>0</v>
      </c>
      <c r="AA490">
        <v>0.1263</v>
      </c>
      <c r="AB490">
        <v>0.1835</v>
      </c>
      <c r="AC490">
        <v>21017.6777</v>
      </c>
      <c r="AD490">
        <v>836379.58109999995</v>
      </c>
      <c r="AE490">
        <v>0</v>
      </c>
      <c r="AF490">
        <v>0.12039999999999999</v>
      </c>
      <c r="AG490">
        <v>2.5100000000000001E-2</v>
      </c>
      <c r="AH490">
        <v>2.7199999999999998E-2</v>
      </c>
      <c r="AI490">
        <v>0.57669999999999999</v>
      </c>
      <c r="AJ490">
        <v>-9.7799999999999998E-2</v>
      </c>
      <c r="AK490">
        <v>0.124</v>
      </c>
      <c r="AL490">
        <v>0.18529999999999999</v>
      </c>
      <c r="AM490">
        <v>0</v>
      </c>
      <c r="AN490">
        <v>972652688.70200002</v>
      </c>
      <c r="AO490">
        <v>0</v>
      </c>
      <c r="AP490">
        <v>0.12870000000000001</v>
      </c>
      <c r="AQ490">
        <v>0</v>
      </c>
      <c r="AR490">
        <v>-7.7019371099999998E-2</v>
      </c>
      <c r="AS490">
        <v>0</v>
      </c>
      <c r="AT490">
        <v>-11.5883427875</v>
      </c>
      <c r="AU490">
        <v>0.13469999999999999</v>
      </c>
      <c r="AV490">
        <v>6.6462800171115397E-3</v>
      </c>
      <c r="AW490">
        <v>27320.0563</v>
      </c>
      <c r="AX490">
        <v>452429.32079999999</v>
      </c>
      <c r="AY490">
        <v>0</v>
      </c>
      <c r="AZ490">
        <v>0.112</v>
      </c>
      <c r="BA490">
        <v>0.93959999999999999</v>
      </c>
      <c r="BB490">
        <v>0</v>
      </c>
      <c r="BC490">
        <v>0</v>
      </c>
      <c r="BD490">
        <v>0</v>
      </c>
      <c r="BE490">
        <v>0</v>
      </c>
      <c r="BF490">
        <v>0</v>
      </c>
      <c r="BG490" s="2">
        <f t="shared" si="10"/>
        <v>0.17892642391830493</v>
      </c>
      <c r="BH490">
        <f>IFERROR(VLOOKUP(D490,'Pesos cenários'!$B$2:$D$4,3,FALSE),"")</f>
        <v>0.24260000000000001</v>
      </c>
    </row>
    <row r="491" spans="1:60" x14ac:dyDescent="0.25">
      <c r="A491">
        <v>21670</v>
      </c>
      <c r="B491" t="s">
        <v>719</v>
      </c>
      <c r="C491" t="s">
        <v>334</v>
      </c>
      <c r="D491" t="s">
        <v>56</v>
      </c>
      <c r="E491" t="s">
        <v>57</v>
      </c>
      <c r="F491" t="s">
        <v>725</v>
      </c>
      <c r="G491" t="s">
        <v>716</v>
      </c>
      <c r="H491">
        <v>52.238</v>
      </c>
      <c r="I491">
        <v>284.62207000000001</v>
      </c>
      <c r="J491">
        <v>1638.4106470500001</v>
      </c>
      <c r="K491">
        <v>0.14153779999999999</v>
      </c>
      <c r="L491">
        <v>0.13350000000000001</v>
      </c>
      <c r="M491">
        <v>0.1736</v>
      </c>
      <c r="N491">
        <v>47.1372</v>
      </c>
      <c r="O491">
        <v>934.7636</v>
      </c>
      <c r="P491">
        <v>3.7052</v>
      </c>
      <c r="Q491">
        <v>0.12039999999999999</v>
      </c>
      <c r="R491">
        <v>4.6600000000000003E-2</v>
      </c>
      <c r="S491">
        <v>52.417099999999998</v>
      </c>
      <c r="T491">
        <v>928.77779999999996</v>
      </c>
      <c r="U491">
        <v>0</v>
      </c>
      <c r="V491">
        <v>0</v>
      </c>
      <c r="W491">
        <v>5.6399999999999999E-2</v>
      </c>
      <c r="X491">
        <v>206198692</v>
      </c>
      <c r="Y491">
        <v>1709276720</v>
      </c>
      <c r="Z491">
        <v>0</v>
      </c>
      <c r="AA491">
        <v>0.1263</v>
      </c>
      <c r="AB491">
        <v>0.1206</v>
      </c>
      <c r="AC491">
        <v>26208.573899999999</v>
      </c>
      <c r="AD491">
        <v>478977.01140000002</v>
      </c>
      <c r="AE491">
        <v>0</v>
      </c>
      <c r="AF491">
        <v>0.12039999999999999</v>
      </c>
      <c r="AG491">
        <v>5.4699999999999999E-2</v>
      </c>
      <c r="AH491">
        <v>0.30740000000000001</v>
      </c>
      <c r="AI491">
        <v>0.377</v>
      </c>
      <c r="AJ491">
        <v>-1.5100000000000001E-2</v>
      </c>
      <c r="AK491">
        <v>0.124</v>
      </c>
      <c r="AL491">
        <v>0.82240000000000002</v>
      </c>
      <c r="AM491">
        <v>25614318.530999999</v>
      </c>
      <c r="AN491">
        <v>442484488.83569998</v>
      </c>
      <c r="AO491">
        <v>0</v>
      </c>
      <c r="AP491">
        <v>0.12870000000000001</v>
      </c>
      <c r="AQ491">
        <v>5.79E-2</v>
      </c>
      <c r="AR491">
        <v>2.2948431999999999</v>
      </c>
      <c r="AS491">
        <v>0</v>
      </c>
      <c r="AT491">
        <v>-16.444582950000001</v>
      </c>
      <c r="AU491">
        <v>0.13469999999999999</v>
      </c>
      <c r="AV491">
        <v>0</v>
      </c>
      <c r="AW491">
        <v>11205.5054</v>
      </c>
      <c r="AX491">
        <v>415586.43150000001</v>
      </c>
      <c r="AY491">
        <v>23.412500000000001</v>
      </c>
      <c r="AZ491">
        <v>0.112</v>
      </c>
      <c r="BA491">
        <v>0.97309999999999997</v>
      </c>
      <c r="BB491">
        <v>0</v>
      </c>
      <c r="BC491">
        <v>0</v>
      </c>
      <c r="BD491">
        <v>0</v>
      </c>
      <c r="BE491">
        <v>0</v>
      </c>
      <c r="BF491">
        <v>0</v>
      </c>
      <c r="BG491" s="2">
        <f t="shared" si="10"/>
        <v>0.26902042999999998</v>
      </c>
      <c r="BH491">
        <f>IFERROR(VLOOKUP(D491,'Pesos cenários'!$B$2:$D$4,3,FALSE),"")</f>
        <v>0.3972</v>
      </c>
    </row>
    <row r="492" spans="1:60" x14ac:dyDescent="0.25">
      <c r="A492">
        <v>21670</v>
      </c>
      <c r="B492" t="s">
        <v>719</v>
      </c>
      <c r="C492" t="s">
        <v>334</v>
      </c>
      <c r="D492" t="s">
        <v>58</v>
      </c>
      <c r="E492" t="s">
        <v>57</v>
      </c>
      <c r="F492" t="s">
        <v>725</v>
      </c>
      <c r="G492" t="s">
        <v>716</v>
      </c>
      <c r="H492">
        <v>52.238</v>
      </c>
      <c r="I492">
        <v>284.62207000000001</v>
      </c>
      <c r="J492">
        <v>1822.5904057749999</v>
      </c>
      <c r="K492">
        <v>0.14153779999999999</v>
      </c>
      <c r="L492">
        <v>0.13350000000000001</v>
      </c>
      <c r="M492">
        <v>0.15609999999999999</v>
      </c>
      <c r="N492">
        <v>47.1372</v>
      </c>
      <c r="O492">
        <v>986.64490000000001</v>
      </c>
      <c r="P492">
        <v>3.7052</v>
      </c>
      <c r="Q492">
        <v>0.12039999999999999</v>
      </c>
      <c r="R492">
        <v>4.4200000000000003E-2</v>
      </c>
      <c r="S492">
        <v>52.417099999999998</v>
      </c>
      <c r="T492">
        <v>916.14700000000005</v>
      </c>
      <c r="U492">
        <v>0</v>
      </c>
      <c r="V492">
        <v>0</v>
      </c>
      <c r="W492">
        <v>5.7200000000000001E-2</v>
      </c>
      <c r="X492">
        <v>206198692</v>
      </c>
      <c r="Y492">
        <v>1698409060</v>
      </c>
      <c r="Z492">
        <v>0</v>
      </c>
      <c r="AA492">
        <v>0.1263</v>
      </c>
      <c r="AB492">
        <v>0.12139999999999999</v>
      </c>
      <c r="AC492">
        <v>26208.573899999999</v>
      </c>
      <c r="AD492">
        <v>479501.98119999998</v>
      </c>
      <c r="AE492">
        <v>0</v>
      </c>
      <c r="AF492">
        <v>0.12039999999999999</v>
      </c>
      <c r="AG492">
        <v>5.4699999999999999E-2</v>
      </c>
      <c r="AH492">
        <v>0.30740000000000001</v>
      </c>
      <c r="AI492">
        <v>0.37640000000000001</v>
      </c>
      <c r="AJ492">
        <v>-3.3399999999999999E-2</v>
      </c>
      <c r="AK492">
        <v>0.124</v>
      </c>
      <c r="AL492">
        <v>0.83150000000000002</v>
      </c>
      <c r="AM492">
        <v>47193064.738600001</v>
      </c>
      <c r="AN492">
        <v>447279988.8872</v>
      </c>
      <c r="AO492">
        <v>0</v>
      </c>
      <c r="AP492">
        <v>0.12870000000000001</v>
      </c>
      <c r="AQ492">
        <v>0.1055</v>
      </c>
      <c r="AR492">
        <v>7.08807558E-2</v>
      </c>
      <c r="AS492">
        <v>0</v>
      </c>
      <c r="AT492">
        <v>-12.267491825</v>
      </c>
      <c r="AU492">
        <v>0.13469999999999999</v>
      </c>
      <c r="AV492">
        <v>0</v>
      </c>
      <c r="AW492">
        <v>16784.514800000001</v>
      </c>
      <c r="AX492">
        <v>431044.28480000002</v>
      </c>
      <c r="AY492">
        <v>0.35320000000000001</v>
      </c>
      <c r="AZ492">
        <v>0.112</v>
      </c>
      <c r="BA492">
        <v>0.96109999999999995</v>
      </c>
      <c r="BB492">
        <v>0</v>
      </c>
      <c r="BC492">
        <v>0</v>
      </c>
      <c r="BD492">
        <v>0</v>
      </c>
      <c r="BE492">
        <v>0</v>
      </c>
      <c r="BF492">
        <v>0</v>
      </c>
      <c r="BG492" s="2">
        <f t="shared" si="10"/>
        <v>0.27240678000000002</v>
      </c>
      <c r="BH492">
        <f>IFERROR(VLOOKUP(D492,'Pesos cenários'!$B$2:$D$4,3,FALSE),"")</f>
        <v>0.36020000000000002</v>
      </c>
    </row>
    <row r="493" spans="1:60" x14ac:dyDescent="0.25">
      <c r="A493">
        <v>21670</v>
      </c>
      <c r="B493" t="s">
        <v>719</v>
      </c>
      <c r="C493" t="s">
        <v>334</v>
      </c>
      <c r="D493" t="s">
        <v>59</v>
      </c>
      <c r="E493" t="s">
        <v>57</v>
      </c>
      <c r="F493" t="s">
        <v>725</v>
      </c>
      <c r="G493" t="s">
        <v>716</v>
      </c>
      <c r="H493">
        <v>52.238</v>
      </c>
      <c r="I493">
        <v>284.62207000000001</v>
      </c>
      <c r="J493">
        <v>2210.4683583999999</v>
      </c>
      <c r="K493">
        <v>0.14153779999999999</v>
      </c>
      <c r="L493">
        <v>0.13350000000000001</v>
      </c>
      <c r="M493">
        <v>0.12870000000000001</v>
      </c>
      <c r="N493">
        <v>64.087900000000005</v>
      </c>
      <c r="O493">
        <v>1225.8015</v>
      </c>
      <c r="P493">
        <v>1.4140999999999999</v>
      </c>
      <c r="Q493">
        <v>0.12039999999999999</v>
      </c>
      <c r="R493">
        <v>5.1200000000000002E-2</v>
      </c>
      <c r="S493">
        <v>52.417099999999998</v>
      </c>
      <c r="T493">
        <v>972.66780000000006</v>
      </c>
      <c r="U493">
        <v>0</v>
      </c>
      <c r="V493">
        <v>0</v>
      </c>
      <c r="W493">
        <v>5.3900000000000003E-2</v>
      </c>
      <c r="X493">
        <v>206198692</v>
      </c>
      <c r="Y493">
        <v>2308118342.25</v>
      </c>
      <c r="Z493">
        <v>0</v>
      </c>
      <c r="AA493">
        <v>0.1263</v>
      </c>
      <c r="AB493">
        <v>8.9300000000000004E-2</v>
      </c>
      <c r="AC493">
        <v>26208.573899999999</v>
      </c>
      <c r="AD493">
        <v>836379.58109999995</v>
      </c>
      <c r="AE493">
        <v>0</v>
      </c>
      <c r="AF493">
        <v>0.12039999999999999</v>
      </c>
      <c r="AG493">
        <v>3.1300000000000001E-2</v>
      </c>
      <c r="AH493">
        <v>2.3999999999999998E-3</v>
      </c>
      <c r="AI493">
        <v>0.57669999999999999</v>
      </c>
      <c r="AJ493">
        <v>-9.7799999999999998E-2</v>
      </c>
      <c r="AK493">
        <v>0.124</v>
      </c>
      <c r="AL493">
        <v>0.14860000000000001</v>
      </c>
      <c r="AM493">
        <v>12322708.523399999</v>
      </c>
      <c r="AN493">
        <v>972652688.70200002</v>
      </c>
      <c r="AO493">
        <v>0</v>
      </c>
      <c r="AP493">
        <v>0.12870000000000001</v>
      </c>
      <c r="AQ493">
        <v>1.2699999999999999E-2</v>
      </c>
      <c r="AR493">
        <v>6.7502610399999996E-2</v>
      </c>
      <c r="AS493">
        <v>0</v>
      </c>
      <c r="AT493">
        <v>-11.5883427875</v>
      </c>
      <c r="AU493">
        <v>0.13469999999999999</v>
      </c>
      <c r="AV493">
        <v>0</v>
      </c>
      <c r="AW493">
        <v>13127.5106</v>
      </c>
      <c r="AX493">
        <v>452429.32079999999</v>
      </c>
      <c r="AY493">
        <v>0</v>
      </c>
      <c r="AZ493">
        <v>0.112</v>
      </c>
      <c r="BA493">
        <v>0.97099999999999997</v>
      </c>
      <c r="BB493">
        <v>0</v>
      </c>
      <c r="BC493">
        <v>0</v>
      </c>
      <c r="BD493">
        <v>0</v>
      </c>
      <c r="BE493">
        <v>0</v>
      </c>
      <c r="BF493">
        <v>0</v>
      </c>
      <c r="BG493" s="2">
        <f t="shared" si="10"/>
        <v>0.16720593</v>
      </c>
      <c r="BH493">
        <f>IFERROR(VLOOKUP(D493,'Pesos cenários'!$B$2:$D$4,3,FALSE),"")</f>
        <v>0.24260000000000001</v>
      </c>
    </row>
    <row r="494" spans="1:60" x14ac:dyDescent="0.25">
      <c r="A494">
        <v>21671</v>
      </c>
      <c r="B494" t="s">
        <v>719</v>
      </c>
      <c r="C494" t="s">
        <v>335</v>
      </c>
      <c r="D494" t="s">
        <v>59</v>
      </c>
      <c r="E494" t="s">
        <v>57</v>
      </c>
      <c r="F494" t="s">
        <v>727</v>
      </c>
      <c r="G494" t="s">
        <v>716</v>
      </c>
      <c r="H494">
        <v>11.762</v>
      </c>
      <c r="I494">
        <v>339.59558099999998</v>
      </c>
      <c r="J494">
        <v>2210.4683583999999</v>
      </c>
      <c r="K494">
        <v>0.14153779999999999</v>
      </c>
      <c r="L494">
        <v>0.13350000000000001</v>
      </c>
      <c r="M494">
        <v>0.15359999999999999</v>
      </c>
      <c r="O494">
        <v>1225.8015</v>
      </c>
      <c r="P494">
        <v>1.4140999999999999</v>
      </c>
      <c r="Q494">
        <v>0.12039999999999999</v>
      </c>
      <c r="S494">
        <v>12.0138</v>
      </c>
      <c r="T494">
        <v>972.66780000000006</v>
      </c>
      <c r="U494">
        <v>0</v>
      </c>
      <c r="V494">
        <v>0</v>
      </c>
      <c r="W494">
        <v>1.24E-2</v>
      </c>
      <c r="X494">
        <v>46426762</v>
      </c>
      <c r="Y494">
        <v>2308118342.25</v>
      </c>
      <c r="Z494">
        <v>0</v>
      </c>
      <c r="AA494">
        <v>0.1263</v>
      </c>
      <c r="AB494">
        <v>2.01E-2</v>
      </c>
      <c r="AC494">
        <v>7562.3261000000002</v>
      </c>
      <c r="AD494">
        <v>836379.58109999995</v>
      </c>
      <c r="AE494">
        <v>0</v>
      </c>
      <c r="AF494">
        <v>0.12039999999999999</v>
      </c>
      <c r="AG494">
        <v>8.9999999999999993E-3</v>
      </c>
      <c r="AH494">
        <v>1</v>
      </c>
      <c r="AI494">
        <v>0.57669999999999999</v>
      </c>
      <c r="AJ494">
        <v>-9.7799999999999998E-2</v>
      </c>
      <c r="AK494">
        <v>0.124</v>
      </c>
      <c r="AL494">
        <v>1</v>
      </c>
      <c r="AN494">
        <v>972652688.70200002</v>
      </c>
      <c r="AO494">
        <v>0</v>
      </c>
      <c r="AP494">
        <v>0.12870000000000001</v>
      </c>
      <c r="AQ494">
        <v>0</v>
      </c>
      <c r="AR494">
        <v>0</v>
      </c>
      <c r="AS494">
        <v>0</v>
      </c>
      <c r="AT494">
        <v>-11.5883427875</v>
      </c>
      <c r="AU494">
        <v>0.13469999999999999</v>
      </c>
      <c r="AV494">
        <v>0</v>
      </c>
      <c r="AX494">
        <v>452429.32079999999</v>
      </c>
      <c r="AY494">
        <v>0</v>
      </c>
      <c r="AZ494">
        <v>0.112</v>
      </c>
      <c r="BB494">
        <v>0</v>
      </c>
      <c r="BC494">
        <v>0</v>
      </c>
      <c r="BD494">
        <v>0</v>
      </c>
      <c r="BE494">
        <v>0</v>
      </c>
      <c r="BF494">
        <v>0</v>
      </c>
      <c r="BG494" s="2">
        <f t="shared" si="10"/>
        <v>0.14812782999999999</v>
      </c>
      <c r="BH494">
        <f>IFERROR(VLOOKUP(D494,'Pesos cenários'!$B$2:$D$4,3,FALSE),"")</f>
        <v>0.24260000000000001</v>
      </c>
    </row>
    <row r="495" spans="1:60" x14ac:dyDescent="0.25">
      <c r="A495">
        <v>21672</v>
      </c>
      <c r="B495" t="s">
        <v>719</v>
      </c>
      <c r="C495" t="s">
        <v>336</v>
      </c>
      <c r="D495" t="s">
        <v>59</v>
      </c>
      <c r="E495" t="s">
        <v>57</v>
      </c>
      <c r="F495" t="s">
        <v>727</v>
      </c>
      <c r="G495" t="s">
        <v>716</v>
      </c>
      <c r="H495">
        <v>15.893000000000001</v>
      </c>
      <c r="I495">
        <v>90.092224099999996</v>
      </c>
      <c r="J495">
        <v>2210.4683583999999</v>
      </c>
      <c r="K495">
        <v>0.14153779999999999</v>
      </c>
      <c r="L495">
        <v>0.13350000000000001</v>
      </c>
      <c r="M495">
        <v>4.07E-2</v>
      </c>
      <c r="N495">
        <v>46.7102</v>
      </c>
      <c r="O495">
        <v>1225.8015</v>
      </c>
      <c r="P495">
        <v>1.4140999999999999</v>
      </c>
      <c r="Q495">
        <v>0.12039999999999999</v>
      </c>
      <c r="R495">
        <v>3.6999999999999998E-2</v>
      </c>
      <c r="S495">
        <v>8.4492999999999991</v>
      </c>
      <c r="T495">
        <v>972.66780000000006</v>
      </c>
      <c r="U495">
        <v>0</v>
      </c>
      <c r="V495">
        <v>0</v>
      </c>
      <c r="W495">
        <v>8.6999999999999994E-3</v>
      </c>
      <c r="X495">
        <v>62731878</v>
      </c>
      <c r="Y495">
        <v>2308118342.25</v>
      </c>
      <c r="Z495">
        <v>0</v>
      </c>
      <c r="AA495">
        <v>0.1263</v>
      </c>
      <c r="AB495">
        <v>2.7199999999999998E-2</v>
      </c>
      <c r="AC495">
        <v>12.9156</v>
      </c>
      <c r="AD495">
        <v>836379.58109999995</v>
      </c>
      <c r="AE495">
        <v>0</v>
      </c>
      <c r="AF495">
        <v>0.12039999999999999</v>
      </c>
      <c r="AG495">
        <v>0</v>
      </c>
      <c r="AH495">
        <v>1E-4</v>
      </c>
      <c r="AI495">
        <v>0.57669999999999999</v>
      </c>
      <c r="AJ495">
        <v>-9.7799999999999998E-2</v>
      </c>
      <c r="AK495">
        <v>0.124</v>
      </c>
      <c r="AL495">
        <v>0.14510000000000001</v>
      </c>
      <c r="AM495">
        <v>0</v>
      </c>
      <c r="AN495">
        <v>972652688.70200002</v>
      </c>
      <c r="AO495">
        <v>0</v>
      </c>
      <c r="AP495">
        <v>0.12870000000000001</v>
      </c>
      <c r="AQ495">
        <v>0</v>
      </c>
      <c r="AR495">
        <v>-1.23403335</v>
      </c>
      <c r="AS495">
        <v>0</v>
      </c>
      <c r="AT495">
        <v>-11.5883427875</v>
      </c>
      <c r="AU495">
        <v>0.13469999999999999</v>
      </c>
      <c r="AV495">
        <v>0.106489199761256</v>
      </c>
      <c r="AW495">
        <v>7807.0281999999997</v>
      </c>
      <c r="AX495">
        <v>452429.32079999999</v>
      </c>
      <c r="AY495">
        <v>0</v>
      </c>
      <c r="AZ495">
        <v>0.112</v>
      </c>
      <c r="BA495">
        <v>0.98270000000000002</v>
      </c>
      <c r="BB495">
        <v>0</v>
      </c>
      <c r="BC495">
        <v>0</v>
      </c>
      <c r="BD495">
        <v>0</v>
      </c>
      <c r="BE495">
        <v>0</v>
      </c>
      <c r="BF495">
        <v>0</v>
      </c>
      <c r="BG495" s="2">
        <f t="shared" si="10"/>
        <v>0.1557225052078412</v>
      </c>
      <c r="BH495">
        <f>IFERROR(VLOOKUP(D495,'Pesos cenários'!$B$2:$D$4,3,FALSE),"")</f>
        <v>0.24260000000000001</v>
      </c>
    </row>
    <row r="496" spans="1:60" x14ac:dyDescent="0.25">
      <c r="A496">
        <v>21673</v>
      </c>
      <c r="B496" t="s">
        <v>719</v>
      </c>
      <c r="C496" t="s">
        <v>337</v>
      </c>
      <c r="D496" t="s">
        <v>56</v>
      </c>
      <c r="E496" t="s">
        <v>57</v>
      </c>
      <c r="F496" t="s">
        <v>724</v>
      </c>
      <c r="G496" t="s">
        <v>716</v>
      </c>
      <c r="H496">
        <v>101.357</v>
      </c>
      <c r="I496">
        <v>1763.41968</v>
      </c>
      <c r="J496">
        <v>1638.4106470500001</v>
      </c>
      <c r="K496">
        <v>0.14153779999999999</v>
      </c>
      <c r="L496">
        <v>0.13350000000000001</v>
      </c>
      <c r="M496">
        <v>1</v>
      </c>
      <c r="N496">
        <v>36.205300000000001</v>
      </c>
      <c r="O496">
        <v>934.7636</v>
      </c>
      <c r="P496">
        <v>3.7052</v>
      </c>
      <c r="Q496">
        <v>0.12039999999999999</v>
      </c>
      <c r="R496">
        <v>3.49E-2</v>
      </c>
      <c r="S496">
        <v>101.1574</v>
      </c>
      <c r="T496">
        <v>928.77779999999996</v>
      </c>
      <c r="U496">
        <v>0</v>
      </c>
      <c r="V496">
        <v>0</v>
      </c>
      <c r="W496">
        <v>0.1089</v>
      </c>
      <c r="X496">
        <v>400081946</v>
      </c>
      <c r="Y496">
        <v>1709276720</v>
      </c>
      <c r="Z496">
        <v>0</v>
      </c>
      <c r="AA496">
        <v>0.1263</v>
      </c>
      <c r="AB496">
        <v>0.2341</v>
      </c>
      <c r="AC496">
        <v>31770.619900000002</v>
      </c>
      <c r="AD496">
        <v>478977.01140000002</v>
      </c>
      <c r="AE496">
        <v>0</v>
      </c>
      <c r="AF496">
        <v>0.12039999999999999</v>
      </c>
      <c r="AG496">
        <v>6.6299999999999998E-2</v>
      </c>
      <c r="AH496">
        <v>0.25869999999999999</v>
      </c>
      <c r="AI496">
        <v>0.377</v>
      </c>
      <c r="AJ496">
        <v>-1.5100000000000001E-2</v>
      </c>
      <c r="AK496">
        <v>0.124</v>
      </c>
      <c r="AL496">
        <v>0.69820000000000004</v>
      </c>
      <c r="AM496">
        <v>112154288.91949999</v>
      </c>
      <c r="AN496">
        <v>442484488.83569998</v>
      </c>
      <c r="AO496">
        <v>0</v>
      </c>
      <c r="AP496">
        <v>0.12870000000000001</v>
      </c>
      <c r="AQ496">
        <v>0.2535</v>
      </c>
      <c r="AR496">
        <v>3.0024440999999999E-2</v>
      </c>
      <c r="AS496">
        <v>0</v>
      </c>
      <c r="AT496">
        <v>-16.444582950000001</v>
      </c>
      <c r="AU496">
        <v>0.13469999999999999</v>
      </c>
      <c r="AV496">
        <v>0</v>
      </c>
      <c r="AW496">
        <v>5329.4560000000001</v>
      </c>
      <c r="AX496">
        <v>415586.43150000001</v>
      </c>
      <c r="AY496">
        <v>23.412500000000001</v>
      </c>
      <c r="AZ496">
        <v>0.112</v>
      </c>
      <c r="BA496">
        <v>0.98719999999999997</v>
      </c>
      <c r="BB496">
        <v>0</v>
      </c>
      <c r="BC496">
        <v>0</v>
      </c>
      <c r="BD496">
        <v>0</v>
      </c>
      <c r="BE496">
        <v>0</v>
      </c>
      <c r="BF496">
        <v>0</v>
      </c>
      <c r="BG496" s="2">
        <f t="shared" si="10"/>
        <v>0.40501996000000001</v>
      </c>
      <c r="BH496">
        <f>IFERROR(VLOOKUP(D496,'Pesos cenários'!$B$2:$D$4,3,FALSE),"")</f>
        <v>0.3972</v>
      </c>
    </row>
    <row r="497" spans="1:60" x14ac:dyDescent="0.25">
      <c r="A497">
        <v>21673</v>
      </c>
      <c r="B497" t="s">
        <v>719</v>
      </c>
      <c r="C497" t="s">
        <v>337</v>
      </c>
      <c r="D497" t="s">
        <v>58</v>
      </c>
      <c r="E497" t="s">
        <v>57</v>
      </c>
      <c r="F497" t="s">
        <v>724</v>
      </c>
      <c r="G497" t="s">
        <v>716</v>
      </c>
      <c r="H497">
        <v>101.357</v>
      </c>
      <c r="I497">
        <v>1763.41968</v>
      </c>
      <c r="J497">
        <v>1822.5904057749999</v>
      </c>
      <c r="K497">
        <v>0.14153779999999999</v>
      </c>
      <c r="L497">
        <v>0.13350000000000001</v>
      </c>
      <c r="M497">
        <v>0.96750000000000003</v>
      </c>
      <c r="N497">
        <v>36.205300000000001</v>
      </c>
      <c r="O497">
        <v>986.64490000000001</v>
      </c>
      <c r="P497">
        <v>3.7052</v>
      </c>
      <c r="Q497">
        <v>0.12039999999999999</v>
      </c>
      <c r="R497">
        <v>3.3099999999999997E-2</v>
      </c>
      <c r="S497">
        <v>101.1574</v>
      </c>
      <c r="T497">
        <v>916.14700000000005</v>
      </c>
      <c r="U497">
        <v>0</v>
      </c>
      <c r="V497">
        <v>0</v>
      </c>
      <c r="W497">
        <v>0.1104</v>
      </c>
      <c r="X497">
        <v>400081946</v>
      </c>
      <c r="Y497">
        <v>1698409060</v>
      </c>
      <c r="Z497">
        <v>0</v>
      </c>
      <c r="AA497">
        <v>0.1263</v>
      </c>
      <c r="AB497">
        <v>0.2356</v>
      </c>
      <c r="AC497">
        <v>31770.619900000002</v>
      </c>
      <c r="AD497">
        <v>479501.98119999998</v>
      </c>
      <c r="AE497">
        <v>0</v>
      </c>
      <c r="AF497">
        <v>0.12039999999999999</v>
      </c>
      <c r="AG497">
        <v>6.6299999999999998E-2</v>
      </c>
      <c r="AH497">
        <v>0.25869999999999999</v>
      </c>
      <c r="AI497">
        <v>0.37640000000000001</v>
      </c>
      <c r="AJ497">
        <v>-3.3399999999999999E-2</v>
      </c>
      <c r="AK497">
        <v>0.124</v>
      </c>
      <c r="AL497">
        <v>0.7127</v>
      </c>
      <c r="AM497">
        <v>108997092.5863</v>
      </c>
      <c r="AN497">
        <v>447279988.8872</v>
      </c>
      <c r="AO497">
        <v>0</v>
      </c>
      <c r="AP497">
        <v>0.12870000000000001</v>
      </c>
      <c r="AQ497">
        <v>0.2437</v>
      </c>
      <c r="AR497">
        <v>3.1550187600000001E-2</v>
      </c>
      <c r="AS497">
        <v>0</v>
      </c>
      <c r="AT497">
        <v>-12.267491825</v>
      </c>
      <c r="AU497">
        <v>0.13469999999999999</v>
      </c>
      <c r="AV497">
        <v>0</v>
      </c>
      <c r="AW497">
        <v>6110.0015999999996</v>
      </c>
      <c r="AX497">
        <v>431044.28480000002</v>
      </c>
      <c r="AY497">
        <v>0.35320000000000001</v>
      </c>
      <c r="AZ497">
        <v>0.112</v>
      </c>
      <c r="BA497">
        <v>0.98580000000000001</v>
      </c>
      <c r="BB497">
        <v>0</v>
      </c>
      <c r="BC497">
        <v>0</v>
      </c>
      <c r="BD497">
        <v>0</v>
      </c>
      <c r="BE497">
        <v>0</v>
      </c>
      <c r="BF497">
        <v>0</v>
      </c>
      <c r="BG497" s="2">
        <f t="shared" si="10"/>
        <v>0.40103388000000001</v>
      </c>
      <c r="BH497">
        <f>IFERROR(VLOOKUP(D497,'Pesos cenários'!$B$2:$D$4,3,FALSE),"")</f>
        <v>0.36020000000000002</v>
      </c>
    </row>
    <row r="498" spans="1:60" x14ac:dyDescent="0.25">
      <c r="A498">
        <v>21673</v>
      </c>
      <c r="B498" t="s">
        <v>719</v>
      </c>
      <c r="C498" t="s">
        <v>337</v>
      </c>
      <c r="D498" t="s">
        <v>59</v>
      </c>
      <c r="E498" t="s">
        <v>57</v>
      </c>
      <c r="F498" t="s">
        <v>724</v>
      </c>
      <c r="G498" t="s">
        <v>716</v>
      </c>
      <c r="H498">
        <v>101.357</v>
      </c>
      <c r="I498">
        <v>1763.41968</v>
      </c>
      <c r="J498">
        <v>2210.4683583999999</v>
      </c>
      <c r="K498">
        <v>0.14153779999999999</v>
      </c>
      <c r="L498">
        <v>0.13350000000000001</v>
      </c>
      <c r="M498">
        <v>0.79769999999999996</v>
      </c>
      <c r="N498">
        <v>37.610799999999998</v>
      </c>
      <c r="O498">
        <v>1225.8015</v>
      </c>
      <c r="P498">
        <v>1.4140999999999999</v>
      </c>
      <c r="Q498">
        <v>0.12039999999999999</v>
      </c>
      <c r="R498">
        <v>2.9600000000000001E-2</v>
      </c>
      <c r="S498">
        <v>101.1574</v>
      </c>
      <c r="T498">
        <v>972.66780000000006</v>
      </c>
      <c r="U498">
        <v>0</v>
      </c>
      <c r="V498">
        <v>0</v>
      </c>
      <c r="W498">
        <v>0.104</v>
      </c>
      <c r="X498">
        <v>400081946</v>
      </c>
      <c r="Y498">
        <v>2308118342.25</v>
      </c>
      <c r="Z498">
        <v>0</v>
      </c>
      <c r="AA498">
        <v>0.1263</v>
      </c>
      <c r="AB498">
        <v>0.17330000000000001</v>
      </c>
      <c r="AC498">
        <v>31770.619900000002</v>
      </c>
      <c r="AD498">
        <v>836379.58109999995</v>
      </c>
      <c r="AE498">
        <v>0</v>
      </c>
      <c r="AF498">
        <v>0.12039999999999999</v>
      </c>
      <c r="AG498">
        <v>3.7999999999999999E-2</v>
      </c>
      <c r="AH498">
        <v>0.2601</v>
      </c>
      <c r="AI498">
        <v>0.57669999999999999</v>
      </c>
      <c r="AJ498">
        <v>-9.7799999999999998E-2</v>
      </c>
      <c r="AK498">
        <v>0.124</v>
      </c>
      <c r="AL498">
        <v>0.53059999999999996</v>
      </c>
      <c r="AM498">
        <v>130910455.6418</v>
      </c>
      <c r="AN498">
        <v>972652688.70200002</v>
      </c>
      <c r="AO498">
        <v>0</v>
      </c>
      <c r="AP498">
        <v>0.12870000000000001</v>
      </c>
      <c r="AQ498">
        <v>0.1346</v>
      </c>
      <c r="AR498">
        <v>0.46464249499999999</v>
      </c>
      <c r="AS498">
        <v>0</v>
      </c>
      <c r="AT498">
        <v>-11.5883427875</v>
      </c>
      <c r="AU498">
        <v>0.13469999999999999</v>
      </c>
      <c r="AV498">
        <v>0</v>
      </c>
      <c r="AW498">
        <v>4365.6121000000003</v>
      </c>
      <c r="AX498">
        <v>452429.32079999999</v>
      </c>
      <c r="AY498">
        <v>0</v>
      </c>
      <c r="AZ498">
        <v>0.112</v>
      </c>
      <c r="BA498">
        <v>0.99039999999999995</v>
      </c>
      <c r="BB498">
        <v>0</v>
      </c>
      <c r="BC498">
        <v>0</v>
      </c>
      <c r="BD498">
        <v>0</v>
      </c>
      <c r="BE498">
        <v>0</v>
      </c>
      <c r="BF498">
        <v>0</v>
      </c>
      <c r="BG498" s="2">
        <f t="shared" si="10"/>
        <v>0.33056200000000002</v>
      </c>
      <c r="BH498">
        <f>IFERROR(VLOOKUP(D498,'Pesos cenários'!$B$2:$D$4,3,FALSE),"")</f>
        <v>0.24260000000000001</v>
      </c>
    </row>
    <row r="499" spans="1:60" x14ac:dyDescent="0.25">
      <c r="A499">
        <v>21674</v>
      </c>
      <c r="B499" t="s">
        <v>719</v>
      </c>
      <c r="C499" t="s">
        <v>338</v>
      </c>
      <c r="D499" t="s">
        <v>58</v>
      </c>
      <c r="E499" t="s">
        <v>57</v>
      </c>
      <c r="F499" t="s">
        <v>729</v>
      </c>
      <c r="G499" t="s">
        <v>716</v>
      </c>
      <c r="H499">
        <v>37.869999999999997</v>
      </c>
      <c r="I499">
        <v>22.001562100000001</v>
      </c>
      <c r="J499">
        <v>1822.5904057749999</v>
      </c>
      <c r="K499">
        <v>0.14153779999999999</v>
      </c>
      <c r="L499">
        <v>0.13350000000000001</v>
      </c>
      <c r="M499">
        <v>1.2E-2</v>
      </c>
      <c r="N499">
        <v>138.26220000000001</v>
      </c>
      <c r="O499">
        <v>986.64490000000001</v>
      </c>
      <c r="P499">
        <v>3.7052</v>
      </c>
      <c r="Q499">
        <v>0.12039999999999999</v>
      </c>
      <c r="R499">
        <v>0.13689999999999999</v>
      </c>
      <c r="S499">
        <v>0.94820000000000004</v>
      </c>
      <c r="T499">
        <v>916.14700000000005</v>
      </c>
      <c r="U499">
        <v>0</v>
      </c>
      <c r="V499">
        <v>0</v>
      </c>
      <c r="W499">
        <v>1E-3</v>
      </c>
      <c r="X499">
        <v>136630444</v>
      </c>
      <c r="Y499">
        <v>1698409060</v>
      </c>
      <c r="Z499">
        <v>0</v>
      </c>
      <c r="AA499">
        <v>0.1263</v>
      </c>
      <c r="AB499">
        <v>8.0399999999999999E-2</v>
      </c>
      <c r="AC499">
        <v>338.87439999999998</v>
      </c>
      <c r="AD499">
        <v>479501.98119999998</v>
      </c>
      <c r="AE499">
        <v>0</v>
      </c>
      <c r="AF499">
        <v>0.12039999999999999</v>
      </c>
      <c r="AG499">
        <v>6.9999999999999999E-4</v>
      </c>
      <c r="AH499">
        <v>9.7000000000000003E-2</v>
      </c>
      <c r="AI499">
        <v>0.37640000000000001</v>
      </c>
      <c r="AJ499">
        <v>-3.3399999999999999E-2</v>
      </c>
      <c r="AK499">
        <v>0.124</v>
      </c>
      <c r="AL499">
        <v>0.31830000000000003</v>
      </c>
      <c r="AM499">
        <v>1679611.4609999999</v>
      </c>
      <c r="AN499">
        <v>447279988.8872</v>
      </c>
      <c r="AO499">
        <v>0</v>
      </c>
      <c r="AP499">
        <v>0.12870000000000001</v>
      </c>
      <c r="AQ499">
        <v>3.8E-3</v>
      </c>
      <c r="AR499">
        <v>-0.36732614000000002</v>
      </c>
      <c r="AS499">
        <v>0</v>
      </c>
      <c r="AT499">
        <v>-12.267491825</v>
      </c>
      <c r="AU499">
        <v>0.13469999999999999</v>
      </c>
      <c r="AV499">
        <v>2.9943051541426201E-2</v>
      </c>
      <c r="AW499">
        <v>174.36490000000001</v>
      </c>
      <c r="AX499">
        <v>431044.28480000002</v>
      </c>
      <c r="AY499">
        <v>0.35320000000000001</v>
      </c>
      <c r="AZ499">
        <v>0.112</v>
      </c>
      <c r="BA499">
        <v>0.99960000000000004</v>
      </c>
      <c r="BB499">
        <v>0</v>
      </c>
      <c r="BC499">
        <v>0</v>
      </c>
      <c r="BD499">
        <v>0</v>
      </c>
      <c r="BE499">
        <v>0</v>
      </c>
      <c r="BF499">
        <v>0</v>
      </c>
      <c r="BG499" s="2">
        <f t="shared" si="10"/>
        <v>0.18427034904263012</v>
      </c>
      <c r="BH499">
        <f>IFERROR(VLOOKUP(D499,'Pesos cenários'!$B$2:$D$4,3,FALSE),"")</f>
        <v>0.36020000000000002</v>
      </c>
    </row>
    <row r="500" spans="1:60" x14ac:dyDescent="0.25">
      <c r="A500">
        <v>21674</v>
      </c>
      <c r="B500" t="s">
        <v>719</v>
      </c>
      <c r="C500" t="s">
        <v>338</v>
      </c>
      <c r="D500" t="s">
        <v>59</v>
      </c>
      <c r="E500" t="s">
        <v>57</v>
      </c>
      <c r="F500" t="s">
        <v>729</v>
      </c>
      <c r="G500" t="s">
        <v>716</v>
      </c>
      <c r="H500">
        <v>37.869999999999997</v>
      </c>
      <c r="I500">
        <v>22.001562100000001</v>
      </c>
      <c r="J500">
        <v>2210.4683583999999</v>
      </c>
      <c r="K500">
        <v>0.14153779999999999</v>
      </c>
      <c r="L500">
        <v>0.13350000000000001</v>
      </c>
      <c r="M500">
        <v>9.9000000000000008E-3</v>
      </c>
      <c r="N500">
        <v>249.95060000000001</v>
      </c>
      <c r="O500">
        <v>1225.8015</v>
      </c>
      <c r="P500">
        <v>1.4140999999999999</v>
      </c>
      <c r="Q500">
        <v>0.12039999999999999</v>
      </c>
      <c r="R500">
        <v>0.20300000000000001</v>
      </c>
      <c r="S500">
        <v>0.94820000000000004</v>
      </c>
      <c r="T500">
        <v>972.66780000000006</v>
      </c>
      <c r="U500">
        <v>0</v>
      </c>
      <c r="V500">
        <v>0</v>
      </c>
      <c r="W500">
        <v>1E-3</v>
      </c>
      <c r="X500">
        <v>136630444</v>
      </c>
      <c r="Y500">
        <v>2308118342.25</v>
      </c>
      <c r="Z500">
        <v>0</v>
      </c>
      <c r="AA500">
        <v>0.1263</v>
      </c>
      <c r="AB500">
        <v>5.9200000000000003E-2</v>
      </c>
      <c r="AC500">
        <v>338.87439999999998</v>
      </c>
      <c r="AD500">
        <v>836379.58109999995</v>
      </c>
      <c r="AE500">
        <v>0</v>
      </c>
      <c r="AF500">
        <v>0.12039999999999999</v>
      </c>
      <c r="AG500">
        <v>4.0000000000000002E-4</v>
      </c>
      <c r="AH500">
        <v>4.02E-2</v>
      </c>
      <c r="AI500">
        <v>0.57669999999999999</v>
      </c>
      <c r="AJ500">
        <v>-9.7799999999999998E-2</v>
      </c>
      <c r="AK500">
        <v>0.124</v>
      </c>
      <c r="AL500">
        <v>0.20469999999999999</v>
      </c>
      <c r="AM500">
        <v>1079372.4023</v>
      </c>
      <c r="AN500">
        <v>972652688.70200002</v>
      </c>
      <c r="AO500">
        <v>0</v>
      </c>
      <c r="AP500">
        <v>0.12870000000000001</v>
      </c>
      <c r="AQ500">
        <v>1.1000000000000001E-3</v>
      </c>
      <c r="AR500">
        <v>3.7212586399999998</v>
      </c>
      <c r="AS500">
        <v>0</v>
      </c>
      <c r="AT500">
        <v>-11.5883427875</v>
      </c>
      <c r="AU500">
        <v>0.13469999999999999</v>
      </c>
      <c r="AV500">
        <v>0</v>
      </c>
      <c r="AW500">
        <v>156.8777</v>
      </c>
      <c r="AX500">
        <v>452429.32079999999</v>
      </c>
      <c r="AY500">
        <v>0</v>
      </c>
      <c r="AZ500">
        <v>0.112</v>
      </c>
      <c r="BA500">
        <v>0.99970000000000003</v>
      </c>
      <c r="BB500">
        <v>0</v>
      </c>
      <c r="BC500">
        <v>0</v>
      </c>
      <c r="BD500">
        <v>0</v>
      </c>
      <c r="BE500">
        <v>0</v>
      </c>
      <c r="BF500">
        <v>0</v>
      </c>
      <c r="BG500" s="2">
        <f t="shared" si="10"/>
        <v>0.17077874000000001</v>
      </c>
      <c r="BH500">
        <f>IFERROR(VLOOKUP(D500,'Pesos cenários'!$B$2:$D$4,3,FALSE),"")</f>
        <v>0.24260000000000001</v>
      </c>
    </row>
    <row r="501" spans="1:60" x14ac:dyDescent="0.25">
      <c r="A501">
        <v>21675</v>
      </c>
      <c r="B501" t="s">
        <v>719</v>
      </c>
      <c r="C501" t="s">
        <v>339</v>
      </c>
      <c r="D501" t="s">
        <v>58</v>
      </c>
      <c r="E501" t="s">
        <v>57</v>
      </c>
      <c r="F501" t="s">
        <v>729</v>
      </c>
      <c r="G501" t="s">
        <v>716</v>
      </c>
      <c r="H501">
        <v>213.74</v>
      </c>
      <c r="I501">
        <v>502.21438599999999</v>
      </c>
      <c r="J501">
        <v>1822.5904057749999</v>
      </c>
      <c r="K501">
        <v>0.14153779999999999</v>
      </c>
      <c r="L501">
        <v>0.13350000000000001</v>
      </c>
      <c r="M501">
        <v>0.27550000000000002</v>
      </c>
      <c r="N501">
        <v>248.994</v>
      </c>
      <c r="O501">
        <v>986.64490000000001</v>
      </c>
      <c r="P501">
        <v>3.7052</v>
      </c>
      <c r="Q501">
        <v>0.12039999999999999</v>
      </c>
      <c r="R501">
        <v>0.2495</v>
      </c>
      <c r="S501">
        <v>255.10480000000001</v>
      </c>
      <c r="T501">
        <v>916.14700000000005</v>
      </c>
      <c r="U501">
        <v>0</v>
      </c>
      <c r="V501">
        <v>0</v>
      </c>
      <c r="W501">
        <v>0.27850000000000003</v>
      </c>
      <c r="X501">
        <v>844147138</v>
      </c>
      <c r="Y501">
        <v>1698409060</v>
      </c>
      <c r="Z501">
        <v>0</v>
      </c>
      <c r="AA501">
        <v>0.1263</v>
      </c>
      <c r="AB501">
        <v>0.497</v>
      </c>
      <c r="AC501">
        <v>58364.925000000003</v>
      </c>
      <c r="AD501">
        <v>479501.98119999998</v>
      </c>
      <c r="AE501">
        <v>0</v>
      </c>
      <c r="AF501">
        <v>0.12039999999999999</v>
      </c>
      <c r="AG501">
        <v>0.1217</v>
      </c>
      <c r="AH501">
        <v>6.7100000000000007E-2</v>
      </c>
      <c r="AI501">
        <v>0.37640000000000001</v>
      </c>
      <c r="AJ501">
        <v>-3.3399999999999999E-2</v>
      </c>
      <c r="AK501">
        <v>0.124</v>
      </c>
      <c r="AL501">
        <v>0.24529999999999999</v>
      </c>
      <c r="AM501">
        <v>895797662.15840006</v>
      </c>
      <c r="AN501">
        <v>447279988.8872</v>
      </c>
      <c r="AO501">
        <v>0</v>
      </c>
      <c r="AP501">
        <v>0.12870000000000001</v>
      </c>
      <c r="AQ501">
        <v>1</v>
      </c>
      <c r="AR501">
        <v>0.326217443</v>
      </c>
      <c r="AS501">
        <v>0</v>
      </c>
      <c r="AT501">
        <v>-12.267491825</v>
      </c>
      <c r="AU501">
        <v>0.13469999999999999</v>
      </c>
      <c r="AV501">
        <v>0</v>
      </c>
      <c r="AW501">
        <v>421996.76199999999</v>
      </c>
      <c r="AX501">
        <v>431044.28480000002</v>
      </c>
      <c r="AY501">
        <v>0.35320000000000001</v>
      </c>
      <c r="AZ501">
        <v>0.112</v>
      </c>
      <c r="BA501">
        <v>2.1000000000000001E-2</v>
      </c>
      <c r="BB501">
        <v>0</v>
      </c>
      <c r="BC501">
        <v>0</v>
      </c>
      <c r="BD501">
        <v>0</v>
      </c>
      <c r="BE501">
        <v>0</v>
      </c>
      <c r="BF501">
        <v>0</v>
      </c>
      <c r="BG501" s="2">
        <f t="shared" si="10"/>
        <v>0.30571203000000002</v>
      </c>
      <c r="BH501">
        <f>IFERROR(VLOOKUP(D501,'Pesos cenários'!$B$2:$D$4,3,FALSE),"")</f>
        <v>0.36020000000000002</v>
      </c>
    </row>
    <row r="502" spans="1:60" x14ac:dyDescent="0.25">
      <c r="A502">
        <v>21675</v>
      </c>
      <c r="B502" t="s">
        <v>719</v>
      </c>
      <c r="C502" t="s">
        <v>339</v>
      </c>
      <c r="D502" t="s">
        <v>59</v>
      </c>
      <c r="E502" t="s">
        <v>57</v>
      </c>
      <c r="F502" t="s">
        <v>729</v>
      </c>
      <c r="G502" t="s">
        <v>716</v>
      </c>
      <c r="H502">
        <v>213.74</v>
      </c>
      <c r="I502">
        <v>502.21438599999999</v>
      </c>
      <c r="J502">
        <v>2210.4683583999999</v>
      </c>
      <c r="K502">
        <v>0.14153779999999999</v>
      </c>
      <c r="L502">
        <v>0.13350000000000001</v>
      </c>
      <c r="M502">
        <v>0.2271</v>
      </c>
      <c r="N502">
        <v>331.89400000000001</v>
      </c>
      <c r="O502">
        <v>1225.8015</v>
      </c>
      <c r="P502">
        <v>1.4140999999999999</v>
      </c>
      <c r="Q502">
        <v>0.12039999999999999</v>
      </c>
      <c r="R502">
        <v>0.26989999999999997</v>
      </c>
      <c r="S502">
        <v>255.10480000000001</v>
      </c>
      <c r="T502">
        <v>972.66780000000006</v>
      </c>
      <c r="U502">
        <v>0</v>
      </c>
      <c r="V502">
        <v>0</v>
      </c>
      <c r="W502">
        <v>0.26229999999999998</v>
      </c>
      <c r="X502">
        <v>844147138</v>
      </c>
      <c r="Y502">
        <v>2308118342.25</v>
      </c>
      <c r="Z502">
        <v>0</v>
      </c>
      <c r="AA502">
        <v>0.1263</v>
      </c>
      <c r="AB502">
        <v>0.36570000000000003</v>
      </c>
      <c r="AC502">
        <v>58364.925000000003</v>
      </c>
      <c r="AD502">
        <v>836379.58109999995</v>
      </c>
      <c r="AE502">
        <v>0</v>
      </c>
      <c r="AF502">
        <v>0.12039999999999999</v>
      </c>
      <c r="AG502">
        <v>6.9800000000000001E-2</v>
      </c>
      <c r="AH502">
        <v>0.2046</v>
      </c>
      <c r="AI502">
        <v>0.57669999999999999</v>
      </c>
      <c r="AJ502">
        <v>-9.7799999999999998E-2</v>
      </c>
      <c r="AK502">
        <v>0.124</v>
      </c>
      <c r="AL502">
        <v>0.44840000000000002</v>
      </c>
      <c r="AM502">
        <v>780398655.19519997</v>
      </c>
      <c r="AN502">
        <v>972652688.70200002</v>
      </c>
      <c r="AO502">
        <v>0</v>
      </c>
      <c r="AP502">
        <v>0.12870000000000001</v>
      </c>
      <c r="AQ502">
        <v>0.80230000000000001</v>
      </c>
      <c r="AR502">
        <v>6.6383318899999999</v>
      </c>
      <c r="AS502">
        <v>0</v>
      </c>
      <c r="AT502">
        <v>-11.5883427875</v>
      </c>
      <c r="AU502">
        <v>0.13469999999999999</v>
      </c>
      <c r="AV502">
        <v>0</v>
      </c>
      <c r="AW502">
        <v>306243.12180000002</v>
      </c>
      <c r="AX502">
        <v>452429.32079999999</v>
      </c>
      <c r="AY502">
        <v>0</v>
      </c>
      <c r="AZ502">
        <v>0.112</v>
      </c>
      <c r="BA502">
        <v>0.3231</v>
      </c>
      <c r="BB502">
        <v>0</v>
      </c>
      <c r="BC502">
        <v>0</v>
      </c>
      <c r="BD502">
        <v>0</v>
      </c>
      <c r="BE502">
        <v>0</v>
      </c>
      <c r="BF502">
        <v>0</v>
      </c>
      <c r="BG502" s="2">
        <f t="shared" si="10"/>
        <v>0.31245045000000005</v>
      </c>
      <c r="BH502">
        <f>IFERROR(VLOOKUP(D502,'Pesos cenários'!$B$2:$D$4,3,FALSE),"")</f>
        <v>0.24260000000000001</v>
      </c>
    </row>
    <row r="503" spans="1:60" x14ac:dyDescent="0.25">
      <c r="A503">
        <v>21676</v>
      </c>
      <c r="B503" t="s">
        <v>719</v>
      </c>
      <c r="C503" t="s">
        <v>340</v>
      </c>
      <c r="D503" t="s">
        <v>58</v>
      </c>
      <c r="E503" t="s">
        <v>57</v>
      </c>
      <c r="F503" t="s">
        <v>729</v>
      </c>
      <c r="G503" t="s">
        <v>716</v>
      </c>
      <c r="H503">
        <v>78.102000000000004</v>
      </c>
      <c r="I503">
        <v>1007.0153800000001</v>
      </c>
      <c r="J503">
        <v>1822.5904057749999</v>
      </c>
      <c r="K503">
        <v>0.14153779999999999</v>
      </c>
      <c r="L503">
        <v>0.13350000000000001</v>
      </c>
      <c r="M503">
        <v>0.55249999999999999</v>
      </c>
      <c r="N503">
        <v>50.728900000000003</v>
      </c>
      <c r="O503">
        <v>986.64490000000001</v>
      </c>
      <c r="P503">
        <v>3.7052</v>
      </c>
      <c r="Q503">
        <v>0.12039999999999999</v>
      </c>
      <c r="R503">
        <v>4.7800000000000002E-2</v>
      </c>
      <c r="S503">
        <v>3.6932</v>
      </c>
      <c r="T503">
        <v>916.14700000000005</v>
      </c>
      <c r="U503">
        <v>0</v>
      </c>
      <c r="V503">
        <v>0</v>
      </c>
      <c r="W503">
        <v>4.0000000000000001E-3</v>
      </c>
      <c r="X503">
        <v>308286872</v>
      </c>
      <c r="Y503">
        <v>1698409060</v>
      </c>
      <c r="Z503">
        <v>0</v>
      </c>
      <c r="AA503">
        <v>0.1263</v>
      </c>
      <c r="AB503">
        <v>0.18149999999999999</v>
      </c>
      <c r="AC503">
        <v>44374.353499999997</v>
      </c>
      <c r="AD503">
        <v>479501.98119999998</v>
      </c>
      <c r="AE503">
        <v>0</v>
      </c>
      <c r="AF503">
        <v>0.12039999999999999</v>
      </c>
      <c r="AG503">
        <v>9.2499999999999999E-2</v>
      </c>
      <c r="AH503">
        <v>3.0000000000000001E-3</v>
      </c>
      <c r="AI503">
        <v>0.37640000000000001</v>
      </c>
      <c r="AJ503">
        <v>-3.3399999999999999E-2</v>
      </c>
      <c r="AK503">
        <v>0.124</v>
      </c>
      <c r="AL503">
        <v>8.8800000000000004E-2</v>
      </c>
      <c r="AM503">
        <v>0</v>
      </c>
      <c r="AN503">
        <v>447279988.8872</v>
      </c>
      <c r="AO503">
        <v>0</v>
      </c>
      <c r="AP503">
        <v>0.12870000000000001</v>
      </c>
      <c r="AQ503">
        <v>0</v>
      </c>
      <c r="AR503">
        <v>1.7253786300000001E-2</v>
      </c>
      <c r="AS503">
        <v>0</v>
      </c>
      <c r="AT503">
        <v>-12.267491825</v>
      </c>
      <c r="AU503">
        <v>0.13469999999999999</v>
      </c>
      <c r="AV503">
        <v>0</v>
      </c>
      <c r="AW503">
        <v>0.35320000000000001</v>
      </c>
      <c r="AX503">
        <v>431044.28480000002</v>
      </c>
      <c r="AY503">
        <v>0.35320000000000001</v>
      </c>
      <c r="AZ503">
        <v>0.112</v>
      </c>
      <c r="BA503">
        <v>1</v>
      </c>
      <c r="BB503">
        <v>0</v>
      </c>
      <c r="BC503">
        <v>0</v>
      </c>
      <c r="BD503">
        <v>0</v>
      </c>
      <c r="BE503">
        <v>0</v>
      </c>
      <c r="BF503">
        <v>0</v>
      </c>
      <c r="BG503" s="2">
        <f t="shared" si="10"/>
        <v>0.23658551999999999</v>
      </c>
      <c r="BH503">
        <f>IFERROR(VLOOKUP(D503,'Pesos cenários'!$B$2:$D$4,3,FALSE),"")</f>
        <v>0.36020000000000002</v>
      </c>
    </row>
    <row r="504" spans="1:60" x14ac:dyDescent="0.25">
      <c r="A504">
        <v>21676</v>
      </c>
      <c r="B504" t="s">
        <v>719</v>
      </c>
      <c r="C504" t="s">
        <v>340</v>
      </c>
      <c r="D504" t="s">
        <v>59</v>
      </c>
      <c r="E504" t="s">
        <v>57</v>
      </c>
      <c r="F504" t="s">
        <v>729</v>
      </c>
      <c r="G504" t="s">
        <v>716</v>
      </c>
      <c r="H504">
        <v>78.102000000000004</v>
      </c>
      <c r="I504">
        <v>1007.0153800000001</v>
      </c>
      <c r="J504">
        <v>2210.4683583999999</v>
      </c>
      <c r="K504">
        <v>0.14153779999999999</v>
      </c>
      <c r="L504">
        <v>0.13350000000000001</v>
      </c>
      <c r="M504">
        <v>0.45550000000000002</v>
      </c>
      <c r="N504">
        <v>59.947400000000002</v>
      </c>
      <c r="O504">
        <v>1225.8015</v>
      </c>
      <c r="P504">
        <v>1.4140999999999999</v>
      </c>
      <c r="Q504">
        <v>0.12039999999999999</v>
      </c>
      <c r="R504">
        <v>4.7800000000000002E-2</v>
      </c>
      <c r="S504">
        <v>3.6932</v>
      </c>
      <c r="T504">
        <v>972.66780000000006</v>
      </c>
      <c r="U504">
        <v>0</v>
      </c>
      <c r="V504">
        <v>0</v>
      </c>
      <c r="W504">
        <v>3.8E-3</v>
      </c>
      <c r="X504">
        <v>308286872</v>
      </c>
      <c r="Y504">
        <v>2308118342.25</v>
      </c>
      <c r="Z504">
        <v>0</v>
      </c>
      <c r="AA504">
        <v>0.1263</v>
      </c>
      <c r="AB504">
        <v>0.1336</v>
      </c>
      <c r="AC504">
        <v>44374.353499999997</v>
      </c>
      <c r="AD504">
        <v>836379.58109999995</v>
      </c>
      <c r="AE504">
        <v>0</v>
      </c>
      <c r="AF504">
        <v>0.12039999999999999</v>
      </c>
      <c r="AG504">
        <v>5.3100000000000001E-2</v>
      </c>
      <c r="AH504">
        <v>4.1999999999999997E-3</v>
      </c>
      <c r="AI504">
        <v>0.57669999999999999</v>
      </c>
      <c r="AJ504">
        <v>-9.7799999999999998E-2</v>
      </c>
      <c r="AK504">
        <v>0.124</v>
      </c>
      <c r="AL504">
        <v>0.1512</v>
      </c>
      <c r="AM504">
        <v>1095.7130999999999</v>
      </c>
      <c r="AN504">
        <v>972652688.70200002</v>
      </c>
      <c r="AO504">
        <v>0</v>
      </c>
      <c r="AP504">
        <v>0.12870000000000001</v>
      </c>
      <c r="AQ504">
        <v>0</v>
      </c>
      <c r="AR504">
        <v>3.5161331300000001E-2</v>
      </c>
      <c r="AS504">
        <v>0</v>
      </c>
      <c r="AT504">
        <v>-11.5883427875</v>
      </c>
      <c r="AU504">
        <v>0.13469999999999999</v>
      </c>
      <c r="AV504">
        <v>0</v>
      </c>
      <c r="AW504">
        <v>0.44669999999999999</v>
      </c>
      <c r="AX504">
        <v>452429.32079999999</v>
      </c>
      <c r="AY504">
        <v>0</v>
      </c>
      <c r="AZ504">
        <v>0.112</v>
      </c>
      <c r="BA504">
        <v>1</v>
      </c>
      <c r="BB504">
        <v>0</v>
      </c>
      <c r="BC504">
        <v>0</v>
      </c>
      <c r="BD504">
        <v>0</v>
      </c>
      <c r="BE504">
        <v>0</v>
      </c>
      <c r="BF504">
        <v>0</v>
      </c>
      <c r="BG504" s="2">
        <f t="shared" si="10"/>
        <v>0.22058009000000001</v>
      </c>
      <c r="BH504">
        <f>IFERROR(VLOOKUP(D504,'Pesos cenários'!$B$2:$D$4,3,FALSE),"")</f>
        <v>0.24260000000000001</v>
      </c>
    </row>
    <row r="505" spans="1:60" x14ac:dyDescent="0.25">
      <c r="A505">
        <v>21677</v>
      </c>
      <c r="B505" t="s">
        <v>719</v>
      </c>
      <c r="C505" t="s">
        <v>341</v>
      </c>
      <c r="D505" t="s">
        <v>59</v>
      </c>
      <c r="E505" t="s">
        <v>57</v>
      </c>
      <c r="F505" t="s">
        <v>727</v>
      </c>
      <c r="G505" t="s">
        <v>716</v>
      </c>
      <c r="H505">
        <v>101.688</v>
      </c>
      <c r="I505">
        <v>1434.9119900000001</v>
      </c>
      <c r="J505">
        <v>2210.4683583999999</v>
      </c>
      <c r="K505">
        <v>0.14153779999999999</v>
      </c>
      <c r="L505">
        <v>0.13350000000000001</v>
      </c>
      <c r="M505">
        <v>0.64910000000000001</v>
      </c>
      <c r="N505">
        <v>52.205800000000004</v>
      </c>
      <c r="O505">
        <v>1225.8015</v>
      </c>
      <c r="P505">
        <v>1.4140999999999999</v>
      </c>
      <c r="Q505">
        <v>0.12039999999999999</v>
      </c>
      <c r="R505">
        <v>4.1500000000000002E-2</v>
      </c>
      <c r="S505">
        <v>103.25239999999999</v>
      </c>
      <c r="T505">
        <v>972.66780000000006</v>
      </c>
      <c r="U505">
        <v>0</v>
      </c>
      <c r="V505">
        <v>0</v>
      </c>
      <c r="W505">
        <v>0.1062</v>
      </c>
      <c r="X505">
        <v>401388044</v>
      </c>
      <c r="Y505">
        <v>2308118342.25</v>
      </c>
      <c r="Z505">
        <v>0</v>
      </c>
      <c r="AA505">
        <v>0.1263</v>
      </c>
      <c r="AB505">
        <v>0.1739</v>
      </c>
      <c r="AC505">
        <v>153761.6973</v>
      </c>
      <c r="AD505">
        <v>836379.58109999995</v>
      </c>
      <c r="AE505">
        <v>0</v>
      </c>
      <c r="AF505">
        <v>0.12039999999999999</v>
      </c>
      <c r="AG505">
        <v>0.18379999999999999</v>
      </c>
      <c r="AH505">
        <v>0</v>
      </c>
      <c r="AI505">
        <v>0.57669999999999999</v>
      </c>
      <c r="AJ505">
        <v>-9.7799999999999998E-2</v>
      </c>
      <c r="AK505">
        <v>0.124</v>
      </c>
      <c r="AL505">
        <v>0.14510000000000001</v>
      </c>
      <c r="AM505">
        <v>139922239.75310001</v>
      </c>
      <c r="AN505">
        <v>972652688.70200002</v>
      </c>
      <c r="AO505">
        <v>0</v>
      </c>
      <c r="AP505">
        <v>0.12870000000000001</v>
      </c>
      <c r="AQ505">
        <v>0.1439</v>
      </c>
      <c r="AR505">
        <v>-0.26341974699999998</v>
      </c>
      <c r="AS505">
        <v>0</v>
      </c>
      <c r="AT505">
        <v>-11.5883427875</v>
      </c>
      <c r="AU505">
        <v>0.13469999999999999</v>
      </c>
      <c r="AV505">
        <v>2.27314424357676E-2</v>
      </c>
      <c r="AW505">
        <v>3021.3045000000002</v>
      </c>
      <c r="AX505">
        <v>452429.32079999999</v>
      </c>
      <c r="AY505">
        <v>0</v>
      </c>
      <c r="AZ505">
        <v>0.112</v>
      </c>
      <c r="BA505">
        <v>0.99329999999999996</v>
      </c>
      <c r="BB505">
        <v>0</v>
      </c>
      <c r="BC505">
        <v>0</v>
      </c>
      <c r="BD505">
        <v>0</v>
      </c>
      <c r="BE505">
        <v>0</v>
      </c>
      <c r="BF505">
        <v>0</v>
      </c>
      <c r="BG505" s="2">
        <f t="shared" si="10"/>
        <v>0.2865683952960979</v>
      </c>
      <c r="BH505">
        <f>IFERROR(VLOOKUP(D505,'Pesos cenários'!$B$2:$D$4,3,FALSE),"")</f>
        <v>0.24260000000000001</v>
      </c>
    </row>
    <row r="506" spans="1:60" x14ac:dyDescent="0.25">
      <c r="A506">
        <v>21678</v>
      </c>
      <c r="B506" t="s">
        <v>719</v>
      </c>
      <c r="C506" t="s">
        <v>342</v>
      </c>
      <c r="D506" t="s">
        <v>56</v>
      </c>
      <c r="E506" t="s">
        <v>57</v>
      </c>
      <c r="F506" t="s">
        <v>724</v>
      </c>
      <c r="G506" t="s">
        <v>716</v>
      </c>
      <c r="H506">
        <v>2.2909999999999999</v>
      </c>
      <c r="I506">
        <v>0.20696377799999999</v>
      </c>
      <c r="J506">
        <v>1638.4106470500001</v>
      </c>
      <c r="K506">
        <v>0.14153779999999999</v>
      </c>
      <c r="L506">
        <v>0.13350000000000001</v>
      </c>
      <c r="M506">
        <v>0</v>
      </c>
      <c r="N506">
        <v>159.25880000000001</v>
      </c>
      <c r="O506">
        <v>934.7636</v>
      </c>
      <c r="P506">
        <v>3.7052</v>
      </c>
      <c r="Q506">
        <v>0.12039999999999999</v>
      </c>
      <c r="R506">
        <v>0.1671</v>
      </c>
      <c r="S506">
        <v>2.3529</v>
      </c>
      <c r="T506">
        <v>928.77779999999996</v>
      </c>
      <c r="U506">
        <v>0</v>
      </c>
      <c r="V506">
        <v>0</v>
      </c>
      <c r="W506">
        <v>2.5000000000000001E-3</v>
      </c>
      <c r="X506">
        <v>2531120</v>
      </c>
      <c r="Y506">
        <v>1709276720</v>
      </c>
      <c r="Z506">
        <v>0</v>
      </c>
      <c r="AA506">
        <v>0.1263</v>
      </c>
      <c r="AB506">
        <v>1.5E-3</v>
      </c>
      <c r="AC506">
        <v>45.132399999999997</v>
      </c>
      <c r="AD506">
        <v>478977.01140000002</v>
      </c>
      <c r="AE506">
        <v>0</v>
      </c>
      <c r="AF506">
        <v>0.12039999999999999</v>
      </c>
      <c r="AG506">
        <v>1E-4</v>
      </c>
      <c r="AH506">
        <v>6.9999999999999999E-4</v>
      </c>
      <c r="AI506">
        <v>0.377</v>
      </c>
      <c r="AJ506">
        <v>-1.5100000000000001E-2</v>
      </c>
      <c r="AK506">
        <v>0.124</v>
      </c>
      <c r="AL506">
        <v>4.02E-2</v>
      </c>
      <c r="AM506">
        <v>0</v>
      </c>
      <c r="AN506">
        <v>442484488.83569998</v>
      </c>
      <c r="AO506">
        <v>0</v>
      </c>
      <c r="AP506">
        <v>0.12870000000000001</v>
      </c>
      <c r="AQ506">
        <v>0</v>
      </c>
      <c r="AR506">
        <v>-0.57563209500000001</v>
      </c>
      <c r="AS506">
        <v>0</v>
      </c>
      <c r="AT506">
        <v>-16.444582950000001</v>
      </c>
      <c r="AU506">
        <v>0.13469999999999999</v>
      </c>
      <c r="AV506">
        <v>3.5004359596726597E-2</v>
      </c>
      <c r="AW506">
        <v>399.96960000000001</v>
      </c>
      <c r="AX506">
        <v>415586.43150000001</v>
      </c>
      <c r="AY506">
        <v>23.412500000000001</v>
      </c>
      <c r="AZ506">
        <v>0.112</v>
      </c>
      <c r="BA506">
        <v>0.99909999999999999</v>
      </c>
      <c r="BB506">
        <v>0</v>
      </c>
      <c r="BC506">
        <v>0</v>
      </c>
      <c r="BD506">
        <v>0</v>
      </c>
      <c r="BE506">
        <v>0</v>
      </c>
      <c r="BF506">
        <v>0</v>
      </c>
      <c r="BG506" s="2">
        <f t="shared" si="10"/>
        <v>0.14191941723767909</v>
      </c>
      <c r="BH506">
        <f>IFERROR(VLOOKUP(D506,'Pesos cenários'!$B$2:$D$4,3,FALSE),"")</f>
        <v>0.3972</v>
      </c>
    </row>
    <row r="507" spans="1:60" x14ac:dyDescent="0.25">
      <c r="A507">
        <v>21678</v>
      </c>
      <c r="B507" t="s">
        <v>719</v>
      </c>
      <c r="C507" t="s">
        <v>342</v>
      </c>
      <c r="D507" t="s">
        <v>58</v>
      </c>
      <c r="E507" t="s">
        <v>57</v>
      </c>
      <c r="F507" t="s">
        <v>724</v>
      </c>
      <c r="G507" t="s">
        <v>716</v>
      </c>
      <c r="H507">
        <v>2.2909999999999999</v>
      </c>
      <c r="I507">
        <v>0.20696377799999999</v>
      </c>
      <c r="J507">
        <v>1822.5904057749999</v>
      </c>
      <c r="K507">
        <v>0.14153779999999999</v>
      </c>
      <c r="L507">
        <v>0.13350000000000001</v>
      </c>
      <c r="M507">
        <v>0</v>
      </c>
      <c r="N507">
        <v>159.25880000000001</v>
      </c>
      <c r="O507">
        <v>986.64490000000001</v>
      </c>
      <c r="P507">
        <v>3.7052</v>
      </c>
      <c r="Q507">
        <v>0.12039999999999999</v>
      </c>
      <c r="R507">
        <v>0.1583</v>
      </c>
      <c r="S507">
        <v>2.3529</v>
      </c>
      <c r="T507">
        <v>916.14700000000005</v>
      </c>
      <c r="U507">
        <v>0</v>
      </c>
      <c r="V507">
        <v>0</v>
      </c>
      <c r="W507">
        <v>2.5999999999999999E-3</v>
      </c>
      <c r="X507">
        <v>2531120</v>
      </c>
      <c r="Y507">
        <v>1698409060</v>
      </c>
      <c r="Z507">
        <v>0</v>
      </c>
      <c r="AA507">
        <v>0.1263</v>
      </c>
      <c r="AB507">
        <v>1.5E-3</v>
      </c>
      <c r="AC507">
        <v>45.132399999999997</v>
      </c>
      <c r="AD507">
        <v>479501.98119999998</v>
      </c>
      <c r="AE507">
        <v>0</v>
      </c>
      <c r="AF507">
        <v>0.12039999999999999</v>
      </c>
      <c r="AG507">
        <v>1E-4</v>
      </c>
      <c r="AH507">
        <v>5.9999999999999995E-4</v>
      </c>
      <c r="AI507">
        <v>0.37640000000000001</v>
      </c>
      <c r="AJ507">
        <v>-3.3399999999999999E-2</v>
      </c>
      <c r="AK507">
        <v>0.124</v>
      </c>
      <c r="AL507">
        <v>8.3000000000000004E-2</v>
      </c>
      <c r="AM507">
        <v>0</v>
      </c>
      <c r="AN507">
        <v>447279988.8872</v>
      </c>
      <c r="AO507">
        <v>0</v>
      </c>
      <c r="AP507">
        <v>0.12870000000000001</v>
      </c>
      <c r="AQ507">
        <v>0</v>
      </c>
      <c r="AR507">
        <v>-0.36376926300000001</v>
      </c>
      <c r="AS507">
        <v>0</v>
      </c>
      <c r="AT507">
        <v>-12.267491825</v>
      </c>
      <c r="AU507">
        <v>0.13469999999999999</v>
      </c>
      <c r="AV507">
        <v>2.9653108246518001E-2</v>
      </c>
      <c r="AW507">
        <v>421.82819999999998</v>
      </c>
      <c r="AX507">
        <v>431044.28480000002</v>
      </c>
      <c r="AY507">
        <v>0.35320000000000001</v>
      </c>
      <c r="AZ507">
        <v>0.112</v>
      </c>
      <c r="BA507">
        <v>0.999</v>
      </c>
      <c r="BB507">
        <v>0</v>
      </c>
      <c r="BC507">
        <v>0</v>
      </c>
      <c r="BD507">
        <v>0</v>
      </c>
      <c r="BE507">
        <v>0</v>
      </c>
      <c r="BF507">
        <v>0</v>
      </c>
      <c r="BG507" s="2">
        <f t="shared" si="10"/>
        <v>0.14543508368080599</v>
      </c>
      <c r="BH507">
        <f>IFERROR(VLOOKUP(D507,'Pesos cenários'!$B$2:$D$4,3,FALSE),"")</f>
        <v>0.36020000000000002</v>
      </c>
    </row>
    <row r="508" spans="1:60" x14ac:dyDescent="0.25">
      <c r="A508">
        <v>21678</v>
      </c>
      <c r="B508" t="s">
        <v>719</v>
      </c>
      <c r="C508" t="s">
        <v>342</v>
      </c>
      <c r="D508" t="s">
        <v>59</v>
      </c>
      <c r="E508" t="s">
        <v>57</v>
      </c>
      <c r="F508" t="s">
        <v>724</v>
      </c>
      <c r="G508" t="s">
        <v>716</v>
      </c>
      <c r="H508">
        <v>2.2909999999999999</v>
      </c>
      <c r="I508">
        <v>0.20696377799999999</v>
      </c>
      <c r="J508">
        <v>2210.4683583999999</v>
      </c>
      <c r="K508">
        <v>0.14153779999999999</v>
      </c>
      <c r="L508">
        <v>0.13350000000000001</v>
      </c>
      <c r="M508">
        <v>0</v>
      </c>
      <c r="N508">
        <v>159.25880000000001</v>
      </c>
      <c r="O508">
        <v>1225.8015</v>
      </c>
      <c r="P508">
        <v>1.4140999999999999</v>
      </c>
      <c r="Q508">
        <v>0.12039999999999999</v>
      </c>
      <c r="R508">
        <v>0.12889999999999999</v>
      </c>
      <c r="S508">
        <v>2.3529</v>
      </c>
      <c r="T508">
        <v>972.66780000000006</v>
      </c>
      <c r="U508">
        <v>0</v>
      </c>
      <c r="V508">
        <v>0</v>
      </c>
      <c r="W508">
        <v>2.3999999999999998E-3</v>
      </c>
      <c r="X508">
        <v>2531120</v>
      </c>
      <c r="Y508">
        <v>2308118342.25</v>
      </c>
      <c r="Z508">
        <v>0</v>
      </c>
      <c r="AA508">
        <v>0.1263</v>
      </c>
      <c r="AB508">
        <v>1.1000000000000001E-3</v>
      </c>
      <c r="AC508">
        <v>45.132399999999997</v>
      </c>
      <c r="AD508">
        <v>836379.58109999995</v>
      </c>
      <c r="AE508">
        <v>0</v>
      </c>
      <c r="AF508">
        <v>0.12039999999999999</v>
      </c>
      <c r="AG508">
        <v>1E-4</v>
      </c>
      <c r="AH508">
        <v>5.0000000000000001E-4</v>
      </c>
      <c r="AI508">
        <v>0.57669999999999999</v>
      </c>
      <c r="AJ508">
        <v>-9.7799999999999998E-2</v>
      </c>
      <c r="AK508">
        <v>0.124</v>
      </c>
      <c r="AL508">
        <v>0.14580000000000001</v>
      </c>
      <c r="AM508">
        <v>0</v>
      </c>
      <c r="AN508">
        <v>972652688.70200002</v>
      </c>
      <c r="AO508">
        <v>0</v>
      </c>
      <c r="AP508">
        <v>0.12870000000000001</v>
      </c>
      <c r="AQ508">
        <v>0</v>
      </c>
      <c r="AR508">
        <v>-0.25430431999999997</v>
      </c>
      <c r="AS508">
        <v>0</v>
      </c>
      <c r="AT508">
        <v>-11.5883427875</v>
      </c>
      <c r="AU508">
        <v>0.13469999999999999</v>
      </c>
      <c r="AV508">
        <v>2.19448392805838E-2</v>
      </c>
      <c r="AW508">
        <v>450.80829999999997</v>
      </c>
      <c r="AX508">
        <v>452429.32079999999</v>
      </c>
      <c r="AY508">
        <v>0</v>
      </c>
      <c r="AZ508">
        <v>0.112</v>
      </c>
      <c r="BA508">
        <v>0.999</v>
      </c>
      <c r="BB508">
        <v>0</v>
      </c>
      <c r="BC508">
        <v>0</v>
      </c>
      <c r="BD508">
        <v>0</v>
      </c>
      <c r="BE508">
        <v>0</v>
      </c>
      <c r="BF508">
        <v>0</v>
      </c>
      <c r="BG508" s="2">
        <f t="shared" si="10"/>
        <v>0.14859369985109463</v>
      </c>
      <c r="BH508">
        <f>IFERROR(VLOOKUP(D508,'Pesos cenários'!$B$2:$D$4,3,FALSE),"")</f>
        <v>0.24260000000000001</v>
      </c>
    </row>
    <row r="509" spans="1:60" x14ac:dyDescent="0.25">
      <c r="A509">
        <v>21679</v>
      </c>
      <c r="B509" t="s">
        <v>719</v>
      </c>
      <c r="C509" t="s">
        <v>343</v>
      </c>
      <c r="D509" t="s">
        <v>56</v>
      </c>
      <c r="E509" t="s">
        <v>57</v>
      </c>
      <c r="F509" t="s">
        <v>724</v>
      </c>
      <c r="G509" t="s">
        <v>716</v>
      </c>
      <c r="H509">
        <v>28.065999999999999</v>
      </c>
      <c r="I509">
        <v>430.22564699999998</v>
      </c>
      <c r="J509">
        <v>1638.4106470500001</v>
      </c>
      <c r="K509">
        <v>0.14153779999999999</v>
      </c>
      <c r="L509">
        <v>0.13350000000000001</v>
      </c>
      <c r="M509">
        <v>0.26250000000000001</v>
      </c>
      <c r="N509">
        <v>9.1089000000000002</v>
      </c>
      <c r="O509">
        <v>934.7636</v>
      </c>
      <c r="P509">
        <v>3.7052</v>
      </c>
      <c r="Q509">
        <v>0.12039999999999999</v>
      </c>
      <c r="R509">
        <v>5.7999999999999996E-3</v>
      </c>
      <c r="S509">
        <v>28.389199999999999</v>
      </c>
      <c r="T509">
        <v>928.77779999999996</v>
      </c>
      <c r="U509">
        <v>0</v>
      </c>
      <c r="V509">
        <v>0</v>
      </c>
      <c r="W509">
        <v>3.0599999999999999E-2</v>
      </c>
      <c r="X509">
        <v>110785284</v>
      </c>
      <c r="Y509">
        <v>1709276720</v>
      </c>
      <c r="Z509">
        <v>0</v>
      </c>
      <c r="AA509">
        <v>0.1263</v>
      </c>
      <c r="AB509">
        <v>6.4799999999999996E-2</v>
      </c>
      <c r="AC509">
        <v>64.465500000000006</v>
      </c>
      <c r="AD509">
        <v>478977.01140000002</v>
      </c>
      <c r="AE509">
        <v>0</v>
      </c>
      <c r="AF509">
        <v>0.12039999999999999</v>
      </c>
      <c r="AG509">
        <v>1E-4</v>
      </c>
      <c r="AH509">
        <v>0</v>
      </c>
      <c r="AI509">
        <v>0.377</v>
      </c>
      <c r="AJ509">
        <v>-1.5100000000000001E-2</v>
      </c>
      <c r="AK509">
        <v>0.124</v>
      </c>
      <c r="AL509">
        <v>3.85E-2</v>
      </c>
      <c r="AM509">
        <v>222113.03030000001</v>
      </c>
      <c r="AN509">
        <v>442484488.83569998</v>
      </c>
      <c r="AO509">
        <v>0</v>
      </c>
      <c r="AP509">
        <v>0.12870000000000001</v>
      </c>
      <c r="AQ509">
        <v>5.0000000000000001E-4</v>
      </c>
      <c r="AR509">
        <v>-1.90774649E-2</v>
      </c>
      <c r="AS509">
        <v>0</v>
      </c>
      <c r="AT509">
        <v>-16.444582950000001</v>
      </c>
      <c r="AU509">
        <v>0.13469999999999999</v>
      </c>
      <c r="AV509">
        <v>1.16010633763138E-3</v>
      </c>
      <c r="AW509">
        <v>439.02030000000002</v>
      </c>
      <c r="AX509">
        <v>415586.43150000001</v>
      </c>
      <c r="AY509">
        <v>23.412500000000001</v>
      </c>
      <c r="AZ509">
        <v>0.112</v>
      </c>
      <c r="BA509">
        <v>0.999</v>
      </c>
      <c r="BB509">
        <v>0</v>
      </c>
      <c r="BC509">
        <v>0</v>
      </c>
      <c r="BD509">
        <v>0</v>
      </c>
      <c r="BE509">
        <v>0</v>
      </c>
      <c r="BF509">
        <v>0</v>
      </c>
      <c r="BG509" s="2">
        <f t="shared" si="10"/>
        <v>0.16082096632367895</v>
      </c>
      <c r="BH509">
        <f>IFERROR(VLOOKUP(D509,'Pesos cenários'!$B$2:$D$4,3,FALSE),"")</f>
        <v>0.3972</v>
      </c>
    </row>
    <row r="510" spans="1:60" x14ac:dyDescent="0.25">
      <c r="A510">
        <v>21679</v>
      </c>
      <c r="B510" t="s">
        <v>719</v>
      </c>
      <c r="C510" t="s">
        <v>343</v>
      </c>
      <c r="D510" t="s">
        <v>58</v>
      </c>
      <c r="E510" t="s">
        <v>57</v>
      </c>
      <c r="F510" t="s">
        <v>724</v>
      </c>
      <c r="G510" t="s">
        <v>716</v>
      </c>
      <c r="H510">
        <v>28.065999999999999</v>
      </c>
      <c r="I510">
        <v>430.22564699999998</v>
      </c>
      <c r="J510">
        <v>1822.5904057749999</v>
      </c>
      <c r="K510">
        <v>0.14153779999999999</v>
      </c>
      <c r="L510">
        <v>0.13350000000000001</v>
      </c>
      <c r="M510">
        <v>0.23599999999999999</v>
      </c>
      <c r="N510">
        <v>9.1089000000000002</v>
      </c>
      <c r="O510">
        <v>986.64490000000001</v>
      </c>
      <c r="P510">
        <v>3.7052</v>
      </c>
      <c r="Q510">
        <v>0.12039999999999999</v>
      </c>
      <c r="R510">
        <v>5.4999999999999997E-3</v>
      </c>
      <c r="S510">
        <v>28.389199999999999</v>
      </c>
      <c r="T510">
        <v>916.14700000000005</v>
      </c>
      <c r="U510">
        <v>0</v>
      </c>
      <c r="V510">
        <v>0</v>
      </c>
      <c r="W510">
        <v>3.1E-2</v>
      </c>
      <c r="X510">
        <v>110785284</v>
      </c>
      <c r="Y510">
        <v>1698409060</v>
      </c>
      <c r="Z510">
        <v>0</v>
      </c>
      <c r="AA510">
        <v>0.1263</v>
      </c>
      <c r="AB510">
        <v>6.5199999999999994E-2</v>
      </c>
      <c r="AC510">
        <v>64.465500000000006</v>
      </c>
      <c r="AD510">
        <v>479501.98119999998</v>
      </c>
      <c r="AE510">
        <v>0</v>
      </c>
      <c r="AF510">
        <v>0.12039999999999999</v>
      </c>
      <c r="AG510">
        <v>1E-4</v>
      </c>
      <c r="AH510">
        <v>0</v>
      </c>
      <c r="AI510">
        <v>0.37640000000000001</v>
      </c>
      <c r="AJ510">
        <v>-3.3399999999999999E-2</v>
      </c>
      <c r="AK510">
        <v>0.124</v>
      </c>
      <c r="AL510">
        <v>8.1500000000000003E-2</v>
      </c>
      <c r="AM510">
        <v>2411297.6713</v>
      </c>
      <c r="AN510">
        <v>447279988.8872</v>
      </c>
      <c r="AO510">
        <v>0</v>
      </c>
      <c r="AP510">
        <v>0.12870000000000001</v>
      </c>
      <c r="AQ510">
        <v>5.4000000000000003E-3</v>
      </c>
      <c r="AR510">
        <v>5.0451278699999998E-2</v>
      </c>
      <c r="AS510">
        <v>0</v>
      </c>
      <c r="AT510">
        <v>-12.267491825</v>
      </c>
      <c r="AU510">
        <v>0.13469999999999999</v>
      </c>
      <c r="AV510">
        <v>0</v>
      </c>
      <c r="AW510">
        <v>446.6447</v>
      </c>
      <c r="AX510">
        <v>431044.28480000002</v>
      </c>
      <c r="AY510">
        <v>0.35320000000000001</v>
      </c>
      <c r="AZ510">
        <v>0.112</v>
      </c>
      <c r="BA510">
        <v>0.999</v>
      </c>
      <c r="BB510">
        <v>0</v>
      </c>
      <c r="BC510">
        <v>0</v>
      </c>
      <c r="BD510">
        <v>0</v>
      </c>
      <c r="BE510">
        <v>0</v>
      </c>
      <c r="BF510">
        <v>0</v>
      </c>
      <c r="BG510" s="2">
        <f t="shared" si="10"/>
        <v>0.16310397999999998</v>
      </c>
      <c r="BH510">
        <f>IFERROR(VLOOKUP(D510,'Pesos cenários'!$B$2:$D$4,3,FALSE),"")</f>
        <v>0.36020000000000002</v>
      </c>
    </row>
    <row r="511" spans="1:60" x14ac:dyDescent="0.25">
      <c r="A511">
        <v>21679</v>
      </c>
      <c r="B511" t="s">
        <v>719</v>
      </c>
      <c r="C511" t="s">
        <v>343</v>
      </c>
      <c r="D511" t="s">
        <v>59</v>
      </c>
      <c r="E511" t="s">
        <v>57</v>
      </c>
      <c r="F511" t="s">
        <v>724</v>
      </c>
      <c r="G511" t="s">
        <v>716</v>
      </c>
      <c r="H511">
        <v>28.065999999999999</v>
      </c>
      <c r="I511">
        <v>430.22564699999998</v>
      </c>
      <c r="J511">
        <v>2210.4683583999999</v>
      </c>
      <c r="K511">
        <v>0.14153779999999999</v>
      </c>
      <c r="L511">
        <v>0.13350000000000001</v>
      </c>
      <c r="M511">
        <v>0.1946</v>
      </c>
      <c r="N511">
        <v>9.1089000000000002</v>
      </c>
      <c r="O511">
        <v>1225.8015</v>
      </c>
      <c r="P511">
        <v>1.4140999999999999</v>
      </c>
      <c r="Q511">
        <v>0.12039999999999999</v>
      </c>
      <c r="R511">
        <v>6.3E-3</v>
      </c>
      <c r="S511">
        <v>28.389199999999999</v>
      </c>
      <c r="T511">
        <v>972.66780000000006</v>
      </c>
      <c r="U511">
        <v>0</v>
      </c>
      <c r="V511">
        <v>0</v>
      </c>
      <c r="W511">
        <v>2.92E-2</v>
      </c>
      <c r="X511">
        <v>110785284</v>
      </c>
      <c r="Y511">
        <v>2308118342.25</v>
      </c>
      <c r="Z511">
        <v>0</v>
      </c>
      <c r="AA511">
        <v>0.1263</v>
      </c>
      <c r="AB511">
        <v>4.8000000000000001E-2</v>
      </c>
      <c r="AC511">
        <v>64.465500000000006</v>
      </c>
      <c r="AD511">
        <v>836379.58109999995</v>
      </c>
      <c r="AE511">
        <v>0</v>
      </c>
      <c r="AF511">
        <v>0.12039999999999999</v>
      </c>
      <c r="AG511">
        <v>1E-4</v>
      </c>
      <c r="AH511">
        <v>0</v>
      </c>
      <c r="AI511">
        <v>0.57669999999999999</v>
      </c>
      <c r="AJ511">
        <v>-9.7799999999999998E-2</v>
      </c>
      <c r="AK511">
        <v>0.124</v>
      </c>
      <c r="AL511">
        <v>0.14499999999999999</v>
      </c>
      <c r="AM511">
        <v>11943489.3039</v>
      </c>
      <c r="AN511">
        <v>972652688.70200002</v>
      </c>
      <c r="AO511">
        <v>0</v>
      </c>
      <c r="AP511">
        <v>0.12870000000000001</v>
      </c>
      <c r="AQ511">
        <v>1.23E-2</v>
      </c>
      <c r="AR511">
        <v>0.24498112499999999</v>
      </c>
      <c r="AS511">
        <v>0</v>
      </c>
      <c r="AT511">
        <v>-11.5883427875</v>
      </c>
      <c r="AU511">
        <v>0.13469999999999999</v>
      </c>
      <c r="AV511">
        <v>0</v>
      </c>
      <c r="AW511">
        <v>514.84939999999995</v>
      </c>
      <c r="AX511">
        <v>452429.32079999999</v>
      </c>
      <c r="AY511">
        <v>0</v>
      </c>
      <c r="AZ511">
        <v>0.112</v>
      </c>
      <c r="BA511">
        <v>0.99890000000000001</v>
      </c>
      <c r="BB511">
        <v>0</v>
      </c>
      <c r="BC511">
        <v>0</v>
      </c>
      <c r="BD511">
        <v>0</v>
      </c>
      <c r="BE511">
        <v>0</v>
      </c>
      <c r="BF511">
        <v>0</v>
      </c>
      <c r="BG511" s="2">
        <f t="shared" si="10"/>
        <v>0.16425186999999999</v>
      </c>
      <c r="BH511">
        <f>IFERROR(VLOOKUP(D511,'Pesos cenários'!$B$2:$D$4,3,FALSE),"")</f>
        <v>0.24260000000000001</v>
      </c>
    </row>
    <row r="512" spans="1:60" x14ac:dyDescent="0.25">
      <c r="A512">
        <v>21680</v>
      </c>
      <c r="B512" t="s">
        <v>719</v>
      </c>
      <c r="C512" t="s">
        <v>344</v>
      </c>
      <c r="D512" t="s">
        <v>56</v>
      </c>
      <c r="E512" t="s">
        <v>57</v>
      </c>
      <c r="F512" t="s">
        <v>724</v>
      </c>
      <c r="G512" t="s">
        <v>716</v>
      </c>
      <c r="H512">
        <v>238.376</v>
      </c>
      <c r="I512">
        <v>3178.8513200000002</v>
      </c>
      <c r="J512">
        <v>1638.4106470500001</v>
      </c>
      <c r="K512">
        <v>0.14153779999999999</v>
      </c>
      <c r="L512">
        <v>0.13350000000000001</v>
      </c>
      <c r="M512">
        <v>1</v>
      </c>
      <c r="N512">
        <v>131.59739999999999</v>
      </c>
      <c r="O512">
        <v>934.7636</v>
      </c>
      <c r="P512">
        <v>3.7052</v>
      </c>
      <c r="Q512">
        <v>0.12039999999999999</v>
      </c>
      <c r="R512">
        <v>0.13739999999999999</v>
      </c>
      <c r="S512">
        <v>239.5026</v>
      </c>
      <c r="T512">
        <v>928.77779999999996</v>
      </c>
      <c r="U512">
        <v>0</v>
      </c>
      <c r="V512">
        <v>0</v>
      </c>
      <c r="W512">
        <v>0.25790000000000002</v>
      </c>
      <c r="X512">
        <v>1810112136</v>
      </c>
      <c r="Y512">
        <v>1709276720</v>
      </c>
      <c r="Z512">
        <v>0</v>
      </c>
      <c r="AA512">
        <v>0.1263</v>
      </c>
      <c r="AB512">
        <v>1</v>
      </c>
      <c r="AC512">
        <v>6161.1486000000004</v>
      </c>
      <c r="AD512">
        <v>478977.01140000002</v>
      </c>
      <c r="AE512">
        <v>0</v>
      </c>
      <c r="AF512">
        <v>0.12039999999999999</v>
      </c>
      <c r="AG512">
        <v>1.29E-2</v>
      </c>
      <c r="AH512">
        <v>2.07E-2</v>
      </c>
      <c r="AI512">
        <v>0.377</v>
      </c>
      <c r="AJ512">
        <v>-1.5100000000000001E-2</v>
      </c>
      <c r="AK512">
        <v>0.124</v>
      </c>
      <c r="AL512">
        <v>9.1300000000000006E-2</v>
      </c>
      <c r="AM512">
        <v>0</v>
      </c>
      <c r="AN512">
        <v>442484488.83569998</v>
      </c>
      <c r="AO512">
        <v>0</v>
      </c>
      <c r="AP512">
        <v>0.12870000000000001</v>
      </c>
      <c r="AQ512">
        <v>0</v>
      </c>
      <c r="AR512">
        <v>-0.20446199200000001</v>
      </c>
      <c r="AS512">
        <v>0</v>
      </c>
      <c r="AT512">
        <v>-16.444582950000001</v>
      </c>
      <c r="AU512">
        <v>0.13469999999999999</v>
      </c>
      <c r="AV512">
        <v>1.24333947915656E-2</v>
      </c>
      <c r="AW512">
        <v>187193.15229999999</v>
      </c>
      <c r="AX512">
        <v>415586.43150000001</v>
      </c>
      <c r="AY512">
        <v>23.412500000000001</v>
      </c>
      <c r="AZ512">
        <v>0.112</v>
      </c>
      <c r="BA512">
        <v>0.54959999999999998</v>
      </c>
      <c r="BB512">
        <v>0</v>
      </c>
      <c r="BC512">
        <v>0</v>
      </c>
      <c r="BD512">
        <v>0</v>
      </c>
      <c r="BE512">
        <v>0</v>
      </c>
      <c r="BF512">
        <v>0</v>
      </c>
      <c r="BG512" s="2">
        <f t="shared" si="10"/>
        <v>0.35244729827842386</v>
      </c>
      <c r="BH512">
        <f>IFERROR(VLOOKUP(D512,'Pesos cenários'!$B$2:$D$4,3,FALSE),"")</f>
        <v>0.3972</v>
      </c>
    </row>
    <row r="513" spans="1:60" x14ac:dyDescent="0.25">
      <c r="A513">
        <v>21680</v>
      </c>
      <c r="B513" t="s">
        <v>719</v>
      </c>
      <c r="C513" t="s">
        <v>344</v>
      </c>
      <c r="D513" t="s">
        <v>58</v>
      </c>
      <c r="E513" t="s">
        <v>57</v>
      </c>
      <c r="F513" t="s">
        <v>724</v>
      </c>
      <c r="G513" t="s">
        <v>716</v>
      </c>
      <c r="H513">
        <v>238.376</v>
      </c>
      <c r="I513">
        <v>3178.8513200000002</v>
      </c>
      <c r="J513">
        <v>1822.5904057749999</v>
      </c>
      <c r="K513">
        <v>0.14153779999999999</v>
      </c>
      <c r="L513">
        <v>0.13350000000000001</v>
      </c>
      <c r="M513">
        <v>1</v>
      </c>
      <c r="N513">
        <v>131.59739999999999</v>
      </c>
      <c r="O513">
        <v>986.64490000000001</v>
      </c>
      <c r="P513">
        <v>3.7052</v>
      </c>
      <c r="Q513">
        <v>0.12039999999999999</v>
      </c>
      <c r="R513">
        <v>0.13009999999999999</v>
      </c>
      <c r="S513">
        <v>239.5026</v>
      </c>
      <c r="T513">
        <v>916.14700000000005</v>
      </c>
      <c r="U513">
        <v>0</v>
      </c>
      <c r="V513">
        <v>0</v>
      </c>
      <c r="W513">
        <v>0.26140000000000002</v>
      </c>
      <c r="X513">
        <v>1810112136</v>
      </c>
      <c r="Y513">
        <v>1698409060</v>
      </c>
      <c r="Z513">
        <v>0</v>
      </c>
      <c r="AA513">
        <v>0.1263</v>
      </c>
      <c r="AB513">
        <v>1</v>
      </c>
      <c r="AC513">
        <v>6161.1486000000004</v>
      </c>
      <c r="AD513">
        <v>479501.98119999998</v>
      </c>
      <c r="AE513">
        <v>0</v>
      </c>
      <c r="AF513">
        <v>0.12039999999999999</v>
      </c>
      <c r="AG513">
        <v>1.2800000000000001E-2</v>
      </c>
      <c r="AH513">
        <v>2.0199999999999999E-2</v>
      </c>
      <c r="AI513">
        <v>0.37640000000000001</v>
      </c>
      <c r="AJ513">
        <v>-3.3399999999999999E-2</v>
      </c>
      <c r="AK513">
        <v>0.124</v>
      </c>
      <c r="AL513">
        <v>0.13089999999999999</v>
      </c>
      <c r="AM513">
        <v>11310895.0677</v>
      </c>
      <c r="AN513">
        <v>447279988.8872</v>
      </c>
      <c r="AO513">
        <v>0</v>
      </c>
      <c r="AP513">
        <v>0.12870000000000001</v>
      </c>
      <c r="AQ513">
        <v>2.53E-2</v>
      </c>
      <c r="AR513">
        <v>-0.21183200199999999</v>
      </c>
      <c r="AS513">
        <v>0</v>
      </c>
      <c r="AT513">
        <v>-12.267491825</v>
      </c>
      <c r="AU513">
        <v>0.13469999999999999</v>
      </c>
      <c r="AV513">
        <v>1.7267751633492499E-2</v>
      </c>
      <c r="AW513">
        <v>128966.51949999999</v>
      </c>
      <c r="AX513">
        <v>431044.28480000002</v>
      </c>
      <c r="AY513">
        <v>0.35320000000000001</v>
      </c>
      <c r="AZ513">
        <v>0.112</v>
      </c>
      <c r="BA513">
        <v>0.70079999999999998</v>
      </c>
      <c r="BB513">
        <v>0</v>
      </c>
      <c r="BC513">
        <v>0</v>
      </c>
      <c r="BD513">
        <v>0</v>
      </c>
      <c r="BE513">
        <v>0</v>
      </c>
      <c r="BF513">
        <v>0</v>
      </c>
      <c r="BG513" s="2">
        <f t="shared" si="10"/>
        <v>0.37730843614503146</v>
      </c>
      <c r="BH513">
        <f>IFERROR(VLOOKUP(D513,'Pesos cenários'!$B$2:$D$4,3,FALSE),"")</f>
        <v>0.36020000000000002</v>
      </c>
    </row>
    <row r="514" spans="1:60" x14ac:dyDescent="0.25">
      <c r="A514">
        <v>21680</v>
      </c>
      <c r="B514" t="s">
        <v>719</v>
      </c>
      <c r="C514" t="s">
        <v>344</v>
      </c>
      <c r="D514" t="s">
        <v>59</v>
      </c>
      <c r="E514" t="s">
        <v>57</v>
      </c>
      <c r="F514" t="s">
        <v>724</v>
      </c>
      <c r="G514" t="s">
        <v>716</v>
      </c>
      <c r="H514">
        <v>238.376</v>
      </c>
      <c r="I514">
        <v>3178.8513200000002</v>
      </c>
      <c r="J514">
        <v>2210.4683583999999</v>
      </c>
      <c r="K514">
        <v>0.14153779999999999</v>
      </c>
      <c r="L514">
        <v>0.13350000000000001</v>
      </c>
      <c r="M514">
        <v>1</v>
      </c>
      <c r="N514">
        <v>164.67060000000001</v>
      </c>
      <c r="O514">
        <v>1225.8015</v>
      </c>
      <c r="P514">
        <v>1.4140999999999999</v>
      </c>
      <c r="Q514">
        <v>0.12039999999999999</v>
      </c>
      <c r="R514">
        <v>0.1333</v>
      </c>
      <c r="S514">
        <v>239.5026</v>
      </c>
      <c r="T514">
        <v>972.66780000000006</v>
      </c>
      <c r="U514">
        <v>0</v>
      </c>
      <c r="V514">
        <v>0</v>
      </c>
      <c r="W514">
        <v>0.2462</v>
      </c>
      <c r="X514">
        <v>1810112136</v>
      </c>
      <c r="Y514">
        <v>2308118342.25</v>
      </c>
      <c r="Z514">
        <v>0</v>
      </c>
      <c r="AA514">
        <v>0.1263</v>
      </c>
      <c r="AB514">
        <v>0.78420000000000001</v>
      </c>
      <c r="AC514">
        <v>6161.1486000000004</v>
      </c>
      <c r="AD514">
        <v>836379.58109999995</v>
      </c>
      <c r="AE514">
        <v>0</v>
      </c>
      <c r="AF514">
        <v>0.12039999999999999</v>
      </c>
      <c r="AG514">
        <v>7.4000000000000003E-3</v>
      </c>
      <c r="AH514">
        <v>2.0799999999999999E-2</v>
      </c>
      <c r="AI514">
        <v>0.57669999999999999</v>
      </c>
      <c r="AJ514">
        <v>-9.7799999999999998E-2</v>
      </c>
      <c r="AK514">
        <v>0.124</v>
      </c>
      <c r="AL514">
        <v>0.17580000000000001</v>
      </c>
      <c r="AM514">
        <v>34009240.452299997</v>
      </c>
      <c r="AN514">
        <v>972652688.70200002</v>
      </c>
      <c r="AO514">
        <v>0</v>
      </c>
      <c r="AP514">
        <v>0.12870000000000001</v>
      </c>
      <c r="AQ514">
        <v>3.5000000000000003E-2</v>
      </c>
      <c r="AR514">
        <v>-0.22578525499999999</v>
      </c>
      <c r="AS514">
        <v>0</v>
      </c>
      <c r="AT514">
        <v>-11.5883427875</v>
      </c>
      <c r="AU514">
        <v>0.13469999999999999</v>
      </c>
      <c r="AV514">
        <v>1.9483826043146302E-2</v>
      </c>
      <c r="AW514">
        <v>86761.305699999997</v>
      </c>
      <c r="AX514">
        <v>452429.32079999999</v>
      </c>
      <c r="AY514">
        <v>0</v>
      </c>
      <c r="AZ514">
        <v>0.112</v>
      </c>
      <c r="BA514">
        <v>0.80820000000000003</v>
      </c>
      <c r="BB514">
        <v>0</v>
      </c>
      <c r="BC514">
        <v>0</v>
      </c>
      <c r="BD514">
        <v>0</v>
      </c>
      <c r="BE514">
        <v>0</v>
      </c>
      <c r="BF514">
        <v>0</v>
      </c>
      <c r="BG514" s="2">
        <f t="shared" si="10"/>
        <v>0.36893131136801183</v>
      </c>
      <c r="BH514">
        <f>IFERROR(VLOOKUP(D514,'Pesos cenários'!$B$2:$D$4,3,FALSE),"")</f>
        <v>0.24260000000000001</v>
      </c>
    </row>
    <row r="515" spans="1:60" x14ac:dyDescent="0.25">
      <c r="A515">
        <v>21681</v>
      </c>
      <c r="B515" t="s">
        <v>719</v>
      </c>
      <c r="C515" t="s">
        <v>345</v>
      </c>
      <c r="D515" t="s">
        <v>56</v>
      </c>
      <c r="E515" t="s">
        <v>57</v>
      </c>
      <c r="F515" t="s">
        <v>724</v>
      </c>
      <c r="G515" t="s">
        <v>716</v>
      </c>
      <c r="H515">
        <v>75.659000000000006</v>
      </c>
      <c r="I515">
        <v>108.440681</v>
      </c>
      <c r="J515">
        <v>1638.4106470500001</v>
      </c>
      <c r="K515">
        <v>0.14153779999999999</v>
      </c>
      <c r="L515">
        <v>0.13350000000000001</v>
      </c>
      <c r="M515">
        <v>6.6100000000000006E-2</v>
      </c>
      <c r="N515">
        <v>43.414900000000003</v>
      </c>
      <c r="O515">
        <v>934.7636</v>
      </c>
      <c r="P515">
        <v>3.7052</v>
      </c>
      <c r="Q515">
        <v>0.12039999999999999</v>
      </c>
      <c r="R515">
        <v>4.2700000000000002E-2</v>
      </c>
      <c r="S515">
        <v>70.938599999999994</v>
      </c>
      <c r="T515">
        <v>928.77779999999996</v>
      </c>
      <c r="U515">
        <v>0</v>
      </c>
      <c r="V515">
        <v>0</v>
      </c>
      <c r="W515">
        <v>7.6399999999999996E-2</v>
      </c>
      <c r="X515">
        <v>298646268</v>
      </c>
      <c r="Y515">
        <v>1709276720</v>
      </c>
      <c r="Z515">
        <v>0</v>
      </c>
      <c r="AA515">
        <v>0.1263</v>
      </c>
      <c r="AB515">
        <v>0.17469999999999999</v>
      </c>
      <c r="AC515">
        <v>29580.196400000001</v>
      </c>
      <c r="AD515">
        <v>478977.01140000002</v>
      </c>
      <c r="AE515">
        <v>0</v>
      </c>
      <c r="AF515">
        <v>0.12039999999999999</v>
      </c>
      <c r="AG515">
        <v>6.1800000000000001E-2</v>
      </c>
      <c r="AH515">
        <v>0.25879999999999997</v>
      </c>
      <c r="AI515">
        <v>0.377</v>
      </c>
      <c r="AJ515">
        <v>-1.5100000000000001E-2</v>
      </c>
      <c r="AK515">
        <v>0.124</v>
      </c>
      <c r="AL515">
        <v>0.69850000000000001</v>
      </c>
      <c r="AM515">
        <v>0</v>
      </c>
      <c r="AN515">
        <v>442484488.83569998</v>
      </c>
      <c r="AO515">
        <v>0</v>
      </c>
      <c r="AP515">
        <v>0.12870000000000001</v>
      </c>
      <c r="AQ515">
        <v>0</v>
      </c>
      <c r="AR515">
        <v>-4.7024041400000001E-2</v>
      </c>
      <c r="AS515">
        <v>0</v>
      </c>
      <c r="AT515">
        <v>-16.444582950000001</v>
      </c>
      <c r="AU515">
        <v>0.13469999999999999</v>
      </c>
      <c r="AV515">
        <v>2.8595460002225201E-3</v>
      </c>
      <c r="AW515">
        <v>4150.5609999999997</v>
      </c>
      <c r="AX515">
        <v>415586.43150000001</v>
      </c>
      <c r="AY515">
        <v>23.412500000000001</v>
      </c>
      <c r="AZ515">
        <v>0.112</v>
      </c>
      <c r="BA515">
        <v>0.99009999999999998</v>
      </c>
      <c r="BB515">
        <v>0</v>
      </c>
      <c r="BC515">
        <v>0</v>
      </c>
      <c r="BD515">
        <v>0</v>
      </c>
      <c r="BE515">
        <v>0</v>
      </c>
      <c r="BF515">
        <v>0</v>
      </c>
      <c r="BG515" s="2">
        <f t="shared" si="10"/>
        <v>0.24136114084622995</v>
      </c>
      <c r="BH515">
        <f>IFERROR(VLOOKUP(D515,'Pesos cenários'!$B$2:$D$4,3,FALSE),"")</f>
        <v>0.3972</v>
      </c>
    </row>
    <row r="516" spans="1:60" x14ac:dyDescent="0.25">
      <c r="A516">
        <v>21681</v>
      </c>
      <c r="B516" t="s">
        <v>719</v>
      </c>
      <c r="C516" t="s">
        <v>345</v>
      </c>
      <c r="D516" t="s">
        <v>58</v>
      </c>
      <c r="E516" t="s">
        <v>57</v>
      </c>
      <c r="F516" t="s">
        <v>724</v>
      </c>
      <c r="G516" t="s">
        <v>716</v>
      </c>
      <c r="H516">
        <v>75.659000000000006</v>
      </c>
      <c r="I516">
        <v>108.440681</v>
      </c>
      <c r="J516">
        <v>1822.5904057749999</v>
      </c>
      <c r="K516">
        <v>0.14153779999999999</v>
      </c>
      <c r="L516">
        <v>0.13350000000000001</v>
      </c>
      <c r="M516">
        <v>5.9400000000000001E-2</v>
      </c>
      <c r="N516">
        <v>43.414900000000003</v>
      </c>
      <c r="O516">
        <v>986.64490000000001</v>
      </c>
      <c r="P516">
        <v>3.7052</v>
      </c>
      <c r="Q516">
        <v>0.12039999999999999</v>
      </c>
      <c r="R516">
        <v>4.0399999999999998E-2</v>
      </c>
      <c r="S516">
        <v>70.938599999999994</v>
      </c>
      <c r="T516">
        <v>916.14700000000005</v>
      </c>
      <c r="U516">
        <v>0</v>
      </c>
      <c r="V516">
        <v>0</v>
      </c>
      <c r="W516">
        <v>7.7399999999999997E-2</v>
      </c>
      <c r="X516">
        <v>298646268</v>
      </c>
      <c r="Y516">
        <v>1698409060</v>
      </c>
      <c r="Z516">
        <v>0</v>
      </c>
      <c r="AA516">
        <v>0.1263</v>
      </c>
      <c r="AB516">
        <v>0.17580000000000001</v>
      </c>
      <c r="AC516">
        <v>29580.196400000001</v>
      </c>
      <c r="AD516">
        <v>479501.98119999998</v>
      </c>
      <c r="AE516">
        <v>0</v>
      </c>
      <c r="AF516">
        <v>0.12039999999999999</v>
      </c>
      <c r="AG516">
        <v>6.1699999999999998E-2</v>
      </c>
      <c r="AH516">
        <v>0.25879999999999997</v>
      </c>
      <c r="AI516">
        <v>0.37640000000000001</v>
      </c>
      <c r="AJ516">
        <v>-3.3399999999999999E-2</v>
      </c>
      <c r="AK516">
        <v>0.124</v>
      </c>
      <c r="AL516">
        <v>0.71289999999999998</v>
      </c>
      <c r="AM516">
        <v>0</v>
      </c>
      <c r="AN516">
        <v>447279988.8872</v>
      </c>
      <c r="AO516">
        <v>0</v>
      </c>
      <c r="AP516">
        <v>0.12870000000000001</v>
      </c>
      <c r="AQ516">
        <v>0</v>
      </c>
      <c r="AR516">
        <v>-0.165694386</v>
      </c>
      <c r="AS516">
        <v>0</v>
      </c>
      <c r="AT516">
        <v>-12.267491825</v>
      </c>
      <c r="AU516">
        <v>0.13469999999999999</v>
      </c>
      <c r="AV516">
        <v>1.35067859317689E-2</v>
      </c>
      <c r="AW516">
        <v>1401.1841999999999</v>
      </c>
      <c r="AX516">
        <v>431044.28480000002</v>
      </c>
      <c r="AY516">
        <v>0.35320000000000001</v>
      </c>
      <c r="AZ516">
        <v>0.112</v>
      </c>
      <c r="BA516">
        <v>0.99680000000000002</v>
      </c>
      <c r="BB516">
        <v>0</v>
      </c>
      <c r="BC516">
        <v>0</v>
      </c>
      <c r="BD516">
        <v>0</v>
      </c>
      <c r="BE516">
        <v>0</v>
      </c>
      <c r="BF516">
        <v>0</v>
      </c>
      <c r="BG516" s="2">
        <f t="shared" si="10"/>
        <v>0.24428684406500928</v>
      </c>
      <c r="BH516">
        <f>IFERROR(VLOOKUP(D516,'Pesos cenários'!$B$2:$D$4,3,FALSE),"")</f>
        <v>0.36020000000000002</v>
      </c>
    </row>
    <row r="517" spans="1:60" x14ac:dyDescent="0.25">
      <c r="A517">
        <v>21681</v>
      </c>
      <c r="B517" t="s">
        <v>719</v>
      </c>
      <c r="C517" t="s">
        <v>345</v>
      </c>
      <c r="D517" t="s">
        <v>59</v>
      </c>
      <c r="E517" t="s">
        <v>57</v>
      </c>
      <c r="F517" t="s">
        <v>724</v>
      </c>
      <c r="G517" t="s">
        <v>716</v>
      </c>
      <c r="H517">
        <v>75.659000000000006</v>
      </c>
      <c r="I517">
        <v>108.440681</v>
      </c>
      <c r="J517">
        <v>2210.4683583999999</v>
      </c>
      <c r="K517">
        <v>0.14153779999999999</v>
      </c>
      <c r="L517">
        <v>0.13350000000000001</v>
      </c>
      <c r="M517">
        <v>4.9000000000000002E-2</v>
      </c>
      <c r="N517">
        <v>49.996200000000002</v>
      </c>
      <c r="O517">
        <v>1225.8015</v>
      </c>
      <c r="P517">
        <v>1.4140999999999999</v>
      </c>
      <c r="Q517">
        <v>0.12039999999999999</v>
      </c>
      <c r="R517">
        <v>3.9699999999999999E-2</v>
      </c>
      <c r="S517">
        <v>70.938599999999994</v>
      </c>
      <c r="T517">
        <v>972.66780000000006</v>
      </c>
      <c r="U517">
        <v>0</v>
      </c>
      <c r="V517">
        <v>0</v>
      </c>
      <c r="W517">
        <v>7.2900000000000006E-2</v>
      </c>
      <c r="X517">
        <v>298646268</v>
      </c>
      <c r="Y517">
        <v>2308118342.25</v>
      </c>
      <c r="Z517">
        <v>0</v>
      </c>
      <c r="AA517">
        <v>0.1263</v>
      </c>
      <c r="AB517">
        <v>0.12939999999999999</v>
      </c>
      <c r="AC517">
        <v>29580.196400000001</v>
      </c>
      <c r="AD517">
        <v>836379.58109999995</v>
      </c>
      <c r="AE517">
        <v>0</v>
      </c>
      <c r="AF517">
        <v>0.12039999999999999</v>
      </c>
      <c r="AG517">
        <v>3.5400000000000001E-2</v>
      </c>
      <c r="AH517">
        <v>0.29470000000000002</v>
      </c>
      <c r="AI517">
        <v>0.57669999999999999</v>
      </c>
      <c r="AJ517">
        <v>-9.7799999999999998E-2</v>
      </c>
      <c r="AK517">
        <v>0.124</v>
      </c>
      <c r="AL517">
        <v>0.58189999999999997</v>
      </c>
      <c r="AM517">
        <v>4472702.1793999998</v>
      </c>
      <c r="AN517">
        <v>972652688.70200002</v>
      </c>
      <c r="AO517">
        <v>0</v>
      </c>
      <c r="AP517">
        <v>0.12870000000000001</v>
      </c>
      <c r="AQ517">
        <v>4.5999999999999999E-3</v>
      </c>
      <c r="AR517">
        <v>-0.50889664899999998</v>
      </c>
      <c r="AS517">
        <v>0</v>
      </c>
      <c r="AT517">
        <v>-11.5883427875</v>
      </c>
      <c r="AU517">
        <v>0.13469999999999999</v>
      </c>
      <c r="AV517">
        <v>4.3914531899154001E-2</v>
      </c>
      <c r="AW517">
        <v>1562.4933000000001</v>
      </c>
      <c r="AX517">
        <v>452429.32079999999</v>
      </c>
      <c r="AY517">
        <v>0</v>
      </c>
      <c r="AZ517">
        <v>0.112</v>
      </c>
      <c r="BA517">
        <v>0.99650000000000005</v>
      </c>
      <c r="BB517">
        <v>0</v>
      </c>
      <c r="BC517">
        <v>0</v>
      </c>
      <c r="BD517">
        <v>0</v>
      </c>
      <c r="BE517">
        <v>0</v>
      </c>
      <c r="BF517">
        <v>0</v>
      </c>
      <c r="BG517" s="2">
        <f t="shared" si="10"/>
        <v>0.22219766744681607</v>
      </c>
      <c r="BH517">
        <f>IFERROR(VLOOKUP(D517,'Pesos cenários'!$B$2:$D$4,3,FALSE),"")</f>
        <v>0.24260000000000001</v>
      </c>
    </row>
    <row r="518" spans="1:60" x14ac:dyDescent="0.25">
      <c r="A518">
        <v>21682</v>
      </c>
      <c r="B518" t="s">
        <v>719</v>
      </c>
      <c r="C518" t="s">
        <v>346</v>
      </c>
      <c r="D518" t="s">
        <v>59</v>
      </c>
      <c r="E518" t="s">
        <v>57</v>
      </c>
      <c r="F518" t="s">
        <v>727</v>
      </c>
      <c r="G518" t="s">
        <v>716</v>
      </c>
      <c r="H518">
        <v>86.436000000000007</v>
      </c>
      <c r="I518">
        <v>337.30377199999998</v>
      </c>
      <c r="J518">
        <v>2210.4683583999999</v>
      </c>
      <c r="K518">
        <v>0.14153779999999999</v>
      </c>
      <c r="L518">
        <v>0.13350000000000001</v>
      </c>
      <c r="M518">
        <v>0.1525</v>
      </c>
      <c r="N518">
        <v>108.3702</v>
      </c>
      <c r="O518">
        <v>1225.8015</v>
      </c>
      <c r="P518">
        <v>1.4140999999999999</v>
      </c>
      <c r="Q518">
        <v>0.12039999999999999</v>
      </c>
      <c r="R518">
        <v>8.7400000000000005E-2</v>
      </c>
      <c r="S518">
        <v>88.392700000000005</v>
      </c>
      <c r="T518">
        <v>972.66780000000006</v>
      </c>
      <c r="U518">
        <v>0</v>
      </c>
      <c r="V518">
        <v>0</v>
      </c>
      <c r="W518">
        <v>9.0899999999999995E-2</v>
      </c>
      <c r="X518">
        <v>341183256</v>
      </c>
      <c r="Y518">
        <v>2308118342.25</v>
      </c>
      <c r="Z518">
        <v>0</v>
      </c>
      <c r="AA518">
        <v>0.1263</v>
      </c>
      <c r="AB518">
        <v>0.14779999999999999</v>
      </c>
      <c r="AC518">
        <v>988.57740000000001</v>
      </c>
      <c r="AD518">
        <v>836379.58109999995</v>
      </c>
      <c r="AE518">
        <v>0</v>
      </c>
      <c r="AF518">
        <v>0.12039999999999999</v>
      </c>
      <c r="AG518">
        <v>1.1999999999999999E-3</v>
      </c>
      <c r="AH518">
        <v>0.2336</v>
      </c>
      <c r="AI518">
        <v>0.57669999999999999</v>
      </c>
      <c r="AJ518">
        <v>-9.7799999999999998E-2</v>
      </c>
      <c r="AK518">
        <v>0.124</v>
      </c>
      <c r="AL518">
        <v>0.4914</v>
      </c>
      <c r="AM518">
        <v>62854553.759099998</v>
      </c>
      <c r="AN518">
        <v>972652688.70200002</v>
      </c>
      <c r="AO518">
        <v>0</v>
      </c>
      <c r="AP518">
        <v>0.12870000000000001</v>
      </c>
      <c r="AQ518">
        <v>6.4600000000000005E-2</v>
      </c>
      <c r="AR518">
        <v>-7.42100552E-2</v>
      </c>
      <c r="AS518">
        <v>0</v>
      </c>
      <c r="AT518">
        <v>-11.5883427875</v>
      </c>
      <c r="AU518">
        <v>0.13469999999999999</v>
      </c>
      <c r="AV518">
        <v>6.4038539902399301E-3</v>
      </c>
      <c r="AW518">
        <v>10958.174800000001</v>
      </c>
      <c r="AX518">
        <v>452429.32079999999</v>
      </c>
      <c r="AY518">
        <v>0</v>
      </c>
      <c r="AZ518">
        <v>0.112</v>
      </c>
      <c r="BA518">
        <v>0.9758</v>
      </c>
      <c r="BB518">
        <v>0</v>
      </c>
      <c r="BC518">
        <v>0</v>
      </c>
      <c r="BD518">
        <v>0</v>
      </c>
      <c r="BE518">
        <v>0</v>
      </c>
      <c r="BF518">
        <v>0</v>
      </c>
      <c r="BG518" s="2">
        <f t="shared" si="10"/>
        <v>0.22909314913248532</v>
      </c>
      <c r="BH518">
        <f>IFERROR(VLOOKUP(D518,'Pesos cenários'!$B$2:$D$4,3,FALSE),"")</f>
        <v>0.24260000000000001</v>
      </c>
    </row>
    <row r="519" spans="1:60" x14ac:dyDescent="0.25">
      <c r="A519">
        <v>21683</v>
      </c>
      <c r="B519" t="s">
        <v>719</v>
      </c>
      <c r="C519" t="s">
        <v>347</v>
      </c>
      <c r="D519" t="s">
        <v>56</v>
      </c>
      <c r="E519" t="s">
        <v>57</v>
      </c>
      <c r="F519" t="s">
        <v>724</v>
      </c>
      <c r="G519" t="s">
        <v>716</v>
      </c>
      <c r="H519">
        <v>44.524999999999999</v>
      </c>
      <c r="I519">
        <v>4.3385767900000003</v>
      </c>
      <c r="J519">
        <v>1638.4106470500001</v>
      </c>
      <c r="K519">
        <v>0.14153779999999999</v>
      </c>
      <c r="L519">
        <v>0.13350000000000001</v>
      </c>
      <c r="M519">
        <v>2.5999999999999999E-3</v>
      </c>
      <c r="N519">
        <v>83.037999999999997</v>
      </c>
      <c r="O519">
        <v>934.7636</v>
      </c>
      <c r="P519">
        <v>3.7052</v>
      </c>
      <c r="Q519">
        <v>0.12039999999999999</v>
      </c>
      <c r="R519">
        <v>8.5199999999999998E-2</v>
      </c>
      <c r="S519">
        <v>47.426200000000001</v>
      </c>
      <c r="T519">
        <v>928.77779999999996</v>
      </c>
      <c r="U519">
        <v>0</v>
      </c>
      <c r="V519">
        <v>0</v>
      </c>
      <c r="W519">
        <v>5.11E-2</v>
      </c>
      <c r="X519">
        <v>3441566</v>
      </c>
      <c r="Y519">
        <v>1709276720</v>
      </c>
      <c r="Z519">
        <v>0</v>
      </c>
      <c r="AA519">
        <v>0.1263</v>
      </c>
      <c r="AB519">
        <v>2E-3</v>
      </c>
      <c r="AC519">
        <v>3013.0679</v>
      </c>
      <c r="AD519">
        <v>478977.01140000002</v>
      </c>
      <c r="AE519">
        <v>0</v>
      </c>
      <c r="AF519">
        <v>0.12039999999999999</v>
      </c>
      <c r="AG519">
        <v>6.3E-3</v>
      </c>
      <c r="AH519">
        <v>0</v>
      </c>
      <c r="AI519">
        <v>0.377</v>
      </c>
      <c r="AJ519">
        <v>-1.5100000000000001E-2</v>
      </c>
      <c r="AK519">
        <v>0.124</v>
      </c>
      <c r="AL519">
        <v>3.85E-2</v>
      </c>
      <c r="AM519">
        <v>9255492.1572999991</v>
      </c>
      <c r="AN519">
        <v>442484488.83569998</v>
      </c>
      <c r="AO519">
        <v>0</v>
      </c>
      <c r="AP519">
        <v>0.12870000000000001</v>
      </c>
      <c r="AQ519">
        <v>2.0899999999999998E-2</v>
      </c>
      <c r="AR519">
        <v>0.48422309800000002</v>
      </c>
      <c r="AS519">
        <v>0</v>
      </c>
      <c r="AT519">
        <v>-16.444582950000001</v>
      </c>
      <c r="AU519">
        <v>0.13469999999999999</v>
      </c>
      <c r="AV519">
        <v>0</v>
      </c>
      <c r="AW519">
        <v>6187.6746999999996</v>
      </c>
      <c r="AX519">
        <v>415586.43150000001</v>
      </c>
      <c r="AY519">
        <v>23.412500000000001</v>
      </c>
      <c r="AZ519">
        <v>0.112</v>
      </c>
      <c r="BA519">
        <v>0.98519999999999996</v>
      </c>
      <c r="BB519">
        <v>0</v>
      </c>
      <c r="BC519">
        <v>0</v>
      </c>
      <c r="BD519">
        <v>0</v>
      </c>
      <c r="BE519">
        <v>0</v>
      </c>
      <c r="BF519">
        <v>0</v>
      </c>
      <c r="BG519" s="2">
        <f t="shared" si="10"/>
        <v>0.12942252999999998</v>
      </c>
      <c r="BH519">
        <f>IFERROR(VLOOKUP(D519,'Pesos cenários'!$B$2:$D$4,3,FALSE),"")</f>
        <v>0.3972</v>
      </c>
    </row>
    <row r="520" spans="1:60" x14ac:dyDescent="0.25">
      <c r="A520">
        <v>21683</v>
      </c>
      <c r="B520" t="s">
        <v>719</v>
      </c>
      <c r="C520" t="s">
        <v>347</v>
      </c>
      <c r="D520" t="s">
        <v>58</v>
      </c>
      <c r="E520" t="s">
        <v>57</v>
      </c>
      <c r="F520" t="s">
        <v>724</v>
      </c>
      <c r="G520" t="s">
        <v>716</v>
      </c>
      <c r="H520">
        <v>44.524999999999999</v>
      </c>
      <c r="I520">
        <v>4.3385767900000003</v>
      </c>
      <c r="J520">
        <v>1822.5904057749999</v>
      </c>
      <c r="K520">
        <v>0.14153779999999999</v>
      </c>
      <c r="L520">
        <v>0.13350000000000001</v>
      </c>
      <c r="M520">
        <v>2.3E-3</v>
      </c>
      <c r="N520">
        <v>83.037999999999997</v>
      </c>
      <c r="O520">
        <v>986.64490000000001</v>
      </c>
      <c r="P520">
        <v>3.7052</v>
      </c>
      <c r="Q520">
        <v>0.12039999999999999</v>
      </c>
      <c r="R520">
        <v>8.0699999999999994E-2</v>
      </c>
      <c r="S520">
        <v>47.426200000000001</v>
      </c>
      <c r="T520">
        <v>916.14700000000005</v>
      </c>
      <c r="U520">
        <v>0</v>
      </c>
      <c r="V520">
        <v>0</v>
      </c>
      <c r="W520">
        <v>5.1799999999999999E-2</v>
      </c>
      <c r="X520">
        <v>3441566</v>
      </c>
      <c r="Y520">
        <v>1698409060</v>
      </c>
      <c r="Z520">
        <v>0</v>
      </c>
      <c r="AA520">
        <v>0.1263</v>
      </c>
      <c r="AB520">
        <v>2E-3</v>
      </c>
      <c r="AC520">
        <v>3013.0679</v>
      </c>
      <c r="AD520">
        <v>479501.98119999998</v>
      </c>
      <c r="AE520">
        <v>0</v>
      </c>
      <c r="AF520">
        <v>0.12039999999999999</v>
      </c>
      <c r="AG520">
        <v>6.3E-3</v>
      </c>
      <c r="AH520">
        <v>0</v>
      </c>
      <c r="AI520">
        <v>0.37640000000000001</v>
      </c>
      <c r="AJ520">
        <v>-3.3399999999999999E-2</v>
      </c>
      <c r="AK520">
        <v>0.124</v>
      </c>
      <c r="AL520">
        <v>8.14E-2</v>
      </c>
      <c r="AM520">
        <v>9630870.1347000003</v>
      </c>
      <c r="AN520">
        <v>447279988.8872</v>
      </c>
      <c r="AO520">
        <v>0</v>
      </c>
      <c r="AP520">
        <v>0.12870000000000001</v>
      </c>
      <c r="AQ520">
        <v>2.1499999999999998E-2</v>
      </c>
      <c r="AR520">
        <v>0.48542425</v>
      </c>
      <c r="AS520">
        <v>0</v>
      </c>
      <c r="AT520">
        <v>-12.267491825</v>
      </c>
      <c r="AU520">
        <v>0.13469999999999999</v>
      </c>
      <c r="AV520">
        <v>0</v>
      </c>
      <c r="AW520">
        <v>6204.7960999999996</v>
      </c>
      <c r="AX520">
        <v>431044.28480000002</v>
      </c>
      <c r="AY520">
        <v>0.35320000000000001</v>
      </c>
      <c r="AZ520">
        <v>0.112</v>
      </c>
      <c r="BA520">
        <v>0.98560000000000003</v>
      </c>
      <c r="BB520">
        <v>0</v>
      </c>
      <c r="BC520">
        <v>0</v>
      </c>
      <c r="BD520">
        <v>0</v>
      </c>
      <c r="BE520">
        <v>0</v>
      </c>
      <c r="BF520">
        <v>0</v>
      </c>
      <c r="BG520" s="2">
        <f t="shared" si="10"/>
        <v>0.13428229999999999</v>
      </c>
      <c r="BH520">
        <f>IFERROR(VLOOKUP(D520,'Pesos cenários'!$B$2:$D$4,3,FALSE),"")</f>
        <v>0.36020000000000002</v>
      </c>
    </row>
    <row r="521" spans="1:60" x14ac:dyDescent="0.25">
      <c r="A521">
        <v>21683</v>
      </c>
      <c r="B521" t="s">
        <v>719</v>
      </c>
      <c r="C521" t="s">
        <v>347</v>
      </c>
      <c r="D521" t="s">
        <v>59</v>
      </c>
      <c r="E521" t="s">
        <v>57</v>
      </c>
      <c r="F521" t="s">
        <v>724</v>
      </c>
      <c r="G521" t="s">
        <v>716</v>
      </c>
      <c r="H521">
        <v>44.524999999999999</v>
      </c>
      <c r="I521">
        <v>4.3385767900000003</v>
      </c>
      <c r="J521">
        <v>2210.4683583999999</v>
      </c>
      <c r="K521">
        <v>0.14153779999999999</v>
      </c>
      <c r="L521">
        <v>0.13350000000000001</v>
      </c>
      <c r="M521">
        <v>1.9E-3</v>
      </c>
      <c r="N521">
        <v>103.6726</v>
      </c>
      <c r="O521">
        <v>1225.8015</v>
      </c>
      <c r="P521">
        <v>1.4140999999999999</v>
      </c>
      <c r="Q521">
        <v>0.12039999999999999</v>
      </c>
      <c r="R521">
        <v>8.3500000000000005E-2</v>
      </c>
      <c r="S521">
        <v>47.426200000000001</v>
      </c>
      <c r="T521">
        <v>972.66780000000006</v>
      </c>
      <c r="U521">
        <v>0</v>
      </c>
      <c r="V521">
        <v>0</v>
      </c>
      <c r="W521">
        <v>4.8800000000000003E-2</v>
      </c>
      <c r="X521">
        <v>3441566</v>
      </c>
      <c r="Y521">
        <v>2308118342.25</v>
      </c>
      <c r="Z521">
        <v>0</v>
      </c>
      <c r="AA521">
        <v>0.1263</v>
      </c>
      <c r="AB521">
        <v>1.5E-3</v>
      </c>
      <c r="AC521">
        <v>3013.0679</v>
      </c>
      <c r="AD521">
        <v>836379.58109999995</v>
      </c>
      <c r="AE521">
        <v>0</v>
      </c>
      <c r="AF521">
        <v>0.12039999999999999</v>
      </c>
      <c r="AG521">
        <v>3.5999999999999999E-3</v>
      </c>
      <c r="AH521">
        <v>0.23400000000000001</v>
      </c>
      <c r="AI521">
        <v>0.57669999999999999</v>
      </c>
      <c r="AJ521">
        <v>-9.7799999999999998E-2</v>
      </c>
      <c r="AK521">
        <v>0.124</v>
      </c>
      <c r="AL521">
        <v>0.4919</v>
      </c>
      <c r="AM521">
        <v>32866197.922400001</v>
      </c>
      <c r="AN521">
        <v>972652688.70200002</v>
      </c>
      <c r="AO521">
        <v>0</v>
      </c>
      <c r="AP521">
        <v>0.12870000000000001</v>
      </c>
      <c r="AQ521">
        <v>3.3799999999999997E-2</v>
      </c>
      <c r="AR521">
        <v>-6.6830806399999998E-2</v>
      </c>
      <c r="AS521">
        <v>0</v>
      </c>
      <c r="AT521">
        <v>-11.5883427875</v>
      </c>
      <c r="AU521">
        <v>0.13469999999999999</v>
      </c>
      <c r="AV521">
        <v>5.7670719295677304E-3</v>
      </c>
      <c r="AW521">
        <v>6236.0330000000004</v>
      </c>
      <c r="AX521">
        <v>452429.32079999999</v>
      </c>
      <c r="AY521">
        <v>0</v>
      </c>
      <c r="AZ521">
        <v>0.112</v>
      </c>
      <c r="BA521">
        <v>0.98619999999999997</v>
      </c>
      <c r="BB521">
        <v>0</v>
      </c>
      <c r="BC521">
        <v>0</v>
      </c>
      <c r="BD521">
        <v>0</v>
      </c>
      <c r="BE521">
        <v>0</v>
      </c>
      <c r="BF521">
        <v>0</v>
      </c>
      <c r="BG521" s="2">
        <f t="shared" si="10"/>
        <v>0.18750682458891277</v>
      </c>
      <c r="BH521">
        <f>IFERROR(VLOOKUP(D521,'Pesos cenários'!$B$2:$D$4,3,FALSE),"")</f>
        <v>0.24260000000000001</v>
      </c>
    </row>
    <row r="522" spans="1:60" x14ac:dyDescent="0.25">
      <c r="A522">
        <v>21684</v>
      </c>
      <c r="B522" t="s">
        <v>719</v>
      </c>
      <c r="C522" t="s">
        <v>348</v>
      </c>
      <c r="D522" t="s">
        <v>59</v>
      </c>
      <c r="E522" t="s">
        <v>57</v>
      </c>
      <c r="F522" t="s">
        <v>727</v>
      </c>
      <c r="G522" t="s">
        <v>716</v>
      </c>
      <c r="H522">
        <v>210.322</v>
      </c>
      <c r="I522">
        <v>6.8816924100000003</v>
      </c>
      <c r="J522">
        <v>2210.4683583999999</v>
      </c>
      <c r="K522">
        <v>0.14153779999999999</v>
      </c>
      <c r="L522">
        <v>0.13350000000000001</v>
      </c>
      <c r="M522">
        <v>3.0000000000000001E-3</v>
      </c>
      <c r="N522">
        <v>158.8905</v>
      </c>
      <c r="O522">
        <v>1225.8015</v>
      </c>
      <c r="P522">
        <v>1.4140999999999999</v>
      </c>
      <c r="Q522">
        <v>0.12039999999999999</v>
      </c>
      <c r="R522">
        <v>0.12859999999999999</v>
      </c>
      <c r="S522">
        <v>341.4556</v>
      </c>
      <c r="T522">
        <v>972.66780000000006</v>
      </c>
      <c r="U522">
        <v>0</v>
      </c>
      <c r="V522">
        <v>0</v>
      </c>
      <c r="W522">
        <v>0.35110000000000002</v>
      </c>
      <c r="X522">
        <v>2531120</v>
      </c>
      <c r="Y522">
        <v>2308118342.25</v>
      </c>
      <c r="Z522">
        <v>0</v>
      </c>
      <c r="AA522">
        <v>0.1263</v>
      </c>
      <c r="AB522">
        <v>1.1000000000000001E-3</v>
      </c>
      <c r="AC522">
        <v>0</v>
      </c>
      <c r="AD522">
        <v>836379.58109999995</v>
      </c>
      <c r="AE522">
        <v>0</v>
      </c>
      <c r="AF522">
        <v>0.12039999999999999</v>
      </c>
      <c r="AG522">
        <v>0</v>
      </c>
      <c r="AH522">
        <v>1E-4</v>
      </c>
      <c r="AI522">
        <v>0.57669999999999999</v>
      </c>
      <c r="AJ522">
        <v>-9.7799999999999998E-2</v>
      </c>
      <c r="AK522">
        <v>0.124</v>
      </c>
      <c r="AL522">
        <v>0.1452</v>
      </c>
      <c r="AM522">
        <v>54782517.852899998</v>
      </c>
      <c r="AN522">
        <v>972652688.70200002</v>
      </c>
      <c r="AO522">
        <v>0</v>
      </c>
      <c r="AP522">
        <v>0.12870000000000001</v>
      </c>
      <c r="AQ522">
        <v>5.6300000000000003E-2</v>
      </c>
      <c r="AR522">
        <v>8.9341089100000007E-2</v>
      </c>
      <c r="AS522">
        <v>0</v>
      </c>
      <c r="AT522">
        <v>-11.5883427875</v>
      </c>
      <c r="AU522">
        <v>0.13469999999999999</v>
      </c>
      <c r="AV522">
        <v>0</v>
      </c>
      <c r="AW522">
        <v>35692.871899999998</v>
      </c>
      <c r="AX522">
        <v>452429.32079999999</v>
      </c>
      <c r="AY522">
        <v>0</v>
      </c>
      <c r="AZ522">
        <v>0.112</v>
      </c>
      <c r="BA522">
        <v>0.92110000000000003</v>
      </c>
      <c r="BB522">
        <v>0</v>
      </c>
      <c r="BC522">
        <v>0</v>
      </c>
      <c r="BD522">
        <v>0</v>
      </c>
      <c r="BE522">
        <v>0</v>
      </c>
      <c r="BF522">
        <v>0</v>
      </c>
      <c r="BG522" s="2">
        <f t="shared" si="10"/>
        <v>0.14443668000000001</v>
      </c>
      <c r="BH522">
        <f>IFERROR(VLOOKUP(D522,'Pesos cenários'!$B$2:$D$4,3,FALSE),"")</f>
        <v>0.24260000000000001</v>
      </c>
    </row>
    <row r="523" spans="1:60" x14ac:dyDescent="0.25">
      <c r="A523">
        <v>21685</v>
      </c>
      <c r="B523" t="s">
        <v>719</v>
      </c>
      <c r="C523" t="s">
        <v>349</v>
      </c>
      <c r="D523" t="s">
        <v>56</v>
      </c>
      <c r="E523" t="s">
        <v>57</v>
      </c>
      <c r="F523" t="s">
        <v>725</v>
      </c>
      <c r="G523" t="s">
        <v>716</v>
      </c>
      <c r="H523">
        <v>30.622</v>
      </c>
      <c r="I523">
        <v>44.729614300000001</v>
      </c>
      <c r="J523">
        <v>1638.4106470500001</v>
      </c>
      <c r="K523">
        <v>0.14153779999999999</v>
      </c>
      <c r="L523">
        <v>0.13350000000000001</v>
      </c>
      <c r="M523">
        <v>2.7199999999999998E-2</v>
      </c>
      <c r="N523">
        <v>103.0817</v>
      </c>
      <c r="O523">
        <v>934.7636</v>
      </c>
      <c r="P523">
        <v>3.7052</v>
      </c>
      <c r="Q523">
        <v>0.12039999999999999</v>
      </c>
      <c r="R523">
        <v>0.1067</v>
      </c>
      <c r="S523">
        <v>43.125999999999998</v>
      </c>
      <c r="T523">
        <v>928.77779999999996</v>
      </c>
      <c r="U523">
        <v>0</v>
      </c>
      <c r="V523">
        <v>0</v>
      </c>
      <c r="W523">
        <v>4.6399999999999997E-2</v>
      </c>
      <c r="X523">
        <v>120871166</v>
      </c>
      <c r="Y523">
        <v>1709276720</v>
      </c>
      <c r="Z523">
        <v>0</v>
      </c>
      <c r="AA523">
        <v>0.1263</v>
      </c>
      <c r="AB523">
        <v>7.0699999999999999E-2</v>
      </c>
      <c r="AC523">
        <v>0</v>
      </c>
      <c r="AD523">
        <v>478977.01140000002</v>
      </c>
      <c r="AE523">
        <v>0</v>
      </c>
      <c r="AF523">
        <v>0.12039999999999999</v>
      </c>
      <c r="AG523">
        <v>0</v>
      </c>
      <c r="AH523">
        <v>0</v>
      </c>
      <c r="AI523">
        <v>0.377</v>
      </c>
      <c r="AJ523">
        <v>-1.5100000000000001E-2</v>
      </c>
      <c r="AK523">
        <v>0.124</v>
      </c>
      <c r="AL523">
        <v>3.8600000000000002E-2</v>
      </c>
      <c r="AM523">
        <v>0</v>
      </c>
      <c r="AN523">
        <v>442484488.83569998</v>
      </c>
      <c r="AO523">
        <v>0</v>
      </c>
      <c r="AP523">
        <v>0.12870000000000001</v>
      </c>
      <c r="AQ523">
        <v>0</v>
      </c>
      <c r="AR523">
        <v>-5.3016278E-3</v>
      </c>
      <c r="AS523">
        <v>0</v>
      </c>
      <c r="AT523">
        <v>-16.444582950000001</v>
      </c>
      <c r="AU523">
        <v>0.13469999999999999</v>
      </c>
      <c r="AV523">
        <v>3.223935697317E-4</v>
      </c>
      <c r="AW523">
        <v>6690.6527999999998</v>
      </c>
      <c r="AX523">
        <v>415586.43150000001</v>
      </c>
      <c r="AY523">
        <v>23.412500000000001</v>
      </c>
      <c r="AZ523">
        <v>0.112</v>
      </c>
      <c r="BA523">
        <v>0.98399999999999999</v>
      </c>
      <c r="BB523">
        <v>0</v>
      </c>
      <c r="BC523">
        <v>0</v>
      </c>
      <c r="BD523">
        <v>0</v>
      </c>
      <c r="BE523">
        <v>0</v>
      </c>
      <c r="BF523">
        <v>0</v>
      </c>
      <c r="BG523" s="2">
        <f t="shared" si="10"/>
        <v>0.14044511641384286</v>
      </c>
      <c r="BH523">
        <f>IFERROR(VLOOKUP(D523,'Pesos cenários'!$B$2:$D$4,3,FALSE),"")</f>
        <v>0.3972</v>
      </c>
    </row>
    <row r="524" spans="1:60" x14ac:dyDescent="0.25">
      <c r="A524">
        <v>21685</v>
      </c>
      <c r="B524" t="s">
        <v>719</v>
      </c>
      <c r="C524" t="s">
        <v>349</v>
      </c>
      <c r="D524" t="s">
        <v>58</v>
      </c>
      <c r="E524" t="s">
        <v>57</v>
      </c>
      <c r="F524" t="s">
        <v>725</v>
      </c>
      <c r="G524" t="s">
        <v>716</v>
      </c>
      <c r="H524">
        <v>30.622</v>
      </c>
      <c r="I524">
        <v>44.729614300000001</v>
      </c>
      <c r="J524">
        <v>1822.5904057749999</v>
      </c>
      <c r="K524">
        <v>0.14153779999999999</v>
      </c>
      <c r="L524">
        <v>0.13350000000000001</v>
      </c>
      <c r="M524">
        <v>2.4500000000000001E-2</v>
      </c>
      <c r="N524">
        <v>103.0817</v>
      </c>
      <c r="O524">
        <v>986.64490000000001</v>
      </c>
      <c r="P524">
        <v>3.7052</v>
      </c>
      <c r="Q524">
        <v>0.12039999999999999</v>
      </c>
      <c r="R524">
        <v>0.1011</v>
      </c>
      <c r="S524">
        <v>43.125999999999998</v>
      </c>
      <c r="T524">
        <v>916.14700000000005</v>
      </c>
      <c r="U524">
        <v>0</v>
      </c>
      <c r="V524">
        <v>0</v>
      </c>
      <c r="W524">
        <v>4.7100000000000003E-2</v>
      </c>
      <c r="X524">
        <v>120871166</v>
      </c>
      <c r="Y524">
        <v>1698409060</v>
      </c>
      <c r="Z524">
        <v>0</v>
      </c>
      <c r="AA524">
        <v>0.1263</v>
      </c>
      <c r="AB524">
        <v>7.1199999999999999E-2</v>
      </c>
      <c r="AC524">
        <v>0</v>
      </c>
      <c r="AD524">
        <v>479501.98119999998</v>
      </c>
      <c r="AE524">
        <v>0</v>
      </c>
      <c r="AF524">
        <v>0.12039999999999999</v>
      </c>
      <c r="AG524">
        <v>0</v>
      </c>
      <c r="AH524">
        <v>0</v>
      </c>
      <c r="AI524">
        <v>0.37640000000000001</v>
      </c>
      <c r="AJ524">
        <v>-3.3399999999999999E-2</v>
      </c>
      <c r="AK524">
        <v>0.124</v>
      </c>
      <c r="AL524">
        <v>8.1500000000000003E-2</v>
      </c>
      <c r="AM524">
        <v>2144187.2253999999</v>
      </c>
      <c r="AN524">
        <v>447279988.8872</v>
      </c>
      <c r="AO524">
        <v>0</v>
      </c>
      <c r="AP524">
        <v>0.12870000000000001</v>
      </c>
      <c r="AQ524">
        <v>4.7999999999999996E-3</v>
      </c>
      <c r="AR524">
        <v>-2.0780772899999999E-3</v>
      </c>
      <c r="AS524">
        <v>0</v>
      </c>
      <c r="AT524">
        <v>-12.267491825</v>
      </c>
      <c r="AU524">
        <v>0.13469999999999999</v>
      </c>
      <c r="AV524">
        <v>1.6939707966750001E-4</v>
      </c>
      <c r="AW524">
        <v>6362.7748000000001</v>
      </c>
      <c r="AX524">
        <v>431044.28480000002</v>
      </c>
      <c r="AY524">
        <v>0.35320000000000001</v>
      </c>
      <c r="AZ524">
        <v>0.112</v>
      </c>
      <c r="BA524">
        <v>0.98519999999999996</v>
      </c>
      <c r="BB524">
        <v>0</v>
      </c>
      <c r="BC524">
        <v>0</v>
      </c>
      <c r="BD524">
        <v>0</v>
      </c>
      <c r="BE524">
        <v>0</v>
      </c>
      <c r="BF524">
        <v>0</v>
      </c>
      <c r="BG524" s="2">
        <f t="shared" si="10"/>
        <v>0.1455247277866312</v>
      </c>
      <c r="BH524">
        <f>IFERROR(VLOOKUP(D524,'Pesos cenários'!$B$2:$D$4,3,FALSE),"")</f>
        <v>0.36020000000000002</v>
      </c>
    </row>
    <row r="525" spans="1:60" x14ac:dyDescent="0.25">
      <c r="A525">
        <v>21685</v>
      </c>
      <c r="B525" t="s">
        <v>719</v>
      </c>
      <c r="C525" t="s">
        <v>349</v>
      </c>
      <c r="D525" t="s">
        <v>59</v>
      </c>
      <c r="E525" t="s">
        <v>57</v>
      </c>
      <c r="F525" t="s">
        <v>725</v>
      </c>
      <c r="G525" t="s">
        <v>716</v>
      </c>
      <c r="H525">
        <v>30.622</v>
      </c>
      <c r="I525">
        <v>44.729614300000001</v>
      </c>
      <c r="J525">
        <v>2210.4683583999999</v>
      </c>
      <c r="K525">
        <v>0.14153779999999999</v>
      </c>
      <c r="L525">
        <v>0.13350000000000001</v>
      </c>
      <c r="M525">
        <v>2.0199999999999999E-2</v>
      </c>
      <c r="N525">
        <v>132.59630000000001</v>
      </c>
      <c r="O525">
        <v>1225.8015</v>
      </c>
      <c r="P525">
        <v>1.4140999999999999</v>
      </c>
      <c r="Q525">
        <v>0.12039999999999999</v>
      </c>
      <c r="R525">
        <v>0.1071</v>
      </c>
      <c r="S525">
        <v>43.125999999999998</v>
      </c>
      <c r="T525">
        <v>972.66780000000006</v>
      </c>
      <c r="U525">
        <v>0</v>
      </c>
      <c r="V525">
        <v>0</v>
      </c>
      <c r="W525">
        <v>4.4299999999999999E-2</v>
      </c>
      <c r="X525">
        <v>120871166</v>
      </c>
      <c r="Y525">
        <v>2308118342.25</v>
      </c>
      <c r="Z525">
        <v>0</v>
      </c>
      <c r="AA525">
        <v>0.1263</v>
      </c>
      <c r="AB525">
        <v>5.2400000000000002E-2</v>
      </c>
      <c r="AC525">
        <v>0</v>
      </c>
      <c r="AD525">
        <v>836379.58109999995</v>
      </c>
      <c r="AE525">
        <v>0</v>
      </c>
      <c r="AF525">
        <v>0.12039999999999999</v>
      </c>
      <c r="AG525">
        <v>0</v>
      </c>
      <c r="AH525">
        <v>0</v>
      </c>
      <c r="AI525">
        <v>0.57669999999999999</v>
      </c>
      <c r="AJ525">
        <v>-9.7799999999999998E-2</v>
      </c>
      <c r="AK525">
        <v>0.124</v>
      </c>
      <c r="AL525">
        <v>0.14499999999999999</v>
      </c>
      <c r="AM525">
        <v>0</v>
      </c>
      <c r="AN525">
        <v>972652688.70200002</v>
      </c>
      <c r="AO525">
        <v>0</v>
      </c>
      <c r="AP525">
        <v>0.12870000000000001</v>
      </c>
      <c r="AQ525">
        <v>0</v>
      </c>
      <c r="AR525">
        <v>-4.1197859700000004E-3</v>
      </c>
      <c r="AS525">
        <v>0</v>
      </c>
      <c r="AT525">
        <v>-11.5883427875</v>
      </c>
      <c r="AU525">
        <v>0.13469999999999999</v>
      </c>
      <c r="AV525">
        <v>3.5551122757979998E-4</v>
      </c>
      <c r="AW525">
        <v>6062.1639999999998</v>
      </c>
      <c r="AX525">
        <v>452429.32079999999</v>
      </c>
      <c r="AY525">
        <v>0</v>
      </c>
      <c r="AZ525">
        <v>0.112</v>
      </c>
      <c r="BA525">
        <v>0.98660000000000003</v>
      </c>
      <c r="BB525">
        <v>0</v>
      </c>
      <c r="BC525">
        <v>0</v>
      </c>
      <c r="BD525">
        <v>0</v>
      </c>
      <c r="BE525">
        <v>0</v>
      </c>
      <c r="BF525">
        <v>0</v>
      </c>
      <c r="BG525" s="2">
        <f t="shared" si="10"/>
        <v>0.15073674736235501</v>
      </c>
      <c r="BH525">
        <f>IFERROR(VLOOKUP(D525,'Pesos cenários'!$B$2:$D$4,3,FALSE),"")</f>
        <v>0.24260000000000001</v>
      </c>
    </row>
    <row r="526" spans="1:60" x14ac:dyDescent="0.25">
      <c r="A526">
        <v>21686</v>
      </c>
      <c r="B526" t="s">
        <v>719</v>
      </c>
      <c r="C526" t="s">
        <v>350</v>
      </c>
      <c r="D526" t="s">
        <v>60</v>
      </c>
      <c r="E526" t="s">
        <v>93</v>
      </c>
      <c r="F526" t="s">
        <v>731</v>
      </c>
      <c r="G526" t="s">
        <v>716</v>
      </c>
      <c r="H526">
        <v>4.7649999999999997</v>
      </c>
      <c r="I526">
        <v>1.11487973</v>
      </c>
      <c r="J526">
        <v>2144.8548336499998</v>
      </c>
      <c r="K526">
        <v>3.6022190000000003E-2</v>
      </c>
      <c r="L526">
        <v>0.13350000000000001</v>
      </c>
      <c r="M526">
        <v>5.0000000000000001E-4</v>
      </c>
      <c r="N526">
        <v>237.08369999999999</v>
      </c>
      <c r="O526">
        <v>991.44029999999998</v>
      </c>
      <c r="P526">
        <v>1.4140999999999999</v>
      </c>
      <c r="Q526">
        <v>0.12039999999999999</v>
      </c>
      <c r="R526">
        <v>0.23799999999999999</v>
      </c>
      <c r="S526">
        <v>4.6505999999999998</v>
      </c>
      <c r="T526">
        <v>627.43240000000003</v>
      </c>
      <c r="U526">
        <v>0</v>
      </c>
      <c r="V526">
        <v>0</v>
      </c>
      <c r="W526">
        <v>7.4000000000000003E-3</v>
      </c>
      <c r="X526">
        <v>18806726</v>
      </c>
      <c r="Y526">
        <v>1881592089.5</v>
      </c>
      <c r="Z526">
        <v>0</v>
      </c>
      <c r="AA526">
        <v>0.1263</v>
      </c>
      <c r="AB526">
        <v>0.01</v>
      </c>
      <c r="AC526">
        <v>0</v>
      </c>
      <c r="AD526">
        <v>644978.16810000001</v>
      </c>
      <c r="AE526">
        <v>0</v>
      </c>
      <c r="AF526">
        <v>0.12039999999999999</v>
      </c>
      <c r="AG526">
        <v>0</v>
      </c>
      <c r="AH526">
        <v>-1E-4</v>
      </c>
      <c r="AI526">
        <v>0.57840000000000003</v>
      </c>
      <c r="AJ526">
        <v>-0.33900000000000002</v>
      </c>
      <c r="AK526">
        <v>0.124</v>
      </c>
      <c r="AL526">
        <v>0.3695</v>
      </c>
      <c r="AM526">
        <v>12675348.706</v>
      </c>
      <c r="AN526">
        <v>528682801.3082</v>
      </c>
      <c r="AO526">
        <v>0</v>
      </c>
      <c r="AP526">
        <v>0.12870000000000001</v>
      </c>
      <c r="AQ526">
        <v>2.4E-2</v>
      </c>
      <c r="AR526">
        <v>-0.77900552700000003</v>
      </c>
      <c r="AS526">
        <v>0</v>
      </c>
      <c r="AT526">
        <v>-5.5498890562499996</v>
      </c>
      <c r="AU526">
        <v>0.13469999999999999</v>
      </c>
      <c r="AV526">
        <v>0.14036416207684799</v>
      </c>
      <c r="AW526">
        <v>385.61610000000002</v>
      </c>
      <c r="AX526">
        <v>145285.9498</v>
      </c>
      <c r="AY526">
        <v>0</v>
      </c>
      <c r="AZ526">
        <v>0.112</v>
      </c>
      <c r="BA526">
        <v>0.99729999999999996</v>
      </c>
      <c r="BB526">
        <v>0</v>
      </c>
      <c r="BC526">
        <v>0</v>
      </c>
      <c r="BD526">
        <v>0</v>
      </c>
      <c r="BE526">
        <v>0</v>
      </c>
      <c r="BF526">
        <v>0</v>
      </c>
      <c r="BG526" s="2">
        <f t="shared" si="10"/>
        <v>0.2094964026317514</v>
      </c>
      <c r="BH526" t="str">
        <f>IFERROR(VLOOKUP(D526,'Pesos cenários'!$B$2:$D$4,3,FALSE),"")</f>
        <v/>
      </c>
    </row>
    <row r="527" spans="1:60" x14ac:dyDescent="0.25">
      <c r="A527">
        <v>21687</v>
      </c>
      <c r="B527" t="s">
        <v>719</v>
      </c>
      <c r="C527" t="s">
        <v>351</v>
      </c>
      <c r="D527" t="s">
        <v>56</v>
      </c>
      <c r="E527" t="s">
        <v>57</v>
      </c>
      <c r="F527" t="s">
        <v>724</v>
      </c>
      <c r="G527" t="s">
        <v>716</v>
      </c>
      <c r="H527">
        <v>6.2670000000000003</v>
      </c>
      <c r="I527">
        <v>1.9646920000000001</v>
      </c>
      <c r="J527">
        <v>1638.4106470500001</v>
      </c>
      <c r="K527">
        <v>0.14153779999999999</v>
      </c>
      <c r="L527">
        <v>0.13350000000000001</v>
      </c>
      <c r="M527">
        <v>1.1000000000000001E-3</v>
      </c>
      <c r="N527">
        <v>57.155099999999997</v>
      </c>
      <c r="O527">
        <v>934.7636</v>
      </c>
      <c r="P527">
        <v>3.7052</v>
      </c>
      <c r="Q527">
        <v>0.12039999999999999</v>
      </c>
      <c r="R527">
        <v>5.74E-2</v>
      </c>
      <c r="S527">
        <v>16.630700000000001</v>
      </c>
      <c r="T527">
        <v>928.77779999999996</v>
      </c>
      <c r="U527">
        <v>0</v>
      </c>
      <c r="V527">
        <v>0</v>
      </c>
      <c r="W527">
        <v>1.7899999999999999E-2</v>
      </c>
      <c r="X527">
        <v>24737268</v>
      </c>
      <c r="Y527">
        <v>1709276720</v>
      </c>
      <c r="Z527">
        <v>0</v>
      </c>
      <c r="AA527">
        <v>0.1263</v>
      </c>
      <c r="AB527">
        <v>1.4500000000000001E-2</v>
      </c>
      <c r="AC527">
        <v>4408.1686</v>
      </c>
      <c r="AD527">
        <v>478977.01140000002</v>
      </c>
      <c r="AE527">
        <v>0</v>
      </c>
      <c r="AF527">
        <v>0.12039999999999999</v>
      </c>
      <c r="AG527">
        <v>9.1999999999999998E-3</v>
      </c>
      <c r="AH527">
        <v>4.3200000000000002E-2</v>
      </c>
      <c r="AI527">
        <v>0.377</v>
      </c>
      <c r="AJ527">
        <v>-1.5100000000000001E-2</v>
      </c>
      <c r="AK527">
        <v>0.124</v>
      </c>
      <c r="AL527">
        <v>0.14860000000000001</v>
      </c>
      <c r="AM527">
        <v>0</v>
      </c>
      <c r="AN527">
        <v>442484488.83569998</v>
      </c>
      <c r="AO527">
        <v>0</v>
      </c>
      <c r="AP527">
        <v>0.12870000000000001</v>
      </c>
      <c r="AQ527">
        <v>0</v>
      </c>
      <c r="AR527">
        <v>1.5071650700000001</v>
      </c>
      <c r="AS527">
        <v>0</v>
      </c>
      <c r="AT527">
        <v>-16.444582950000001</v>
      </c>
      <c r="AU527">
        <v>0.13469999999999999</v>
      </c>
      <c r="AV527">
        <v>0</v>
      </c>
      <c r="AW527">
        <v>199.94460000000001</v>
      </c>
      <c r="AX527">
        <v>415586.43150000001</v>
      </c>
      <c r="AY527">
        <v>23.412500000000001</v>
      </c>
      <c r="AZ527">
        <v>0.112</v>
      </c>
      <c r="BA527">
        <v>0.99960000000000004</v>
      </c>
      <c r="BB527">
        <v>0</v>
      </c>
      <c r="BC527">
        <v>0</v>
      </c>
      <c r="BD527">
        <v>0</v>
      </c>
      <c r="BE527">
        <v>0</v>
      </c>
      <c r="BF527">
        <v>0</v>
      </c>
      <c r="BG527" s="2">
        <f t="shared" si="10"/>
        <v>0.14037843999999999</v>
      </c>
      <c r="BH527">
        <f>IFERROR(VLOOKUP(D527,'Pesos cenários'!$B$2:$D$4,3,FALSE),"")</f>
        <v>0.3972</v>
      </c>
    </row>
    <row r="528" spans="1:60" x14ac:dyDescent="0.25">
      <c r="A528">
        <v>21687</v>
      </c>
      <c r="B528" t="s">
        <v>719</v>
      </c>
      <c r="C528" t="s">
        <v>351</v>
      </c>
      <c r="D528" t="s">
        <v>58</v>
      </c>
      <c r="E528" t="s">
        <v>57</v>
      </c>
      <c r="F528" t="s">
        <v>724</v>
      </c>
      <c r="G528" t="s">
        <v>716</v>
      </c>
      <c r="H528">
        <v>6.2670000000000003</v>
      </c>
      <c r="I528">
        <v>1.9646920000000001</v>
      </c>
      <c r="J528">
        <v>1822.5904057749999</v>
      </c>
      <c r="K528">
        <v>0.14153779999999999</v>
      </c>
      <c r="L528">
        <v>0.13350000000000001</v>
      </c>
      <c r="M528">
        <v>1E-3</v>
      </c>
      <c r="N528">
        <v>65.320099999999996</v>
      </c>
      <c r="O528">
        <v>986.64490000000001</v>
      </c>
      <c r="P528">
        <v>3.7052</v>
      </c>
      <c r="Q528">
        <v>0.12039999999999999</v>
      </c>
      <c r="R528">
        <v>6.2700000000000006E-2</v>
      </c>
      <c r="S528">
        <v>16.630700000000001</v>
      </c>
      <c r="T528">
        <v>916.14700000000005</v>
      </c>
      <c r="U528">
        <v>0</v>
      </c>
      <c r="V528">
        <v>0</v>
      </c>
      <c r="W528">
        <v>1.8200000000000001E-2</v>
      </c>
      <c r="X528">
        <v>24737268</v>
      </c>
      <c r="Y528">
        <v>1698409060</v>
      </c>
      <c r="Z528">
        <v>0</v>
      </c>
      <c r="AA528">
        <v>0.1263</v>
      </c>
      <c r="AB528">
        <v>1.46E-2</v>
      </c>
      <c r="AC528">
        <v>4408.1686</v>
      </c>
      <c r="AD528">
        <v>479501.98119999998</v>
      </c>
      <c r="AE528">
        <v>0</v>
      </c>
      <c r="AF528">
        <v>0.12039999999999999</v>
      </c>
      <c r="AG528">
        <v>9.1999999999999998E-3</v>
      </c>
      <c r="AH528">
        <v>4.5400000000000003E-2</v>
      </c>
      <c r="AI528">
        <v>0.37640000000000001</v>
      </c>
      <c r="AJ528">
        <v>-3.3399999999999999E-2</v>
      </c>
      <c r="AK528">
        <v>0.124</v>
      </c>
      <c r="AL528">
        <v>0.19220000000000001</v>
      </c>
      <c r="AM528">
        <v>0</v>
      </c>
      <c r="AN528">
        <v>447279988.8872</v>
      </c>
      <c r="AO528">
        <v>0</v>
      </c>
      <c r="AP528">
        <v>0.12870000000000001</v>
      </c>
      <c r="AQ528">
        <v>0</v>
      </c>
      <c r="AR528">
        <v>-6.86713839</v>
      </c>
      <c r="AS528">
        <v>0</v>
      </c>
      <c r="AT528">
        <v>-12.267491825</v>
      </c>
      <c r="AU528">
        <v>0.13469999999999999</v>
      </c>
      <c r="AV528">
        <v>0.55978340870017196</v>
      </c>
      <c r="AW528">
        <v>177.31389999999999</v>
      </c>
      <c r="AX528">
        <v>431044.28480000002</v>
      </c>
      <c r="AY528">
        <v>0.35320000000000001</v>
      </c>
      <c r="AZ528">
        <v>0.112</v>
      </c>
      <c r="BA528">
        <v>0.99960000000000004</v>
      </c>
      <c r="BB528">
        <v>0</v>
      </c>
      <c r="BC528">
        <v>0</v>
      </c>
      <c r="BD528">
        <v>0</v>
      </c>
      <c r="BE528">
        <v>0</v>
      </c>
      <c r="BF528">
        <v>0</v>
      </c>
      <c r="BG528" s="2">
        <f t="shared" si="10"/>
        <v>0.22182506515191316</v>
      </c>
      <c r="BH528">
        <f>IFERROR(VLOOKUP(D528,'Pesos cenários'!$B$2:$D$4,3,FALSE),"")</f>
        <v>0.36020000000000002</v>
      </c>
    </row>
    <row r="529" spans="1:60" x14ac:dyDescent="0.25">
      <c r="A529">
        <v>21687</v>
      </c>
      <c r="B529" t="s">
        <v>719</v>
      </c>
      <c r="C529" t="s">
        <v>351</v>
      </c>
      <c r="D529" t="s">
        <v>59</v>
      </c>
      <c r="E529" t="s">
        <v>57</v>
      </c>
      <c r="F529" t="s">
        <v>724</v>
      </c>
      <c r="G529" t="s">
        <v>716</v>
      </c>
      <c r="H529">
        <v>6.2670000000000003</v>
      </c>
      <c r="I529">
        <v>1.9646920000000001</v>
      </c>
      <c r="J529">
        <v>2210.4683583999999</v>
      </c>
      <c r="K529">
        <v>0.14153779999999999</v>
      </c>
      <c r="L529">
        <v>0.13350000000000001</v>
      </c>
      <c r="M529">
        <v>8.0000000000000004E-4</v>
      </c>
      <c r="N529">
        <v>89.815100000000001</v>
      </c>
      <c r="O529">
        <v>1225.8015</v>
      </c>
      <c r="P529">
        <v>1.4140999999999999</v>
      </c>
      <c r="Q529">
        <v>0.12039999999999999</v>
      </c>
      <c r="R529">
        <v>7.22E-2</v>
      </c>
      <c r="S529">
        <v>16.630700000000001</v>
      </c>
      <c r="T529">
        <v>972.66780000000006</v>
      </c>
      <c r="U529">
        <v>0</v>
      </c>
      <c r="V529">
        <v>0</v>
      </c>
      <c r="W529">
        <v>1.7100000000000001E-2</v>
      </c>
      <c r="X529">
        <v>24737268</v>
      </c>
      <c r="Y529">
        <v>2308118342.25</v>
      </c>
      <c r="Z529">
        <v>0</v>
      </c>
      <c r="AA529">
        <v>0.1263</v>
      </c>
      <c r="AB529">
        <v>1.0699999999999999E-2</v>
      </c>
      <c r="AC529">
        <v>4408.1686</v>
      </c>
      <c r="AD529">
        <v>836379.58109999995</v>
      </c>
      <c r="AE529">
        <v>0</v>
      </c>
      <c r="AF529">
        <v>0.12039999999999999</v>
      </c>
      <c r="AG529">
        <v>5.3E-3</v>
      </c>
      <c r="AH529">
        <v>4.2000000000000003E-2</v>
      </c>
      <c r="AI529">
        <v>0.57669999999999999</v>
      </c>
      <c r="AJ529">
        <v>-9.7799999999999998E-2</v>
      </c>
      <c r="AK529">
        <v>0.124</v>
      </c>
      <c r="AL529">
        <v>0.20730000000000001</v>
      </c>
      <c r="AM529">
        <v>5654.4639999999999</v>
      </c>
      <c r="AN529">
        <v>972652688.70200002</v>
      </c>
      <c r="AO529">
        <v>0</v>
      </c>
      <c r="AP529">
        <v>0.12870000000000001</v>
      </c>
      <c r="AQ529">
        <v>0</v>
      </c>
      <c r="AR529">
        <v>-1.22175992</v>
      </c>
      <c r="AS529">
        <v>0</v>
      </c>
      <c r="AT529">
        <v>-11.5883427875</v>
      </c>
      <c r="AU529">
        <v>0.13469999999999999</v>
      </c>
      <c r="AV529">
        <v>0.105430081108566</v>
      </c>
      <c r="AW529">
        <v>194.8022</v>
      </c>
      <c r="AX529">
        <v>452429.32079999999</v>
      </c>
      <c r="AY529">
        <v>0</v>
      </c>
      <c r="AZ529">
        <v>0.112</v>
      </c>
      <c r="BA529">
        <v>0.99960000000000004</v>
      </c>
      <c r="BB529">
        <v>0</v>
      </c>
      <c r="BC529">
        <v>0</v>
      </c>
      <c r="BD529">
        <v>0</v>
      </c>
      <c r="BE529">
        <v>0</v>
      </c>
      <c r="BF529">
        <v>0</v>
      </c>
      <c r="BG529" s="2">
        <f t="shared" si="10"/>
        <v>0.16265104192532384</v>
      </c>
      <c r="BH529">
        <f>IFERROR(VLOOKUP(D529,'Pesos cenários'!$B$2:$D$4,3,FALSE),"")</f>
        <v>0.24260000000000001</v>
      </c>
    </row>
    <row r="530" spans="1:60" x14ac:dyDescent="0.25">
      <c r="A530">
        <v>21688</v>
      </c>
      <c r="B530" t="s">
        <v>719</v>
      </c>
      <c r="C530" t="s">
        <v>352</v>
      </c>
      <c r="D530" t="s">
        <v>56</v>
      </c>
      <c r="E530" t="s">
        <v>57</v>
      </c>
      <c r="F530" t="s">
        <v>724</v>
      </c>
      <c r="G530" t="s">
        <v>716</v>
      </c>
      <c r="H530">
        <v>8.3719999999999999</v>
      </c>
      <c r="I530">
        <v>1.84784949</v>
      </c>
      <c r="J530">
        <v>1638.4106470500001</v>
      </c>
      <c r="K530">
        <v>0.14153779999999999</v>
      </c>
      <c r="L530">
        <v>0.13350000000000001</v>
      </c>
      <c r="M530">
        <v>1E-3</v>
      </c>
      <c r="N530">
        <v>63.268900000000002</v>
      </c>
      <c r="O530">
        <v>934.7636</v>
      </c>
      <c r="P530">
        <v>3.7052</v>
      </c>
      <c r="Q530">
        <v>0.12039999999999999</v>
      </c>
      <c r="R530">
        <v>6.4000000000000001E-2</v>
      </c>
      <c r="S530">
        <v>9.4513999999999996</v>
      </c>
      <c r="T530">
        <v>928.77779999999996</v>
      </c>
      <c r="U530">
        <v>0</v>
      </c>
      <c r="V530">
        <v>0</v>
      </c>
      <c r="W530">
        <v>1.0200000000000001E-2</v>
      </c>
      <c r="X530">
        <v>33045100</v>
      </c>
      <c r="Y530">
        <v>1709276720</v>
      </c>
      <c r="Z530">
        <v>0</v>
      </c>
      <c r="AA530">
        <v>0.1263</v>
      </c>
      <c r="AB530">
        <v>1.9300000000000001E-2</v>
      </c>
      <c r="AC530">
        <v>444.02210000000002</v>
      </c>
      <c r="AD530">
        <v>478977.01140000002</v>
      </c>
      <c r="AE530">
        <v>0</v>
      </c>
      <c r="AF530">
        <v>0.12039999999999999</v>
      </c>
      <c r="AG530">
        <v>8.9999999999999998E-4</v>
      </c>
      <c r="AH530">
        <v>1</v>
      </c>
      <c r="AI530">
        <v>0.377</v>
      </c>
      <c r="AJ530">
        <v>-1.5100000000000001E-2</v>
      </c>
      <c r="AK530">
        <v>0.124</v>
      </c>
      <c r="AL530">
        <v>1</v>
      </c>
      <c r="AN530">
        <v>442484488.83569998</v>
      </c>
      <c r="AO530">
        <v>0</v>
      </c>
      <c r="AP530">
        <v>0.12870000000000001</v>
      </c>
      <c r="AQ530">
        <v>0</v>
      </c>
      <c r="AR530">
        <v>0</v>
      </c>
      <c r="AS530">
        <v>0</v>
      </c>
      <c r="AT530">
        <v>-16.444582950000001</v>
      </c>
      <c r="AU530">
        <v>0.13469999999999999</v>
      </c>
      <c r="AV530">
        <v>0</v>
      </c>
      <c r="AX530">
        <v>415586.43150000001</v>
      </c>
      <c r="AY530">
        <v>23.412500000000001</v>
      </c>
      <c r="AZ530">
        <v>0.112</v>
      </c>
      <c r="BB530">
        <v>0</v>
      </c>
      <c r="BC530">
        <v>0</v>
      </c>
      <c r="BD530">
        <v>0</v>
      </c>
      <c r="BE530">
        <v>0</v>
      </c>
      <c r="BF530">
        <v>0</v>
      </c>
      <c r="BG530" s="2">
        <f t="shared" si="10"/>
        <v>0.13438505000000001</v>
      </c>
      <c r="BH530">
        <f>IFERROR(VLOOKUP(D530,'Pesos cenários'!$B$2:$D$4,3,FALSE),"")</f>
        <v>0.3972</v>
      </c>
    </row>
    <row r="531" spans="1:60" x14ac:dyDescent="0.25">
      <c r="A531">
        <v>21688</v>
      </c>
      <c r="B531" t="s">
        <v>719</v>
      </c>
      <c r="C531" t="s">
        <v>352</v>
      </c>
      <c r="D531" t="s">
        <v>58</v>
      </c>
      <c r="E531" t="s">
        <v>57</v>
      </c>
      <c r="F531" t="s">
        <v>724</v>
      </c>
      <c r="G531" t="s">
        <v>716</v>
      </c>
      <c r="H531">
        <v>8.3719999999999999</v>
      </c>
      <c r="I531">
        <v>1.84784949</v>
      </c>
      <c r="J531">
        <v>1822.5904057749999</v>
      </c>
      <c r="K531">
        <v>0.14153779999999999</v>
      </c>
      <c r="L531">
        <v>0.13350000000000001</v>
      </c>
      <c r="M531">
        <v>8.9999999999999998E-4</v>
      </c>
      <c r="N531">
        <v>84.358500000000006</v>
      </c>
      <c r="O531">
        <v>986.64490000000001</v>
      </c>
      <c r="P531">
        <v>3.7052</v>
      </c>
      <c r="Q531">
        <v>0.12039999999999999</v>
      </c>
      <c r="R531">
        <v>8.2100000000000006E-2</v>
      </c>
      <c r="S531">
        <v>9.4513999999999996</v>
      </c>
      <c r="T531">
        <v>916.14700000000005</v>
      </c>
      <c r="U531">
        <v>0</v>
      </c>
      <c r="V531">
        <v>0</v>
      </c>
      <c r="W531">
        <v>1.03E-2</v>
      </c>
      <c r="X531">
        <v>33045100</v>
      </c>
      <c r="Y531">
        <v>1698409060</v>
      </c>
      <c r="Z531">
        <v>0</v>
      </c>
      <c r="AA531">
        <v>0.1263</v>
      </c>
      <c r="AB531">
        <v>1.95E-2</v>
      </c>
      <c r="AC531">
        <v>444.02210000000002</v>
      </c>
      <c r="AD531">
        <v>479501.98119999998</v>
      </c>
      <c r="AE531">
        <v>0</v>
      </c>
      <c r="AF531">
        <v>0.12039999999999999</v>
      </c>
      <c r="AG531">
        <v>8.9999999999999998E-4</v>
      </c>
      <c r="AH531">
        <v>1</v>
      </c>
      <c r="AI531">
        <v>0.37640000000000001</v>
      </c>
      <c r="AJ531">
        <v>-3.3399999999999999E-2</v>
      </c>
      <c r="AK531">
        <v>0.124</v>
      </c>
      <c r="AL531">
        <v>1</v>
      </c>
      <c r="AN531">
        <v>447279988.8872</v>
      </c>
      <c r="AO531">
        <v>0</v>
      </c>
      <c r="AP531">
        <v>0.12870000000000001</v>
      </c>
      <c r="AQ531">
        <v>0</v>
      </c>
      <c r="AR531">
        <v>0</v>
      </c>
      <c r="AS531">
        <v>0</v>
      </c>
      <c r="AT531">
        <v>-12.267491825</v>
      </c>
      <c r="AU531">
        <v>0.13469999999999999</v>
      </c>
      <c r="AV531">
        <v>0</v>
      </c>
      <c r="AX531">
        <v>431044.28480000002</v>
      </c>
      <c r="AY531">
        <v>0.35320000000000001</v>
      </c>
      <c r="AZ531">
        <v>0.112</v>
      </c>
      <c r="BB531">
        <v>0</v>
      </c>
      <c r="BC531">
        <v>0</v>
      </c>
      <c r="BD531">
        <v>0</v>
      </c>
      <c r="BE531">
        <v>0</v>
      </c>
      <c r="BF531">
        <v>0</v>
      </c>
      <c r="BG531" s="2">
        <f t="shared" si="10"/>
        <v>0.13657620000000001</v>
      </c>
      <c r="BH531">
        <f>IFERROR(VLOOKUP(D531,'Pesos cenários'!$B$2:$D$4,3,FALSE),"")</f>
        <v>0.36020000000000002</v>
      </c>
    </row>
    <row r="532" spans="1:60" x14ac:dyDescent="0.25">
      <c r="A532">
        <v>21688</v>
      </c>
      <c r="B532" t="s">
        <v>719</v>
      </c>
      <c r="C532" t="s">
        <v>352</v>
      </c>
      <c r="D532" t="s">
        <v>59</v>
      </c>
      <c r="E532" t="s">
        <v>57</v>
      </c>
      <c r="F532" t="s">
        <v>724</v>
      </c>
      <c r="G532" t="s">
        <v>716</v>
      </c>
      <c r="H532">
        <v>8.3719999999999999</v>
      </c>
      <c r="I532">
        <v>1.84784949</v>
      </c>
      <c r="J532">
        <v>2210.4683583999999</v>
      </c>
      <c r="K532">
        <v>0.14153779999999999</v>
      </c>
      <c r="L532">
        <v>0.13350000000000001</v>
      </c>
      <c r="M532">
        <v>8.0000000000000004E-4</v>
      </c>
      <c r="N532">
        <v>94.903300000000002</v>
      </c>
      <c r="O532">
        <v>1225.8015</v>
      </c>
      <c r="P532">
        <v>1.4140999999999999</v>
      </c>
      <c r="Q532">
        <v>0.12039999999999999</v>
      </c>
      <c r="R532">
        <v>7.6399999999999996E-2</v>
      </c>
      <c r="S532">
        <v>9.4513999999999996</v>
      </c>
      <c r="T532">
        <v>972.66780000000006</v>
      </c>
      <c r="U532">
        <v>0</v>
      </c>
      <c r="V532">
        <v>0</v>
      </c>
      <c r="W532">
        <v>9.7000000000000003E-3</v>
      </c>
      <c r="X532">
        <v>33045100</v>
      </c>
      <c r="Y532">
        <v>2308118342.25</v>
      </c>
      <c r="Z532">
        <v>0</v>
      </c>
      <c r="AA532">
        <v>0.1263</v>
      </c>
      <c r="AB532">
        <v>1.43E-2</v>
      </c>
      <c r="AC532">
        <v>444.02210000000002</v>
      </c>
      <c r="AD532">
        <v>836379.58109999995</v>
      </c>
      <c r="AE532">
        <v>0</v>
      </c>
      <c r="AF532">
        <v>0.12039999999999999</v>
      </c>
      <c r="AG532">
        <v>5.0000000000000001E-4</v>
      </c>
      <c r="AH532">
        <v>1</v>
      </c>
      <c r="AI532">
        <v>0.57669999999999999</v>
      </c>
      <c r="AJ532">
        <v>-9.7799999999999998E-2</v>
      </c>
      <c r="AK532">
        <v>0.124</v>
      </c>
      <c r="AL532">
        <v>1</v>
      </c>
      <c r="AN532">
        <v>972652688.70200002</v>
      </c>
      <c r="AO532">
        <v>0</v>
      </c>
      <c r="AP532">
        <v>0.12870000000000001</v>
      </c>
      <c r="AQ532">
        <v>0</v>
      </c>
      <c r="AR532">
        <v>0</v>
      </c>
      <c r="AS532">
        <v>0</v>
      </c>
      <c r="AT532">
        <v>-11.5883427875</v>
      </c>
      <c r="AU532">
        <v>0.13469999999999999</v>
      </c>
      <c r="AV532">
        <v>0</v>
      </c>
      <c r="AX532">
        <v>452429.32079999999</v>
      </c>
      <c r="AY532">
        <v>0</v>
      </c>
      <c r="AZ532">
        <v>0.112</v>
      </c>
      <c r="BB532">
        <v>0</v>
      </c>
      <c r="BC532">
        <v>0</v>
      </c>
      <c r="BD532">
        <v>0</v>
      </c>
      <c r="BE532">
        <v>0</v>
      </c>
      <c r="BF532">
        <v>0</v>
      </c>
      <c r="BG532" s="2">
        <f t="shared" si="10"/>
        <v>0.13517165</v>
      </c>
      <c r="BH532">
        <f>IFERROR(VLOOKUP(D532,'Pesos cenários'!$B$2:$D$4,3,FALSE),"")</f>
        <v>0.24260000000000001</v>
      </c>
    </row>
    <row r="533" spans="1:60" x14ac:dyDescent="0.25">
      <c r="A533">
        <v>21689</v>
      </c>
      <c r="B533" t="s">
        <v>719</v>
      </c>
      <c r="C533" t="s">
        <v>353</v>
      </c>
      <c r="D533" t="s">
        <v>56</v>
      </c>
      <c r="E533" t="s">
        <v>57</v>
      </c>
      <c r="F533" t="s">
        <v>724</v>
      </c>
      <c r="G533" t="s">
        <v>716</v>
      </c>
      <c r="H533">
        <v>1.038</v>
      </c>
      <c r="I533">
        <v>1.1475429500000001</v>
      </c>
      <c r="J533">
        <v>1638.4106470500001</v>
      </c>
      <c r="K533">
        <v>0.14153779999999999</v>
      </c>
      <c r="L533">
        <v>0.13350000000000001</v>
      </c>
      <c r="M533">
        <v>5.9999999999999995E-4</v>
      </c>
      <c r="N533">
        <v>184.089</v>
      </c>
      <c r="O533">
        <v>934.7636</v>
      </c>
      <c r="P533">
        <v>3.7052</v>
      </c>
      <c r="Q533">
        <v>0.12039999999999999</v>
      </c>
      <c r="R533">
        <v>0.19370000000000001</v>
      </c>
      <c r="S533">
        <v>1.2236</v>
      </c>
      <c r="T533">
        <v>928.77779999999996</v>
      </c>
      <c r="U533">
        <v>0</v>
      </c>
      <c r="V533">
        <v>0</v>
      </c>
      <c r="W533">
        <v>1.2999999999999999E-3</v>
      </c>
      <c r="X533">
        <v>2531120</v>
      </c>
      <c r="Y533">
        <v>1709276720</v>
      </c>
      <c r="Z533">
        <v>0</v>
      </c>
      <c r="AA533">
        <v>0.1263</v>
      </c>
      <c r="AB533">
        <v>1.5E-3</v>
      </c>
      <c r="AC533">
        <v>0</v>
      </c>
      <c r="AD533">
        <v>478977.01140000002</v>
      </c>
      <c r="AE533">
        <v>0</v>
      </c>
      <c r="AF533">
        <v>0.12039999999999999</v>
      </c>
      <c r="AG533">
        <v>0</v>
      </c>
      <c r="AH533">
        <v>0</v>
      </c>
      <c r="AI533">
        <v>0.377</v>
      </c>
      <c r="AJ533">
        <v>-1.5100000000000001E-2</v>
      </c>
      <c r="AK533">
        <v>0.124</v>
      </c>
      <c r="AL533">
        <v>3.85E-2</v>
      </c>
      <c r="AM533">
        <v>0</v>
      </c>
      <c r="AN533">
        <v>442484488.83569998</v>
      </c>
      <c r="AO533">
        <v>0</v>
      </c>
      <c r="AP533">
        <v>0.12870000000000001</v>
      </c>
      <c r="AQ533">
        <v>0</v>
      </c>
      <c r="AR533">
        <v>-5.3671315300000001E-2</v>
      </c>
      <c r="AS533">
        <v>0</v>
      </c>
      <c r="AT533">
        <v>-16.444582950000001</v>
      </c>
      <c r="AU533">
        <v>0.13469999999999999</v>
      </c>
      <c r="AV533">
        <v>3.2637687111426502E-3</v>
      </c>
      <c r="AW533">
        <v>103.1514</v>
      </c>
      <c r="AX533">
        <v>415586.43150000001</v>
      </c>
      <c r="AY533">
        <v>23.412500000000001</v>
      </c>
      <c r="AZ533">
        <v>0.112</v>
      </c>
      <c r="BA533">
        <v>0.99980000000000002</v>
      </c>
      <c r="BB533">
        <v>0</v>
      </c>
      <c r="BC533">
        <v>0</v>
      </c>
      <c r="BD533">
        <v>0</v>
      </c>
      <c r="BE533">
        <v>0</v>
      </c>
      <c r="BF533">
        <v>0</v>
      </c>
      <c r="BG533" s="2">
        <f t="shared" si="10"/>
        <v>0.14078225964539093</v>
      </c>
      <c r="BH533">
        <f>IFERROR(VLOOKUP(D533,'Pesos cenários'!$B$2:$D$4,3,FALSE),"")</f>
        <v>0.3972</v>
      </c>
    </row>
    <row r="534" spans="1:60" x14ac:dyDescent="0.25">
      <c r="A534">
        <v>21689</v>
      </c>
      <c r="B534" t="s">
        <v>719</v>
      </c>
      <c r="C534" t="s">
        <v>353</v>
      </c>
      <c r="D534" t="s">
        <v>58</v>
      </c>
      <c r="E534" t="s">
        <v>57</v>
      </c>
      <c r="F534" t="s">
        <v>724</v>
      </c>
      <c r="G534" t="s">
        <v>716</v>
      </c>
      <c r="H534">
        <v>1.038</v>
      </c>
      <c r="I534">
        <v>1.1475429500000001</v>
      </c>
      <c r="J534">
        <v>1822.5904057749999</v>
      </c>
      <c r="K534">
        <v>0.14153779999999999</v>
      </c>
      <c r="L534">
        <v>0.13350000000000001</v>
      </c>
      <c r="M534">
        <v>5.9999999999999995E-4</v>
      </c>
      <c r="N534">
        <v>184.089</v>
      </c>
      <c r="O534">
        <v>986.64490000000001</v>
      </c>
      <c r="P534">
        <v>3.7052</v>
      </c>
      <c r="Q534">
        <v>0.12039999999999999</v>
      </c>
      <c r="R534">
        <v>0.1835</v>
      </c>
      <c r="S534">
        <v>1.2236</v>
      </c>
      <c r="T534">
        <v>916.14700000000005</v>
      </c>
      <c r="U534">
        <v>0</v>
      </c>
      <c r="V534">
        <v>0</v>
      </c>
      <c r="W534">
        <v>1.2999999999999999E-3</v>
      </c>
      <c r="X534">
        <v>2531120</v>
      </c>
      <c r="Y534">
        <v>1698409060</v>
      </c>
      <c r="Z534">
        <v>0</v>
      </c>
      <c r="AA534">
        <v>0.1263</v>
      </c>
      <c r="AB534">
        <v>1.5E-3</v>
      </c>
      <c r="AC534">
        <v>0</v>
      </c>
      <c r="AD534">
        <v>479501.98119999998</v>
      </c>
      <c r="AE534">
        <v>0</v>
      </c>
      <c r="AF534">
        <v>0.12039999999999999</v>
      </c>
      <c r="AG534">
        <v>0</v>
      </c>
      <c r="AH534">
        <v>0</v>
      </c>
      <c r="AI534">
        <v>0.37640000000000001</v>
      </c>
      <c r="AJ534">
        <v>-3.3399999999999999E-2</v>
      </c>
      <c r="AK534">
        <v>0.124</v>
      </c>
      <c r="AL534">
        <v>8.1500000000000003E-2</v>
      </c>
      <c r="AM534">
        <v>0</v>
      </c>
      <c r="AN534">
        <v>447279988.8872</v>
      </c>
      <c r="AO534">
        <v>0</v>
      </c>
      <c r="AP534">
        <v>0.12870000000000001</v>
      </c>
      <c r="AQ534">
        <v>0</v>
      </c>
      <c r="AR534">
        <v>-5.5559653799999997E-2</v>
      </c>
      <c r="AS534">
        <v>0</v>
      </c>
      <c r="AT534">
        <v>-12.267491825</v>
      </c>
      <c r="AU534">
        <v>0.13469999999999999</v>
      </c>
      <c r="AV534">
        <v>4.5290149439329202E-3</v>
      </c>
      <c r="AW534">
        <v>102.35120000000001</v>
      </c>
      <c r="AX534">
        <v>431044.28480000002</v>
      </c>
      <c r="AY534">
        <v>0.35320000000000001</v>
      </c>
      <c r="AZ534">
        <v>0.112</v>
      </c>
      <c r="BA534">
        <v>0.99980000000000002</v>
      </c>
      <c r="BB534">
        <v>0</v>
      </c>
      <c r="BC534">
        <v>0</v>
      </c>
      <c r="BD534">
        <v>0</v>
      </c>
      <c r="BE534">
        <v>0</v>
      </c>
      <c r="BF534">
        <v>0</v>
      </c>
      <c r="BG534" s="2">
        <f t="shared" si="10"/>
        <v>0.14505660831294775</v>
      </c>
      <c r="BH534">
        <f>IFERROR(VLOOKUP(D534,'Pesos cenários'!$B$2:$D$4,3,FALSE),"")</f>
        <v>0.36020000000000002</v>
      </c>
    </row>
    <row r="535" spans="1:60" x14ac:dyDescent="0.25">
      <c r="A535">
        <v>21689</v>
      </c>
      <c r="B535" t="s">
        <v>719</v>
      </c>
      <c r="C535" t="s">
        <v>353</v>
      </c>
      <c r="D535" t="s">
        <v>59</v>
      </c>
      <c r="E535" t="s">
        <v>57</v>
      </c>
      <c r="F535" t="s">
        <v>724</v>
      </c>
      <c r="G535" t="s">
        <v>716</v>
      </c>
      <c r="H535">
        <v>1.038</v>
      </c>
      <c r="I535">
        <v>1.1475429500000001</v>
      </c>
      <c r="J535">
        <v>2210.4683583999999</v>
      </c>
      <c r="K535">
        <v>0.14153779999999999</v>
      </c>
      <c r="L535">
        <v>0.13350000000000001</v>
      </c>
      <c r="M535">
        <v>5.0000000000000001E-4</v>
      </c>
      <c r="N535">
        <v>209.03659999999999</v>
      </c>
      <c r="O535">
        <v>1225.8015</v>
      </c>
      <c r="P535">
        <v>1.4140999999999999</v>
      </c>
      <c r="Q535">
        <v>0.12039999999999999</v>
      </c>
      <c r="R535">
        <v>0.1696</v>
      </c>
      <c r="S535">
        <v>1.2236</v>
      </c>
      <c r="T535">
        <v>972.66780000000006</v>
      </c>
      <c r="U535">
        <v>0</v>
      </c>
      <c r="V535">
        <v>0</v>
      </c>
      <c r="W535">
        <v>1.2999999999999999E-3</v>
      </c>
      <c r="X535">
        <v>2531120</v>
      </c>
      <c r="Y535">
        <v>2308118342.25</v>
      </c>
      <c r="Z535">
        <v>0</v>
      </c>
      <c r="AA535">
        <v>0.1263</v>
      </c>
      <c r="AB535">
        <v>1.1000000000000001E-3</v>
      </c>
      <c r="AC535">
        <v>0</v>
      </c>
      <c r="AD535">
        <v>836379.58109999995</v>
      </c>
      <c r="AE535">
        <v>0</v>
      </c>
      <c r="AF535">
        <v>0.12039999999999999</v>
      </c>
      <c r="AG535">
        <v>0</v>
      </c>
      <c r="AH535">
        <v>0.2344</v>
      </c>
      <c r="AI535">
        <v>0.57669999999999999</v>
      </c>
      <c r="AJ535">
        <v>-9.7799999999999998E-2</v>
      </c>
      <c r="AK535">
        <v>0.124</v>
      </c>
      <c r="AL535">
        <v>0.49249999999999999</v>
      </c>
      <c r="AM535">
        <v>339706.67489999998</v>
      </c>
      <c r="AN535">
        <v>972652688.70200002</v>
      </c>
      <c r="AO535">
        <v>0</v>
      </c>
      <c r="AP535">
        <v>0.12870000000000001</v>
      </c>
      <c r="AQ535">
        <v>2.9999999999999997E-4</v>
      </c>
      <c r="AR535">
        <v>-0.27394437799999999</v>
      </c>
      <c r="AS535">
        <v>0</v>
      </c>
      <c r="AT535">
        <v>-11.5883427875</v>
      </c>
      <c r="AU535">
        <v>0.13469999999999999</v>
      </c>
      <c r="AV535">
        <v>2.3639650899479399E-2</v>
      </c>
      <c r="AW535">
        <v>93.823499999999996</v>
      </c>
      <c r="AX535">
        <v>452429.32079999999</v>
      </c>
      <c r="AY535">
        <v>0</v>
      </c>
      <c r="AZ535">
        <v>0.112</v>
      </c>
      <c r="BA535">
        <v>0.99980000000000002</v>
      </c>
      <c r="BB535">
        <v>0</v>
      </c>
      <c r="BC535">
        <v>0</v>
      </c>
      <c r="BD535">
        <v>0</v>
      </c>
      <c r="BE535">
        <v>0</v>
      </c>
      <c r="BF535">
        <v>0</v>
      </c>
      <c r="BG535" s="2">
        <f t="shared" si="10"/>
        <v>0.19689599097615987</v>
      </c>
      <c r="BH535">
        <f>IFERROR(VLOOKUP(D535,'Pesos cenários'!$B$2:$D$4,3,FALSE),"")</f>
        <v>0.24260000000000001</v>
      </c>
    </row>
    <row r="536" spans="1:60" x14ac:dyDescent="0.25">
      <c r="A536">
        <v>21690</v>
      </c>
      <c r="B536" t="s">
        <v>719</v>
      </c>
      <c r="C536" t="s">
        <v>354</v>
      </c>
      <c r="D536" t="s">
        <v>59</v>
      </c>
      <c r="E536" t="s">
        <v>57</v>
      </c>
      <c r="F536" t="s">
        <v>727</v>
      </c>
      <c r="G536" t="s">
        <v>716</v>
      </c>
      <c r="H536">
        <v>4.1769999999999996</v>
      </c>
      <c r="I536">
        <v>3.1022841900000002</v>
      </c>
      <c r="J536">
        <v>2210.4683583999999</v>
      </c>
      <c r="K536">
        <v>0.14153779999999999</v>
      </c>
      <c r="L536">
        <v>0.13350000000000001</v>
      </c>
      <c r="M536">
        <v>1.2999999999999999E-3</v>
      </c>
      <c r="N536">
        <v>92.245999999999995</v>
      </c>
      <c r="O536">
        <v>1225.8015</v>
      </c>
      <c r="P536">
        <v>1.4140999999999999</v>
      </c>
      <c r="Q536">
        <v>0.12039999999999999</v>
      </c>
      <c r="R536">
        <v>7.4200000000000002E-2</v>
      </c>
      <c r="S536">
        <v>4.2946</v>
      </c>
      <c r="T536">
        <v>972.66780000000006</v>
      </c>
      <c r="U536">
        <v>0</v>
      </c>
      <c r="V536">
        <v>0</v>
      </c>
      <c r="W536">
        <v>4.4000000000000003E-3</v>
      </c>
      <c r="X536">
        <v>16486586</v>
      </c>
      <c r="Y536">
        <v>2308118342.25</v>
      </c>
      <c r="Z536">
        <v>0</v>
      </c>
      <c r="AA536">
        <v>0.1263</v>
      </c>
      <c r="AB536">
        <v>7.1000000000000004E-3</v>
      </c>
      <c r="AC536">
        <v>54.941400000000002</v>
      </c>
      <c r="AD536">
        <v>836379.58109999995</v>
      </c>
      <c r="AE536">
        <v>0</v>
      </c>
      <c r="AF536">
        <v>0.12039999999999999</v>
      </c>
      <c r="AG536">
        <v>1E-4</v>
      </c>
      <c r="AH536">
        <v>0.23499999999999999</v>
      </c>
      <c r="AI536">
        <v>0.57669999999999999</v>
      </c>
      <c r="AJ536">
        <v>-9.7799999999999998E-2</v>
      </c>
      <c r="AK536">
        <v>0.124</v>
      </c>
      <c r="AL536">
        <v>0.49349999999999999</v>
      </c>
      <c r="AM536">
        <v>2988227.5362</v>
      </c>
      <c r="AN536">
        <v>972652688.70200002</v>
      </c>
      <c r="AO536">
        <v>0</v>
      </c>
      <c r="AP536">
        <v>0.12870000000000001</v>
      </c>
      <c r="AQ536">
        <v>3.0999999999999999E-3</v>
      </c>
      <c r="AR536">
        <v>-0.50303256500000004</v>
      </c>
      <c r="AS536">
        <v>0</v>
      </c>
      <c r="AT536">
        <v>-11.5883427875</v>
      </c>
      <c r="AU536">
        <v>0.13469999999999999</v>
      </c>
      <c r="AV536">
        <v>4.34084988875722E-2</v>
      </c>
      <c r="AW536">
        <v>2075.6993000000002</v>
      </c>
      <c r="AX536">
        <v>452429.32079999999</v>
      </c>
      <c r="AY536">
        <v>0</v>
      </c>
      <c r="AZ536">
        <v>0.112</v>
      </c>
      <c r="BA536">
        <v>0.99539999999999995</v>
      </c>
      <c r="BB536">
        <v>0</v>
      </c>
      <c r="BC536">
        <v>0</v>
      </c>
      <c r="BD536">
        <v>0</v>
      </c>
      <c r="BE536">
        <v>0</v>
      </c>
      <c r="BF536">
        <v>0</v>
      </c>
      <c r="BG536" s="2">
        <f t="shared" si="10"/>
        <v>0.18894089480015597</v>
      </c>
      <c r="BH536">
        <f>IFERROR(VLOOKUP(D536,'Pesos cenários'!$B$2:$D$4,3,FALSE),"")</f>
        <v>0.24260000000000001</v>
      </c>
    </row>
    <row r="537" spans="1:60" x14ac:dyDescent="0.25">
      <c r="A537">
        <v>21691</v>
      </c>
      <c r="B537" t="s">
        <v>719</v>
      </c>
      <c r="C537" t="s">
        <v>355</v>
      </c>
      <c r="D537" t="s">
        <v>56</v>
      </c>
      <c r="E537" t="s">
        <v>57</v>
      </c>
      <c r="F537" t="s">
        <v>725</v>
      </c>
      <c r="G537" t="s">
        <v>716</v>
      </c>
      <c r="H537">
        <v>41.09</v>
      </c>
      <c r="I537">
        <v>105.01992799999999</v>
      </c>
      <c r="J537">
        <v>1638.4106470500001</v>
      </c>
      <c r="K537">
        <v>0.14153779999999999</v>
      </c>
      <c r="L537">
        <v>0.13350000000000001</v>
      </c>
      <c r="M537">
        <v>6.4000000000000001E-2</v>
      </c>
      <c r="N537">
        <v>87.011399999999995</v>
      </c>
      <c r="O537">
        <v>934.7636</v>
      </c>
      <c r="P537">
        <v>3.7052</v>
      </c>
      <c r="Q537">
        <v>0.12039999999999999</v>
      </c>
      <c r="R537">
        <v>8.9499999999999996E-2</v>
      </c>
      <c r="S537">
        <v>43.160499999999999</v>
      </c>
      <c r="T537">
        <v>928.77779999999996</v>
      </c>
      <c r="U537">
        <v>0</v>
      </c>
      <c r="V537">
        <v>0</v>
      </c>
      <c r="W537">
        <v>4.65E-2</v>
      </c>
      <c r="X537">
        <v>162193666</v>
      </c>
      <c r="Y537">
        <v>1709276720</v>
      </c>
      <c r="Z537">
        <v>0</v>
      </c>
      <c r="AA537">
        <v>0.1263</v>
      </c>
      <c r="AB537">
        <v>9.4899999999999998E-2</v>
      </c>
      <c r="AC537">
        <v>45648.751100000001</v>
      </c>
      <c r="AD537">
        <v>478977.01140000002</v>
      </c>
      <c r="AE537">
        <v>0</v>
      </c>
      <c r="AF537">
        <v>0.12039999999999999</v>
      </c>
      <c r="AG537">
        <v>9.5299999999999996E-2</v>
      </c>
      <c r="AH537">
        <v>6.0000000000000001E-3</v>
      </c>
      <c r="AI537">
        <v>0.377</v>
      </c>
      <c r="AJ537">
        <v>-1.5100000000000001E-2</v>
      </c>
      <c r="AK537">
        <v>0.124</v>
      </c>
      <c r="AL537">
        <v>5.3800000000000001E-2</v>
      </c>
      <c r="AM537">
        <v>510276827.22390002</v>
      </c>
      <c r="AN537">
        <v>442484488.83569998</v>
      </c>
      <c r="AO537">
        <v>0</v>
      </c>
      <c r="AP537">
        <v>0.12870000000000001</v>
      </c>
      <c r="AQ537">
        <v>1</v>
      </c>
      <c r="AR537">
        <v>4.0828719099999997</v>
      </c>
      <c r="AS537">
        <v>0</v>
      </c>
      <c r="AT537">
        <v>-16.444582950000001</v>
      </c>
      <c r="AU537">
        <v>0.13469999999999999</v>
      </c>
      <c r="AV537">
        <v>0</v>
      </c>
      <c r="AW537">
        <v>71748.968099999998</v>
      </c>
      <c r="AX537">
        <v>415586.43150000001</v>
      </c>
      <c r="AY537">
        <v>23.412500000000001</v>
      </c>
      <c r="AZ537">
        <v>0.112</v>
      </c>
      <c r="BA537">
        <v>0.82740000000000002</v>
      </c>
      <c r="BB537">
        <v>0</v>
      </c>
      <c r="BC537">
        <v>0</v>
      </c>
      <c r="BD537">
        <v>0</v>
      </c>
      <c r="BE537">
        <v>0</v>
      </c>
      <c r="BF537">
        <v>0</v>
      </c>
      <c r="BG537" s="2">
        <f t="shared" si="10"/>
        <v>0.27081979</v>
      </c>
      <c r="BH537">
        <f>IFERROR(VLOOKUP(D537,'Pesos cenários'!$B$2:$D$4,3,FALSE),"")</f>
        <v>0.3972</v>
      </c>
    </row>
    <row r="538" spans="1:60" x14ac:dyDescent="0.25">
      <c r="A538">
        <v>21691</v>
      </c>
      <c r="B538" t="s">
        <v>719</v>
      </c>
      <c r="C538" t="s">
        <v>355</v>
      </c>
      <c r="D538" t="s">
        <v>58</v>
      </c>
      <c r="E538" t="s">
        <v>57</v>
      </c>
      <c r="F538" t="s">
        <v>725</v>
      </c>
      <c r="G538" t="s">
        <v>716</v>
      </c>
      <c r="H538">
        <v>41.09</v>
      </c>
      <c r="I538">
        <v>105.01992799999999</v>
      </c>
      <c r="J538">
        <v>1822.5904057749999</v>
      </c>
      <c r="K538">
        <v>0.14153779999999999</v>
      </c>
      <c r="L538">
        <v>0.13350000000000001</v>
      </c>
      <c r="M538">
        <v>5.7500000000000002E-2</v>
      </c>
      <c r="N538">
        <v>87.011399999999995</v>
      </c>
      <c r="O538">
        <v>986.64490000000001</v>
      </c>
      <c r="P538">
        <v>3.7052</v>
      </c>
      <c r="Q538">
        <v>0.12039999999999999</v>
      </c>
      <c r="R538">
        <v>8.48E-2</v>
      </c>
      <c r="S538">
        <v>43.160499999999999</v>
      </c>
      <c r="T538">
        <v>916.14700000000005</v>
      </c>
      <c r="U538">
        <v>0</v>
      </c>
      <c r="V538">
        <v>0</v>
      </c>
      <c r="W538">
        <v>4.7100000000000003E-2</v>
      </c>
      <c r="X538">
        <v>162193666</v>
      </c>
      <c r="Y538">
        <v>1698409060</v>
      </c>
      <c r="Z538">
        <v>0</v>
      </c>
      <c r="AA538">
        <v>0.1263</v>
      </c>
      <c r="AB538">
        <v>9.5500000000000002E-2</v>
      </c>
      <c r="AC538">
        <v>45648.751100000001</v>
      </c>
      <c r="AD538">
        <v>479501.98119999998</v>
      </c>
      <c r="AE538">
        <v>0</v>
      </c>
      <c r="AF538">
        <v>0.12039999999999999</v>
      </c>
      <c r="AG538">
        <v>9.5200000000000007E-2</v>
      </c>
      <c r="AH538">
        <v>6.3E-3</v>
      </c>
      <c r="AI538">
        <v>0.37640000000000001</v>
      </c>
      <c r="AJ538">
        <v>-3.3399999999999999E-2</v>
      </c>
      <c r="AK538">
        <v>0.124</v>
      </c>
      <c r="AL538">
        <v>9.69E-2</v>
      </c>
      <c r="AM538">
        <v>452696792.85479999</v>
      </c>
      <c r="AN538">
        <v>447279988.8872</v>
      </c>
      <c r="AO538">
        <v>0</v>
      </c>
      <c r="AP538">
        <v>0.12870000000000001</v>
      </c>
      <c r="AQ538">
        <v>1</v>
      </c>
      <c r="AR538">
        <v>1.70054507</v>
      </c>
      <c r="AS538">
        <v>0</v>
      </c>
      <c r="AT538">
        <v>-12.267491825</v>
      </c>
      <c r="AU538">
        <v>0.13469999999999999</v>
      </c>
      <c r="AV538">
        <v>0</v>
      </c>
      <c r="AW538">
        <v>63642.024899999997</v>
      </c>
      <c r="AX538">
        <v>431044.28480000002</v>
      </c>
      <c r="AY538">
        <v>0.35320000000000001</v>
      </c>
      <c r="AZ538">
        <v>0.112</v>
      </c>
      <c r="BA538">
        <v>0.85240000000000005</v>
      </c>
      <c r="BB538">
        <v>0</v>
      </c>
      <c r="BC538">
        <v>0</v>
      </c>
      <c r="BD538">
        <v>0</v>
      </c>
      <c r="BE538">
        <v>0</v>
      </c>
      <c r="BF538">
        <v>0</v>
      </c>
      <c r="BG538" s="2">
        <f t="shared" si="10"/>
        <v>0.27759430000000002</v>
      </c>
      <c r="BH538">
        <f>IFERROR(VLOOKUP(D538,'Pesos cenários'!$B$2:$D$4,3,FALSE),"")</f>
        <v>0.36020000000000002</v>
      </c>
    </row>
    <row r="539" spans="1:60" x14ac:dyDescent="0.25">
      <c r="A539">
        <v>21691</v>
      </c>
      <c r="B539" t="s">
        <v>719</v>
      </c>
      <c r="C539" t="s">
        <v>355</v>
      </c>
      <c r="D539" t="s">
        <v>59</v>
      </c>
      <c r="E539" t="s">
        <v>57</v>
      </c>
      <c r="F539" t="s">
        <v>725</v>
      </c>
      <c r="G539" t="s">
        <v>716</v>
      </c>
      <c r="H539">
        <v>41.09</v>
      </c>
      <c r="I539">
        <v>105.01992799999999</v>
      </c>
      <c r="J539">
        <v>2210.4683583999999</v>
      </c>
      <c r="K539">
        <v>0.14153779999999999</v>
      </c>
      <c r="L539">
        <v>0.13350000000000001</v>
      </c>
      <c r="M539">
        <v>4.7399999999999998E-2</v>
      </c>
      <c r="N539">
        <v>114.6718</v>
      </c>
      <c r="O539">
        <v>1225.8015</v>
      </c>
      <c r="P539">
        <v>1.4140999999999999</v>
      </c>
      <c r="Q539">
        <v>0.12039999999999999</v>
      </c>
      <c r="R539">
        <v>9.2499999999999999E-2</v>
      </c>
      <c r="S539">
        <v>43.160499999999999</v>
      </c>
      <c r="T539">
        <v>972.66780000000006</v>
      </c>
      <c r="U539">
        <v>0</v>
      </c>
      <c r="V539">
        <v>0</v>
      </c>
      <c r="W539">
        <v>4.4400000000000002E-2</v>
      </c>
      <c r="X539">
        <v>162193666</v>
      </c>
      <c r="Y539">
        <v>2308118342.25</v>
      </c>
      <c r="Z539">
        <v>0</v>
      </c>
      <c r="AA539">
        <v>0.1263</v>
      </c>
      <c r="AB539">
        <v>7.0300000000000001E-2</v>
      </c>
      <c r="AC539">
        <v>45648.751100000001</v>
      </c>
      <c r="AD539">
        <v>836379.58109999995</v>
      </c>
      <c r="AE539">
        <v>0</v>
      </c>
      <c r="AF539">
        <v>0.12039999999999999</v>
      </c>
      <c r="AG539">
        <v>5.4600000000000003E-2</v>
      </c>
      <c r="AH539">
        <v>6.4999999999999997E-3</v>
      </c>
      <c r="AI539">
        <v>0.57669999999999999</v>
      </c>
      <c r="AJ539">
        <v>-9.7799999999999998E-2</v>
      </c>
      <c r="AK539">
        <v>0.124</v>
      </c>
      <c r="AL539">
        <v>0.15459999999999999</v>
      </c>
      <c r="AM539">
        <v>388274141.71859998</v>
      </c>
      <c r="AN539">
        <v>972652688.70200002</v>
      </c>
      <c r="AO539">
        <v>0</v>
      </c>
      <c r="AP539">
        <v>0.12870000000000001</v>
      </c>
      <c r="AQ539">
        <v>0.3992</v>
      </c>
      <c r="AR539">
        <v>0.28829348100000002</v>
      </c>
      <c r="AS539">
        <v>0</v>
      </c>
      <c r="AT539">
        <v>-11.5883427875</v>
      </c>
      <c r="AU539">
        <v>0.13469999999999999</v>
      </c>
      <c r="AV539">
        <v>0</v>
      </c>
      <c r="AW539">
        <v>35032.171900000001</v>
      </c>
      <c r="AX539">
        <v>452429.32079999999</v>
      </c>
      <c r="AY539">
        <v>0</v>
      </c>
      <c r="AZ539">
        <v>0.112</v>
      </c>
      <c r="BA539">
        <v>0.92259999999999998</v>
      </c>
      <c r="BB539">
        <v>0</v>
      </c>
      <c r="BC539">
        <v>0</v>
      </c>
      <c r="BD539">
        <v>0</v>
      </c>
      <c r="BE539">
        <v>0</v>
      </c>
      <c r="BF539">
        <v>0</v>
      </c>
      <c r="BG539" s="2">
        <f t="shared" si="10"/>
        <v>0.20679627</v>
      </c>
      <c r="BH539">
        <f>IFERROR(VLOOKUP(D539,'Pesos cenários'!$B$2:$D$4,3,FALSE),"")</f>
        <v>0.24260000000000001</v>
      </c>
    </row>
    <row r="540" spans="1:60" x14ac:dyDescent="0.25">
      <c r="A540">
        <v>21692</v>
      </c>
      <c r="B540" t="s">
        <v>719</v>
      </c>
      <c r="C540" t="s">
        <v>356</v>
      </c>
      <c r="D540" t="s">
        <v>56</v>
      </c>
      <c r="E540" t="s">
        <v>57</v>
      </c>
      <c r="F540" t="s">
        <v>730</v>
      </c>
      <c r="G540" t="s">
        <v>716</v>
      </c>
      <c r="H540">
        <v>222.279</v>
      </c>
      <c r="I540">
        <v>231.50382999999999</v>
      </c>
      <c r="J540">
        <v>1638.4106470500001</v>
      </c>
      <c r="K540">
        <v>0.14153779999999999</v>
      </c>
      <c r="L540">
        <v>0.13350000000000001</v>
      </c>
      <c r="M540">
        <v>0.14119999999999999</v>
      </c>
      <c r="N540">
        <v>90.118600000000001</v>
      </c>
      <c r="O540">
        <v>934.7636</v>
      </c>
      <c r="P540">
        <v>3.7052</v>
      </c>
      <c r="Q540">
        <v>0.12039999999999999</v>
      </c>
      <c r="R540">
        <v>9.2799999999999994E-2</v>
      </c>
      <c r="S540">
        <v>315.37369999999999</v>
      </c>
      <c r="T540">
        <v>928.77779999999996</v>
      </c>
      <c r="U540">
        <v>0</v>
      </c>
      <c r="V540">
        <v>0</v>
      </c>
      <c r="W540">
        <v>0.33960000000000001</v>
      </c>
      <c r="X540">
        <v>684984518</v>
      </c>
      <c r="Y540">
        <v>1709276720</v>
      </c>
      <c r="Z540">
        <v>0</v>
      </c>
      <c r="AA540">
        <v>0.1263</v>
      </c>
      <c r="AB540">
        <v>0.4007</v>
      </c>
      <c r="AC540">
        <v>239994.41459999999</v>
      </c>
      <c r="AD540">
        <v>478977.01140000002</v>
      </c>
      <c r="AE540">
        <v>0</v>
      </c>
      <c r="AF540">
        <v>0.12039999999999999</v>
      </c>
      <c r="AG540">
        <v>0.50109999999999999</v>
      </c>
      <c r="AH540">
        <v>0</v>
      </c>
      <c r="AI540">
        <v>0.377</v>
      </c>
      <c r="AJ540">
        <v>-1.5100000000000001E-2</v>
      </c>
      <c r="AK540">
        <v>0.124</v>
      </c>
      <c r="AL540">
        <v>3.8600000000000002E-2</v>
      </c>
      <c r="AM540">
        <v>929184268.7615</v>
      </c>
      <c r="AN540">
        <v>442484488.83569998</v>
      </c>
      <c r="AO540">
        <v>0</v>
      </c>
      <c r="AP540">
        <v>0.12870000000000001</v>
      </c>
      <c r="AQ540">
        <v>1</v>
      </c>
      <c r="AR540">
        <v>0.465188086</v>
      </c>
      <c r="AS540">
        <v>0</v>
      </c>
      <c r="AT540">
        <v>-16.444582950000001</v>
      </c>
      <c r="AU540">
        <v>0.13469999999999999</v>
      </c>
      <c r="AV540">
        <v>0</v>
      </c>
      <c r="AW540">
        <v>67509.407099999997</v>
      </c>
      <c r="AX540">
        <v>415586.43150000001</v>
      </c>
      <c r="AY540">
        <v>23.412500000000001</v>
      </c>
      <c r="AZ540">
        <v>0.112</v>
      </c>
      <c r="BA540">
        <v>0.83760000000000001</v>
      </c>
      <c r="BB540">
        <v>0</v>
      </c>
      <c r="BC540">
        <v>0</v>
      </c>
      <c r="BD540">
        <v>0</v>
      </c>
      <c r="BE540">
        <v>0</v>
      </c>
      <c r="BF540">
        <v>0</v>
      </c>
      <c r="BG540" s="2">
        <f t="shared" si="10"/>
        <v>0.36826176999999999</v>
      </c>
      <c r="BH540">
        <f>IFERROR(VLOOKUP(D540,'Pesos cenários'!$B$2:$D$4,3,FALSE),"")</f>
        <v>0.3972</v>
      </c>
    </row>
    <row r="541" spans="1:60" x14ac:dyDescent="0.25">
      <c r="A541">
        <v>21692</v>
      </c>
      <c r="B541" t="s">
        <v>719</v>
      </c>
      <c r="C541" t="s">
        <v>356</v>
      </c>
      <c r="D541" t="s">
        <v>58</v>
      </c>
      <c r="E541" t="s">
        <v>57</v>
      </c>
      <c r="F541" t="s">
        <v>730</v>
      </c>
      <c r="G541" t="s">
        <v>716</v>
      </c>
      <c r="H541">
        <v>222.279</v>
      </c>
      <c r="I541">
        <v>231.50382999999999</v>
      </c>
      <c r="J541">
        <v>1822.5904057749999</v>
      </c>
      <c r="K541">
        <v>0.14153779999999999</v>
      </c>
      <c r="L541">
        <v>0.13350000000000001</v>
      </c>
      <c r="M541">
        <v>0.127</v>
      </c>
      <c r="N541">
        <v>93.636200000000002</v>
      </c>
      <c r="O541">
        <v>986.64490000000001</v>
      </c>
      <c r="P541">
        <v>3.7052</v>
      </c>
      <c r="Q541">
        <v>0.12039999999999999</v>
      </c>
      <c r="R541">
        <v>9.1499999999999998E-2</v>
      </c>
      <c r="S541">
        <v>315.37369999999999</v>
      </c>
      <c r="T541">
        <v>916.14700000000005</v>
      </c>
      <c r="U541">
        <v>0</v>
      </c>
      <c r="V541">
        <v>0</v>
      </c>
      <c r="W541">
        <v>0.34420000000000001</v>
      </c>
      <c r="X541">
        <v>684984518</v>
      </c>
      <c r="Y541">
        <v>1698409060</v>
      </c>
      <c r="Z541">
        <v>0</v>
      </c>
      <c r="AA541">
        <v>0.1263</v>
      </c>
      <c r="AB541">
        <v>0.40329999999999999</v>
      </c>
      <c r="AC541">
        <v>239994.41459999999</v>
      </c>
      <c r="AD541">
        <v>479501.98119999998</v>
      </c>
      <c r="AE541">
        <v>0</v>
      </c>
      <c r="AF541">
        <v>0.12039999999999999</v>
      </c>
      <c r="AG541">
        <v>0.50049999999999994</v>
      </c>
      <c r="AH541">
        <v>0</v>
      </c>
      <c r="AI541">
        <v>0.37640000000000001</v>
      </c>
      <c r="AJ541">
        <v>-3.3399999999999999E-2</v>
      </c>
      <c r="AK541">
        <v>0.124</v>
      </c>
      <c r="AL541">
        <v>8.1600000000000006E-2</v>
      </c>
      <c r="AM541">
        <v>880735337.75530005</v>
      </c>
      <c r="AN541">
        <v>447279988.8872</v>
      </c>
      <c r="AO541">
        <v>0</v>
      </c>
      <c r="AP541">
        <v>0.12870000000000001</v>
      </c>
      <c r="AQ541">
        <v>1</v>
      </c>
      <c r="AR541">
        <v>3.1509561499999998</v>
      </c>
      <c r="AS541">
        <v>0</v>
      </c>
      <c r="AT541">
        <v>-12.267491825</v>
      </c>
      <c r="AU541">
        <v>0.13469999999999999</v>
      </c>
      <c r="AV541">
        <v>0</v>
      </c>
      <c r="AW541">
        <v>72303.617700000003</v>
      </c>
      <c r="AX541">
        <v>431044.28480000002</v>
      </c>
      <c r="AY541">
        <v>0.35320000000000001</v>
      </c>
      <c r="AZ541">
        <v>0.112</v>
      </c>
      <c r="BA541">
        <v>0.83230000000000004</v>
      </c>
      <c r="BB541">
        <v>0</v>
      </c>
      <c r="BC541">
        <v>0</v>
      </c>
      <c r="BD541">
        <v>0</v>
      </c>
      <c r="BE541">
        <v>0</v>
      </c>
      <c r="BF541">
        <v>0</v>
      </c>
      <c r="BG541" s="2">
        <f t="shared" si="10"/>
        <v>0.37120408999999999</v>
      </c>
      <c r="BH541">
        <f>IFERROR(VLOOKUP(D541,'Pesos cenários'!$B$2:$D$4,3,FALSE),"")</f>
        <v>0.36020000000000002</v>
      </c>
    </row>
    <row r="542" spans="1:60" x14ac:dyDescent="0.25">
      <c r="A542">
        <v>21692</v>
      </c>
      <c r="B542" t="s">
        <v>719</v>
      </c>
      <c r="C542" t="s">
        <v>356</v>
      </c>
      <c r="D542" t="s">
        <v>59</v>
      </c>
      <c r="E542" t="s">
        <v>57</v>
      </c>
      <c r="F542" t="s">
        <v>730</v>
      </c>
      <c r="G542" t="s">
        <v>716</v>
      </c>
      <c r="H542">
        <v>222.279</v>
      </c>
      <c r="I542">
        <v>231.50382999999999</v>
      </c>
      <c r="J542">
        <v>2210.4683583999999</v>
      </c>
      <c r="K542">
        <v>0.14153779999999999</v>
      </c>
      <c r="L542">
        <v>0.13350000000000001</v>
      </c>
      <c r="M542">
        <v>0.1047</v>
      </c>
      <c r="N542">
        <v>101.86799999999999</v>
      </c>
      <c r="O542">
        <v>1225.8015</v>
      </c>
      <c r="P542">
        <v>1.4140999999999999</v>
      </c>
      <c r="Q542">
        <v>0.12039999999999999</v>
      </c>
      <c r="R542">
        <v>8.2000000000000003E-2</v>
      </c>
      <c r="S542">
        <v>315.37369999999999</v>
      </c>
      <c r="T542">
        <v>972.66780000000006</v>
      </c>
      <c r="U542">
        <v>0</v>
      </c>
      <c r="V542">
        <v>0</v>
      </c>
      <c r="W542">
        <v>0.32419999999999999</v>
      </c>
      <c r="X542">
        <v>684984518</v>
      </c>
      <c r="Y542">
        <v>2308118342.25</v>
      </c>
      <c r="Z542">
        <v>0</v>
      </c>
      <c r="AA542">
        <v>0.1263</v>
      </c>
      <c r="AB542">
        <v>0.29680000000000001</v>
      </c>
      <c r="AC542">
        <v>239994.41459999999</v>
      </c>
      <c r="AD542">
        <v>836379.58109999995</v>
      </c>
      <c r="AE542">
        <v>0</v>
      </c>
      <c r="AF542">
        <v>0.12039999999999999</v>
      </c>
      <c r="AG542">
        <v>0.28689999999999999</v>
      </c>
      <c r="AH542">
        <v>1.0800000000000001E-2</v>
      </c>
      <c r="AI542">
        <v>0.57669999999999999</v>
      </c>
      <c r="AJ542">
        <v>-9.7799999999999998E-2</v>
      </c>
      <c r="AK542">
        <v>0.124</v>
      </c>
      <c r="AL542">
        <v>0.161</v>
      </c>
      <c r="AM542">
        <v>1051761878.355</v>
      </c>
      <c r="AN542">
        <v>972652688.70200002</v>
      </c>
      <c r="AO542">
        <v>0</v>
      </c>
      <c r="AP542">
        <v>0.12870000000000001</v>
      </c>
      <c r="AQ542">
        <v>1</v>
      </c>
      <c r="AR542">
        <v>3.4722912300000002</v>
      </c>
      <c r="AS542">
        <v>0</v>
      </c>
      <c r="AT542">
        <v>-11.5883427875</v>
      </c>
      <c r="AU542">
        <v>0.13469999999999999</v>
      </c>
      <c r="AV542">
        <v>0</v>
      </c>
      <c r="AW542">
        <v>67571.255399999995</v>
      </c>
      <c r="AX542">
        <v>452429.32079999999</v>
      </c>
      <c r="AY542">
        <v>0</v>
      </c>
      <c r="AZ542">
        <v>0.112</v>
      </c>
      <c r="BA542">
        <v>0.85060000000000002</v>
      </c>
      <c r="BB542">
        <v>0</v>
      </c>
      <c r="BC542">
        <v>0</v>
      </c>
      <c r="BD542">
        <v>0</v>
      </c>
      <c r="BE542">
        <v>0</v>
      </c>
      <c r="BF542">
        <v>0</v>
      </c>
      <c r="BG542" s="2">
        <f t="shared" ref="BG542:BG605" si="11">(M542*L542)+(R542*Q542)+(W542*V542)+(AB542*AA542)+(AG542*AF542)+(AL542*AK542)+(AQ542*AP542)+(AV542*AU542)+(BA542*AZ542)+(BF542*BE542)</f>
        <v>0.33981004999999997</v>
      </c>
      <c r="BH542">
        <f>IFERROR(VLOOKUP(D542,'Pesos cenários'!$B$2:$D$4,3,FALSE),"")</f>
        <v>0.24260000000000001</v>
      </c>
    </row>
    <row r="543" spans="1:60" x14ac:dyDescent="0.25">
      <c r="A543">
        <v>21693</v>
      </c>
      <c r="B543" t="s">
        <v>719</v>
      </c>
      <c r="C543" t="s">
        <v>357</v>
      </c>
      <c r="D543" t="s">
        <v>56</v>
      </c>
      <c r="E543" t="s">
        <v>57</v>
      </c>
      <c r="F543" t="s">
        <v>724</v>
      </c>
      <c r="G543" t="s">
        <v>716</v>
      </c>
      <c r="H543">
        <v>199.73099999999999</v>
      </c>
      <c r="I543">
        <v>132.73805200000001</v>
      </c>
      <c r="J543">
        <v>1638.4106470500001</v>
      </c>
      <c r="K543">
        <v>0.14153779999999999</v>
      </c>
      <c r="L543">
        <v>0.13350000000000001</v>
      </c>
      <c r="M543">
        <v>8.09E-2</v>
      </c>
      <c r="N543">
        <v>371.93279999999999</v>
      </c>
      <c r="O543">
        <v>934.7636</v>
      </c>
      <c r="P543">
        <v>3.7052</v>
      </c>
      <c r="Q543">
        <v>0.12039999999999999</v>
      </c>
      <c r="R543">
        <v>0.39550000000000002</v>
      </c>
      <c r="S543">
        <v>277.24059999999997</v>
      </c>
      <c r="T543">
        <v>928.77779999999996</v>
      </c>
      <c r="U543">
        <v>0</v>
      </c>
      <c r="V543">
        <v>0</v>
      </c>
      <c r="W543">
        <v>0.29849999999999999</v>
      </c>
      <c r="X543">
        <v>685963886</v>
      </c>
      <c r="Y543">
        <v>1709276720</v>
      </c>
      <c r="Z543">
        <v>0</v>
      </c>
      <c r="AA543">
        <v>0.1263</v>
      </c>
      <c r="AB543">
        <v>0.40129999999999999</v>
      </c>
      <c r="AC543">
        <v>254821.6023</v>
      </c>
      <c r="AD543">
        <v>478977.01140000002</v>
      </c>
      <c r="AE543">
        <v>0</v>
      </c>
      <c r="AF543">
        <v>0.12039999999999999</v>
      </c>
      <c r="AG543">
        <v>0.53200000000000003</v>
      </c>
      <c r="AH543">
        <v>7.4000000000000003E-3</v>
      </c>
      <c r="AI543">
        <v>0.377</v>
      </c>
      <c r="AJ543">
        <v>-1.5100000000000001E-2</v>
      </c>
      <c r="AK543">
        <v>0.124</v>
      </c>
      <c r="AL543">
        <v>5.74E-2</v>
      </c>
      <c r="AM543">
        <v>270755930.8441</v>
      </c>
      <c r="AN543">
        <v>442484488.83569998</v>
      </c>
      <c r="AO543">
        <v>0</v>
      </c>
      <c r="AP543">
        <v>0.12870000000000001</v>
      </c>
      <c r="AQ543">
        <v>0.6119</v>
      </c>
      <c r="AR543">
        <v>0</v>
      </c>
      <c r="AS543">
        <v>0</v>
      </c>
      <c r="AT543">
        <v>-16.444582950000001</v>
      </c>
      <c r="AU543">
        <v>0.13469999999999999</v>
      </c>
      <c r="AV543">
        <v>0</v>
      </c>
      <c r="AW543">
        <v>170333.74419999999</v>
      </c>
      <c r="AX543">
        <v>415586.43150000001</v>
      </c>
      <c r="AY543">
        <v>23.412500000000001</v>
      </c>
      <c r="AZ543">
        <v>0.112</v>
      </c>
      <c r="BA543">
        <v>0.59019999999999995</v>
      </c>
      <c r="BB543">
        <v>0</v>
      </c>
      <c r="BC543">
        <v>0</v>
      </c>
      <c r="BD543">
        <v>0</v>
      </c>
      <c r="BE543">
        <v>0</v>
      </c>
      <c r="BF543">
        <v>0</v>
      </c>
      <c r="BG543" s="2">
        <f t="shared" si="11"/>
        <v>0.32512687000000001</v>
      </c>
      <c r="BH543">
        <f>IFERROR(VLOOKUP(D543,'Pesos cenários'!$B$2:$D$4,3,FALSE),"")</f>
        <v>0.3972</v>
      </c>
    </row>
    <row r="544" spans="1:60" x14ac:dyDescent="0.25">
      <c r="A544">
        <v>21693</v>
      </c>
      <c r="B544" t="s">
        <v>719</v>
      </c>
      <c r="C544" t="s">
        <v>357</v>
      </c>
      <c r="D544" t="s">
        <v>58</v>
      </c>
      <c r="E544" t="s">
        <v>57</v>
      </c>
      <c r="F544" t="s">
        <v>724</v>
      </c>
      <c r="G544" t="s">
        <v>716</v>
      </c>
      <c r="H544">
        <v>199.73099999999999</v>
      </c>
      <c r="I544">
        <v>132.73805200000001</v>
      </c>
      <c r="J544">
        <v>1822.5904057749999</v>
      </c>
      <c r="K544">
        <v>0.14153779999999999</v>
      </c>
      <c r="L544">
        <v>0.13350000000000001</v>
      </c>
      <c r="M544">
        <v>7.2800000000000004E-2</v>
      </c>
      <c r="N544">
        <v>408.61020000000002</v>
      </c>
      <c r="O544">
        <v>986.64490000000001</v>
      </c>
      <c r="P544">
        <v>3.7052</v>
      </c>
      <c r="Q544">
        <v>0.12039999999999999</v>
      </c>
      <c r="R544">
        <v>0.41189999999999999</v>
      </c>
      <c r="S544">
        <v>277.24059999999997</v>
      </c>
      <c r="T544">
        <v>916.14700000000005</v>
      </c>
      <c r="U544">
        <v>0</v>
      </c>
      <c r="V544">
        <v>0</v>
      </c>
      <c r="W544">
        <v>0.30259999999999998</v>
      </c>
      <c r="X544">
        <v>685963886</v>
      </c>
      <c r="Y544">
        <v>1698409060</v>
      </c>
      <c r="Z544">
        <v>0</v>
      </c>
      <c r="AA544">
        <v>0.1263</v>
      </c>
      <c r="AB544">
        <v>0.40389999999999998</v>
      </c>
      <c r="AC544">
        <v>254821.6023</v>
      </c>
      <c r="AD544">
        <v>479501.98119999998</v>
      </c>
      <c r="AE544">
        <v>0</v>
      </c>
      <c r="AF544">
        <v>0.12039999999999999</v>
      </c>
      <c r="AG544">
        <v>0.53139999999999998</v>
      </c>
      <c r="AH544">
        <v>7.1999999999999998E-3</v>
      </c>
      <c r="AI544">
        <v>0.37640000000000001</v>
      </c>
      <c r="AJ544">
        <v>-3.3399999999999999E-2</v>
      </c>
      <c r="AK544">
        <v>0.124</v>
      </c>
      <c r="AL544">
        <v>9.9099999999999994E-2</v>
      </c>
      <c r="AM544">
        <v>108630867.1681</v>
      </c>
      <c r="AN544">
        <v>447279988.8872</v>
      </c>
      <c r="AO544">
        <v>0</v>
      </c>
      <c r="AP544">
        <v>0.12870000000000001</v>
      </c>
      <c r="AQ544">
        <v>0.2429</v>
      </c>
      <c r="AR544">
        <v>0</v>
      </c>
      <c r="AS544">
        <v>0</v>
      </c>
      <c r="AT544">
        <v>-12.267491825</v>
      </c>
      <c r="AU544">
        <v>0.13469999999999999</v>
      </c>
      <c r="AV544">
        <v>0</v>
      </c>
      <c r="AW544">
        <v>159167.24410000001</v>
      </c>
      <c r="AX544">
        <v>431044.28480000002</v>
      </c>
      <c r="AY544">
        <v>0.35320000000000001</v>
      </c>
      <c r="AZ544">
        <v>0.112</v>
      </c>
      <c r="BA544">
        <v>0.63070000000000004</v>
      </c>
      <c r="BB544">
        <v>0</v>
      </c>
      <c r="BC544">
        <v>0</v>
      </c>
      <c r="BD544">
        <v>0</v>
      </c>
      <c r="BE544">
        <v>0</v>
      </c>
      <c r="BF544">
        <v>0</v>
      </c>
      <c r="BG544" s="2">
        <f t="shared" si="11"/>
        <v>0.28849271999999998</v>
      </c>
      <c r="BH544">
        <f>IFERROR(VLOOKUP(D544,'Pesos cenários'!$B$2:$D$4,3,FALSE),"")</f>
        <v>0.36020000000000002</v>
      </c>
    </row>
    <row r="545" spans="1:60" x14ac:dyDescent="0.25">
      <c r="A545">
        <v>21693</v>
      </c>
      <c r="B545" t="s">
        <v>719</v>
      </c>
      <c r="C545" t="s">
        <v>357</v>
      </c>
      <c r="D545" t="s">
        <v>59</v>
      </c>
      <c r="E545" t="s">
        <v>57</v>
      </c>
      <c r="F545" t="s">
        <v>724</v>
      </c>
      <c r="G545" t="s">
        <v>716</v>
      </c>
      <c r="H545">
        <v>199.73099999999999</v>
      </c>
      <c r="I545">
        <v>148.28919999999999</v>
      </c>
      <c r="J545">
        <v>2210.4683583999999</v>
      </c>
      <c r="K545">
        <v>0.14153779999999999</v>
      </c>
      <c r="L545">
        <v>0.13350000000000001</v>
      </c>
      <c r="M545">
        <v>6.7000000000000004E-2</v>
      </c>
      <c r="N545">
        <v>499.01190000000003</v>
      </c>
      <c r="O545">
        <v>1225.8015</v>
      </c>
      <c r="P545">
        <v>1.4140999999999999</v>
      </c>
      <c r="Q545">
        <v>0.12039999999999999</v>
      </c>
      <c r="R545">
        <v>0.40639999999999998</v>
      </c>
      <c r="S545">
        <v>233.0462</v>
      </c>
      <c r="T545">
        <v>972.66780000000006</v>
      </c>
      <c r="U545">
        <v>0</v>
      </c>
      <c r="V545">
        <v>0</v>
      </c>
      <c r="W545">
        <v>0.23960000000000001</v>
      </c>
      <c r="X545">
        <v>766329134</v>
      </c>
      <c r="Y545">
        <v>2308118342.25</v>
      </c>
      <c r="Z545">
        <v>0</v>
      </c>
      <c r="AA545">
        <v>0.1263</v>
      </c>
      <c r="AB545">
        <v>0.33200000000000002</v>
      </c>
      <c r="AC545">
        <v>254821.6023</v>
      </c>
      <c r="AD545">
        <v>836379.58109999995</v>
      </c>
      <c r="AE545">
        <v>0</v>
      </c>
      <c r="AF545">
        <v>0.12039999999999999</v>
      </c>
      <c r="AG545">
        <v>0.30470000000000003</v>
      </c>
      <c r="AH545">
        <v>4.3E-3</v>
      </c>
      <c r="AI545">
        <v>0.57669999999999999</v>
      </c>
      <c r="AJ545">
        <v>-9.7799999999999998E-2</v>
      </c>
      <c r="AK545">
        <v>0.124</v>
      </c>
      <c r="AL545">
        <v>0.15140000000000001</v>
      </c>
      <c r="AM545">
        <v>382047542.06470001</v>
      </c>
      <c r="AN545">
        <v>972652688.70200002</v>
      </c>
      <c r="AO545">
        <v>0</v>
      </c>
      <c r="AP545">
        <v>0.12870000000000001</v>
      </c>
      <c r="AQ545">
        <v>0.39279999999999998</v>
      </c>
      <c r="AR545">
        <v>0</v>
      </c>
      <c r="AS545">
        <v>0</v>
      </c>
      <c r="AT545">
        <v>-11.5883427875</v>
      </c>
      <c r="AU545">
        <v>0.13469999999999999</v>
      </c>
      <c r="AV545">
        <v>0</v>
      </c>
      <c r="AW545">
        <v>181432.29300000001</v>
      </c>
      <c r="AX545">
        <v>452429.32079999999</v>
      </c>
      <c r="AY545">
        <v>0</v>
      </c>
      <c r="AZ545">
        <v>0.112</v>
      </c>
      <c r="BA545">
        <v>0.59899999999999998</v>
      </c>
      <c r="BB545">
        <v>0</v>
      </c>
      <c r="BC545">
        <v>0</v>
      </c>
      <c r="BD545">
        <v>0</v>
      </c>
      <c r="BE545">
        <v>0</v>
      </c>
      <c r="BF545">
        <v>0</v>
      </c>
      <c r="BG545" s="2">
        <f t="shared" si="11"/>
        <v>0.27290749999999997</v>
      </c>
      <c r="BH545">
        <f>IFERROR(VLOOKUP(D545,'Pesos cenários'!$B$2:$D$4,3,FALSE),"")</f>
        <v>0.24260000000000001</v>
      </c>
    </row>
    <row r="546" spans="1:60" x14ac:dyDescent="0.25">
      <c r="A546">
        <v>21694</v>
      </c>
      <c r="B546" t="s">
        <v>719</v>
      </c>
      <c r="C546" t="s">
        <v>358</v>
      </c>
      <c r="D546" t="s">
        <v>56</v>
      </c>
      <c r="E546" t="s">
        <v>57</v>
      </c>
      <c r="F546" t="s">
        <v>724</v>
      </c>
      <c r="G546" t="s">
        <v>716</v>
      </c>
      <c r="H546">
        <v>73.661000000000001</v>
      </c>
      <c r="I546">
        <v>109.594872</v>
      </c>
      <c r="J546">
        <v>1638.4106470500001</v>
      </c>
      <c r="K546">
        <v>0.14153779999999999</v>
      </c>
      <c r="L546">
        <v>0.13350000000000001</v>
      </c>
      <c r="M546">
        <v>6.6799999999999998E-2</v>
      </c>
      <c r="N546">
        <v>109.3265</v>
      </c>
      <c r="O546">
        <v>934.7636</v>
      </c>
      <c r="P546">
        <v>3.7052</v>
      </c>
      <c r="Q546">
        <v>0.12039999999999999</v>
      </c>
      <c r="R546">
        <v>0.1134</v>
      </c>
      <c r="S546">
        <v>112.02719999999999</v>
      </c>
      <c r="T546">
        <v>928.77779999999996</v>
      </c>
      <c r="U546">
        <v>0</v>
      </c>
      <c r="V546">
        <v>0</v>
      </c>
      <c r="W546">
        <v>0.1206</v>
      </c>
      <c r="X546">
        <v>449195970</v>
      </c>
      <c r="Y546">
        <v>1709276720</v>
      </c>
      <c r="Z546">
        <v>0</v>
      </c>
      <c r="AA546">
        <v>0.1263</v>
      </c>
      <c r="AB546">
        <v>0.26279999999999998</v>
      </c>
      <c r="AC546">
        <v>100111.38649999999</v>
      </c>
      <c r="AD546">
        <v>478977.01140000002</v>
      </c>
      <c r="AE546">
        <v>0</v>
      </c>
      <c r="AF546">
        <v>0.12039999999999999</v>
      </c>
      <c r="AG546">
        <v>0.20899999999999999</v>
      </c>
      <c r="AH546">
        <v>1.32E-2</v>
      </c>
      <c r="AI546">
        <v>0.377</v>
      </c>
      <c r="AJ546">
        <v>-1.5100000000000001E-2</v>
      </c>
      <c r="AK546">
        <v>0.124</v>
      </c>
      <c r="AL546">
        <v>7.2300000000000003E-2</v>
      </c>
      <c r="AM546">
        <v>822068891.47060001</v>
      </c>
      <c r="AN546">
        <v>442484488.83569998</v>
      </c>
      <c r="AO546">
        <v>0</v>
      </c>
      <c r="AP546">
        <v>0.12870000000000001</v>
      </c>
      <c r="AQ546">
        <v>1</v>
      </c>
      <c r="AR546">
        <v>1.3516724099999999</v>
      </c>
      <c r="AS546">
        <v>0</v>
      </c>
      <c r="AT546">
        <v>-16.444582950000001</v>
      </c>
      <c r="AU546">
        <v>0.13469999999999999</v>
      </c>
      <c r="AV546">
        <v>0</v>
      </c>
      <c r="AW546">
        <v>124154.4639</v>
      </c>
      <c r="AX546">
        <v>415586.43150000001</v>
      </c>
      <c r="AY546">
        <v>23.412500000000001</v>
      </c>
      <c r="AZ546">
        <v>0.112</v>
      </c>
      <c r="BA546">
        <v>0.70130000000000003</v>
      </c>
      <c r="BB546">
        <v>0</v>
      </c>
      <c r="BC546">
        <v>0</v>
      </c>
      <c r="BD546">
        <v>0</v>
      </c>
      <c r="BE546">
        <v>0</v>
      </c>
      <c r="BF546">
        <v>0</v>
      </c>
      <c r="BG546" s="2">
        <f t="shared" si="11"/>
        <v>0.29713719999999999</v>
      </c>
      <c r="BH546">
        <f>IFERROR(VLOOKUP(D546,'Pesos cenários'!$B$2:$D$4,3,FALSE),"")</f>
        <v>0.3972</v>
      </c>
    </row>
    <row r="547" spans="1:60" x14ac:dyDescent="0.25">
      <c r="A547">
        <v>21694</v>
      </c>
      <c r="B547" t="s">
        <v>719</v>
      </c>
      <c r="C547" t="s">
        <v>358</v>
      </c>
      <c r="D547" t="s">
        <v>58</v>
      </c>
      <c r="E547" t="s">
        <v>57</v>
      </c>
      <c r="F547" t="s">
        <v>724</v>
      </c>
      <c r="G547" t="s">
        <v>716</v>
      </c>
      <c r="H547">
        <v>73.661000000000001</v>
      </c>
      <c r="I547">
        <v>109.594872</v>
      </c>
      <c r="J547">
        <v>1822.5904057749999</v>
      </c>
      <c r="K547">
        <v>0.14153779999999999</v>
      </c>
      <c r="L547">
        <v>0.13350000000000001</v>
      </c>
      <c r="M547">
        <v>6.0100000000000001E-2</v>
      </c>
      <c r="N547">
        <v>122.98220000000001</v>
      </c>
      <c r="O547">
        <v>986.64490000000001</v>
      </c>
      <c r="P547">
        <v>3.7052</v>
      </c>
      <c r="Q547">
        <v>0.12039999999999999</v>
      </c>
      <c r="R547">
        <v>0.12130000000000001</v>
      </c>
      <c r="S547">
        <v>112.02719999999999</v>
      </c>
      <c r="T547">
        <v>916.14700000000005</v>
      </c>
      <c r="U547">
        <v>0</v>
      </c>
      <c r="V547">
        <v>0</v>
      </c>
      <c r="W547">
        <v>0.12230000000000001</v>
      </c>
      <c r="X547">
        <v>449195970</v>
      </c>
      <c r="Y547">
        <v>1698409060</v>
      </c>
      <c r="Z547">
        <v>0</v>
      </c>
      <c r="AA547">
        <v>0.1263</v>
      </c>
      <c r="AB547">
        <v>0.26450000000000001</v>
      </c>
      <c r="AC547">
        <v>100111.38649999999</v>
      </c>
      <c r="AD547">
        <v>479501.98119999998</v>
      </c>
      <c r="AE547">
        <v>0</v>
      </c>
      <c r="AF547">
        <v>0.12039999999999999</v>
      </c>
      <c r="AG547">
        <v>0.20880000000000001</v>
      </c>
      <c r="AH547">
        <v>1.3100000000000001E-2</v>
      </c>
      <c r="AI547">
        <v>0.37640000000000001</v>
      </c>
      <c r="AJ547">
        <v>-3.3399999999999999E-2</v>
      </c>
      <c r="AK547">
        <v>0.124</v>
      </c>
      <c r="AL547">
        <v>0.1134</v>
      </c>
      <c r="AM547">
        <v>681383210.3276</v>
      </c>
      <c r="AN547">
        <v>447279988.8872</v>
      </c>
      <c r="AO547">
        <v>0</v>
      </c>
      <c r="AP547">
        <v>0.12870000000000001</v>
      </c>
      <c r="AQ547">
        <v>1</v>
      </c>
      <c r="AR547">
        <v>1.311777</v>
      </c>
      <c r="AS547">
        <v>0</v>
      </c>
      <c r="AT547">
        <v>-12.267491825</v>
      </c>
      <c r="AU547">
        <v>0.13469999999999999</v>
      </c>
      <c r="AV547">
        <v>0</v>
      </c>
      <c r="AW547">
        <v>113633.4575</v>
      </c>
      <c r="AX547">
        <v>431044.28480000002</v>
      </c>
      <c r="AY547">
        <v>0.35320000000000001</v>
      </c>
      <c r="AZ547">
        <v>0.112</v>
      </c>
      <c r="BA547">
        <v>0.73640000000000005</v>
      </c>
      <c r="BB547">
        <v>0</v>
      </c>
      <c r="BC547">
        <v>0</v>
      </c>
      <c r="BD547">
        <v>0</v>
      </c>
      <c r="BE547">
        <v>0</v>
      </c>
      <c r="BF547">
        <v>0</v>
      </c>
      <c r="BG547" s="2">
        <f t="shared" si="11"/>
        <v>0.30641214</v>
      </c>
      <c r="BH547">
        <f>IFERROR(VLOOKUP(D547,'Pesos cenários'!$B$2:$D$4,3,FALSE),"")</f>
        <v>0.36020000000000002</v>
      </c>
    </row>
    <row r="548" spans="1:60" x14ac:dyDescent="0.25">
      <c r="A548">
        <v>21694</v>
      </c>
      <c r="B548" t="s">
        <v>719</v>
      </c>
      <c r="C548" t="s">
        <v>358</v>
      </c>
      <c r="D548" t="s">
        <v>59</v>
      </c>
      <c r="E548" t="s">
        <v>57</v>
      </c>
      <c r="F548" t="s">
        <v>724</v>
      </c>
      <c r="G548" t="s">
        <v>716</v>
      </c>
      <c r="H548">
        <v>73.661000000000001</v>
      </c>
      <c r="I548">
        <v>109.594872</v>
      </c>
      <c r="J548">
        <v>2210.4683583999999</v>
      </c>
      <c r="K548">
        <v>0.14153779999999999</v>
      </c>
      <c r="L548">
        <v>0.13350000000000001</v>
      </c>
      <c r="M548">
        <v>4.9500000000000002E-2</v>
      </c>
      <c r="N548">
        <v>178.51230000000001</v>
      </c>
      <c r="O548">
        <v>1225.8015</v>
      </c>
      <c r="P548">
        <v>1.4140999999999999</v>
      </c>
      <c r="Q548">
        <v>0.12039999999999999</v>
      </c>
      <c r="R548">
        <v>0.14460000000000001</v>
      </c>
      <c r="S548">
        <v>112.02719999999999</v>
      </c>
      <c r="T548">
        <v>972.66780000000006</v>
      </c>
      <c r="U548">
        <v>0</v>
      </c>
      <c r="V548">
        <v>0</v>
      </c>
      <c r="W548">
        <v>0.1152</v>
      </c>
      <c r="X548">
        <v>449195970</v>
      </c>
      <c r="Y548">
        <v>2308118342.25</v>
      </c>
      <c r="Z548">
        <v>0</v>
      </c>
      <c r="AA548">
        <v>0.1263</v>
      </c>
      <c r="AB548">
        <v>0.1946</v>
      </c>
      <c r="AC548">
        <v>100111.38649999999</v>
      </c>
      <c r="AD548">
        <v>836379.58109999995</v>
      </c>
      <c r="AE548">
        <v>0</v>
      </c>
      <c r="AF548">
        <v>0.12039999999999999</v>
      </c>
      <c r="AG548">
        <v>0.1197</v>
      </c>
      <c r="AH548">
        <v>1.3100000000000001E-2</v>
      </c>
      <c r="AI548">
        <v>0.57669999999999999</v>
      </c>
      <c r="AJ548">
        <v>-9.7799999999999998E-2</v>
      </c>
      <c r="AK548">
        <v>0.124</v>
      </c>
      <c r="AL548">
        <v>0.16450000000000001</v>
      </c>
      <c r="AM548">
        <v>2047321419.7862</v>
      </c>
      <c r="AN548">
        <v>972652688.70200002</v>
      </c>
      <c r="AO548">
        <v>0</v>
      </c>
      <c r="AP548">
        <v>0.12870000000000001</v>
      </c>
      <c r="AQ548">
        <v>1</v>
      </c>
      <c r="AR548">
        <v>0.799902856</v>
      </c>
      <c r="AS548">
        <v>0</v>
      </c>
      <c r="AT548">
        <v>-11.5883427875</v>
      </c>
      <c r="AU548">
        <v>0.13469999999999999</v>
      </c>
      <c r="AV548">
        <v>0</v>
      </c>
      <c r="AW548">
        <v>194579.71090000001</v>
      </c>
      <c r="AX548">
        <v>452429.32079999999</v>
      </c>
      <c r="AY548">
        <v>0</v>
      </c>
      <c r="AZ548">
        <v>0.112</v>
      </c>
      <c r="BA548">
        <v>0.56989999999999996</v>
      </c>
      <c r="BB548">
        <v>0</v>
      </c>
      <c r="BC548">
        <v>0</v>
      </c>
      <c r="BD548">
        <v>0</v>
      </c>
      <c r="BE548">
        <v>0</v>
      </c>
      <c r="BF548">
        <v>0</v>
      </c>
      <c r="BG548" s="2">
        <f t="shared" si="11"/>
        <v>0.27593475000000001</v>
      </c>
      <c r="BH548">
        <f>IFERROR(VLOOKUP(D548,'Pesos cenários'!$B$2:$D$4,3,FALSE),"")</f>
        <v>0.24260000000000001</v>
      </c>
    </row>
    <row r="549" spans="1:60" x14ac:dyDescent="0.25">
      <c r="A549">
        <v>21695</v>
      </c>
      <c r="B549" t="s">
        <v>719</v>
      </c>
      <c r="C549" t="s">
        <v>359</v>
      </c>
      <c r="D549" t="s">
        <v>56</v>
      </c>
      <c r="E549" t="s">
        <v>57</v>
      </c>
      <c r="F549" t="s">
        <v>724</v>
      </c>
      <c r="G549" t="s">
        <v>716</v>
      </c>
      <c r="H549">
        <v>271.60000000000002</v>
      </c>
      <c r="I549">
        <v>105.95443</v>
      </c>
      <c r="J549">
        <v>1638.4106470500001</v>
      </c>
      <c r="K549">
        <v>0.14153779999999999</v>
      </c>
      <c r="L549">
        <v>0.13350000000000001</v>
      </c>
      <c r="M549">
        <v>6.4600000000000005E-2</v>
      </c>
      <c r="N549">
        <v>545.6952</v>
      </c>
      <c r="O549">
        <v>934.7636</v>
      </c>
      <c r="P549">
        <v>3.7052</v>
      </c>
      <c r="Q549">
        <v>0.12039999999999999</v>
      </c>
      <c r="R549">
        <v>0.58209999999999995</v>
      </c>
      <c r="S549">
        <v>412.90640000000002</v>
      </c>
      <c r="T549">
        <v>928.77779999999996</v>
      </c>
      <c r="U549">
        <v>0</v>
      </c>
      <c r="V549">
        <v>0</v>
      </c>
      <c r="W549">
        <v>0.4446</v>
      </c>
      <c r="X549">
        <v>889856812</v>
      </c>
      <c r="Y549">
        <v>1709276720</v>
      </c>
      <c r="Z549">
        <v>0</v>
      </c>
      <c r="AA549">
        <v>0.1263</v>
      </c>
      <c r="AB549">
        <v>0.52059999999999995</v>
      </c>
      <c r="AC549">
        <v>170363.606</v>
      </c>
      <c r="AD549">
        <v>478977.01140000002</v>
      </c>
      <c r="AE549">
        <v>0</v>
      </c>
      <c r="AF549">
        <v>0.12039999999999999</v>
      </c>
      <c r="AG549">
        <v>0.35570000000000002</v>
      </c>
      <c r="AH549">
        <v>1.84E-2</v>
      </c>
      <c r="AI549">
        <v>0.377</v>
      </c>
      <c r="AJ549">
        <v>-1.5100000000000001E-2</v>
      </c>
      <c r="AK549">
        <v>0.124</v>
      </c>
      <c r="AL549">
        <v>8.5500000000000007E-2</v>
      </c>
      <c r="AM549">
        <v>335855444.20749998</v>
      </c>
      <c r="AN549">
        <v>442484488.83569998</v>
      </c>
      <c r="AO549">
        <v>0</v>
      </c>
      <c r="AP549">
        <v>0.12870000000000001</v>
      </c>
      <c r="AQ549">
        <v>0.75900000000000001</v>
      </c>
      <c r="AR549">
        <v>-1.18805432</v>
      </c>
      <c r="AS549">
        <v>0</v>
      </c>
      <c r="AT549">
        <v>-16.444582950000001</v>
      </c>
      <c r="AU549">
        <v>0.13469999999999999</v>
      </c>
      <c r="AV549">
        <v>7.2245937985310801E-2</v>
      </c>
      <c r="AW549">
        <v>221006.93849999999</v>
      </c>
      <c r="AX549">
        <v>415586.43150000001</v>
      </c>
      <c r="AY549">
        <v>23.412500000000001</v>
      </c>
      <c r="AZ549">
        <v>0.112</v>
      </c>
      <c r="BA549">
        <v>0.46820000000000001</v>
      </c>
      <c r="BB549">
        <v>0</v>
      </c>
      <c r="BC549">
        <v>0</v>
      </c>
      <c r="BD549">
        <v>0</v>
      </c>
      <c r="BE549">
        <v>0</v>
      </c>
      <c r="BF549">
        <v>0</v>
      </c>
      <c r="BG549" s="2">
        <f t="shared" si="11"/>
        <v>0.35774222784662135</v>
      </c>
      <c r="BH549">
        <f>IFERROR(VLOOKUP(D549,'Pesos cenários'!$B$2:$D$4,3,FALSE),"")</f>
        <v>0.3972</v>
      </c>
    </row>
    <row r="550" spans="1:60" x14ac:dyDescent="0.25">
      <c r="A550">
        <v>21695</v>
      </c>
      <c r="B550" t="s">
        <v>719</v>
      </c>
      <c r="C550" t="s">
        <v>359</v>
      </c>
      <c r="D550" t="s">
        <v>58</v>
      </c>
      <c r="E550" t="s">
        <v>57</v>
      </c>
      <c r="F550" t="s">
        <v>724</v>
      </c>
      <c r="G550" t="s">
        <v>716</v>
      </c>
      <c r="H550">
        <v>271.60000000000002</v>
      </c>
      <c r="I550">
        <v>105.95443</v>
      </c>
      <c r="J550">
        <v>1822.5904057749999</v>
      </c>
      <c r="K550">
        <v>0.14153779999999999</v>
      </c>
      <c r="L550">
        <v>0.13350000000000001</v>
      </c>
      <c r="M550">
        <v>5.8099999999999999E-2</v>
      </c>
      <c r="N550">
        <v>567.93219999999997</v>
      </c>
      <c r="O550">
        <v>986.64490000000001</v>
      </c>
      <c r="P550">
        <v>3.7052</v>
      </c>
      <c r="Q550">
        <v>0.12039999999999999</v>
      </c>
      <c r="R550">
        <v>0.57399999999999995</v>
      </c>
      <c r="S550">
        <v>412.90640000000002</v>
      </c>
      <c r="T550">
        <v>916.14700000000005</v>
      </c>
      <c r="U550">
        <v>0</v>
      </c>
      <c r="V550">
        <v>0</v>
      </c>
      <c r="W550">
        <v>0.45069999999999999</v>
      </c>
      <c r="X550">
        <v>889856812</v>
      </c>
      <c r="Y550">
        <v>1698409060</v>
      </c>
      <c r="Z550">
        <v>0</v>
      </c>
      <c r="AA550">
        <v>0.1263</v>
      </c>
      <c r="AB550">
        <v>0.52390000000000003</v>
      </c>
      <c r="AC550">
        <v>170363.606</v>
      </c>
      <c r="AD550">
        <v>479501.98119999998</v>
      </c>
      <c r="AE550">
        <v>0</v>
      </c>
      <c r="AF550">
        <v>0.12039999999999999</v>
      </c>
      <c r="AG550">
        <v>0.3553</v>
      </c>
      <c r="AH550">
        <v>1.66E-2</v>
      </c>
      <c r="AI550">
        <v>0.37640000000000001</v>
      </c>
      <c r="AJ550">
        <v>-3.3399999999999999E-2</v>
      </c>
      <c r="AK550">
        <v>0.124</v>
      </c>
      <c r="AL550">
        <v>0.12189999999999999</v>
      </c>
      <c r="AM550">
        <v>208617387.15779999</v>
      </c>
      <c r="AN550">
        <v>447279988.8872</v>
      </c>
      <c r="AO550">
        <v>0</v>
      </c>
      <c r="AP550">
        <v>0.12870000000000001</v>
      </c>
      <c r="AQ550">
        <v>0.46639999999999998</v>
      </c>
      <c r="AR550">
        <v>-2.77203679</v>
      </c>
      <c r="AS550">
        <v>0</v>
      </c>
      <c r="AT550">
        <v>-12.267491825</v>
      </c>
      <c r="AU550">
        <v>0.13469999999999999</v>
      </c>
      <c r="AV550">
        <v>0.22596605969207501</v>
      </c>
      <c r="AW550">
        <v>262308.17869999999</v>
      </c>
      <c r="AX550">
        <v>431044.28480000002</v>
      </c>
      <c r="AY550">
        <v>0.35320000000000001</v>
      </c>
      <c r="AZ550">
        <v>0.112</v>
      </c>
      <c r="BA550">
        <v>0.39150000000000001</v>
      </c>
      <c r="BB550">
        <v>0</v>
      </c>
      <c r="BC550">
        <v>0</v>
      </c>
      <c r="BD550">
        <v>0</v>
      </c>
      <c r="BE550">
        <v>0</v>
      </c>
      <c r="BF550">
        <v>0</v>
      </c>
      <c r="BG550" s="2">
        <f t="shared" si="11"/>
        <v>0.33523954824052249</v>
      </c>
      <c r="BH550">
        <f>IFERROR(VLOOKUP(D550,'Pesos cenários'!$B$2:$D$4,3,FALSE),"")</f>
        <v>0.36020000000000002</v>
      </c>
    </row>
    <row r="551" spans="1:60" x14ac:dyDescent="0.25">
      <c r="A551">
        <v>21695</v>
      </c>
      <c r="B551" t="s">
        <v>719</v>
      </c>
      <c r="C551" t="s">
        <v>359</v>
      </c>
      <c r="D551" t="s">
        <v>59</v>
      </c>
      <c r="E551" t="s">
        <v>57</v>
      </c>
      <c r="F551" t="s">
        <v>724</v>
      </c>
      <c r="G551" t="s">
        <v>716</v>
      </c>
      <c r="H551">
        <v>271.60000000000002</v>
      </c>
      <c r="I551">
        <v>110.501396</v>
      </c>
      <c r="J551">
        <v>2210.4683583999999</v>
      </c>
      <c r="K551">
        <v>0.14153779999999999</v>
      </c>
      <c r="L551">
        <v>0.13350000000000001</v>
      </c>
      <c r="M551">
        <v>4.99E-2</v>
      </c>
      <c r="N551">
        <v>711.72429999999997</v>
      </c>
      <c r="O551">
        <v>1225.8015</v>
      </c>
      <c r="P551">
        <v>1.4140999999999999</v>
      </c>
      <c r="Q551">
        <v>0.12039999999999999</v>
      </c>
      <c r="R551">
        <v>0.58009999999999995</v>
      </c>
      <c r="S551">
        <v>412.90640000000002</v>
      </c>
      <c r="T551">
        <v>972.66780000000006</v>
      </c>
      <c r="U551">
        <v>0</v>
      </c>
      <c r="V551">
        <v>0</v>
      </c>
      <c r="W551">
        <v>0.42449999999999999</v>
      </c>
      <c r="X551">
        <v>928044432</v>
      </c>
      <c r="Y551">
        <v>2308118342.25</v>
      </c>
      <c r="Z551">
        <v>0</v>
      </c>
      <c r="AA551">
        <v>0.1263</v>
      </c>
      <c r="AB551">
        <v>0.40210000000000001</v>
      </c>
      <c r="AC551">
        <v>170363.606</v>
      </c>
      <c r="AD551">
        <v>836379.58109999995</v>
      </c>
      <c r="AE551">
        <v>0</v>
      </c>
      <c r="AF551">
        <v>0.12039999999999999</v>
      </c>
      <c r="AG551">
        <v>0.20369999999999999</v>
      </c>
      <c r="AH551">
        <v>1.4800000000000001E-2</v>
      </c>
      <c r="AI551">
        <v>0.57669999999999999</v>
      </c>
      <c r="AJ551">
        <v>-9.7799999999999998E-2</v>
      </c>
      <c r="AK551">
        <v>0.124</v>
      </c>
      <c r="AL551">
        <v>0.16700000000000001</v>
      </c>
      <c r="AM551">
        <v>166714448.00960001</v>
      </c>
      <c r="AN551">
        <v>972652688.70200002</v>
      </c>
      <c r="AO551">
        <v>0</v>
      </c>
      <c r="AP551">
        <v>0.12870000000000001</v>
      </c>
      <c r="AQ551">
        <v>0.1714</v>
      </c>
      <c r="AR551">
        <v>-1.0433160100000001</v>
      </c>
      <c r="AS551">
        <v>0</v>
      </c>
      <c r="AT551">
        <v>-11.5883427875</v>
      </c>
      <c r="AU551">
        <v>0.13469999999999999</v>
      </c>
      <c r="AV551">
        <v>9.0031510901230294E-2</v>
      </c>
      <c r="AW551">
        <v>295896.46970000002</v>
      </c>
      <c r="AX551">
        <v>452429.32079999999</v>
      </c>
      <c r="AY551">
        <v>0</v>
      </c>
      <c r="AZ551">
        <v>0.112</v>
      </c>
      <c r="BA551">
        <v>0.34599999999999997</v>
      </c>
      <c r="BB551">
        <v>0</v>
      </c>
      <c r="BC551">
        <v>0</v>
      </c>
      <c r="BD551">
        <v>0</v>
      </c>
      <c r="BE551">
        <v>0</v>
      </c>
      <c r="BF551">
        <v>0</v>
      </c>
      <c r="BG551" s="2">
        <f t="shared" si="11"/>
        <v>0.24546282451839574</v>
      </c>
      <c r="BH551">
        <f>IFERROR(VLOOKUP(D551,'Pesos cenários'!$B$2:$D$4,3,FALSE),"")</f>
        <v>0.24260000000000001</v>
      </c>
    </row>
    <row r="552" spans="1:60" x14ac:dyDescent="0.25">
      <c r="A552">
        <v>21696</v>
      </c>
      <c r="B552" t="s">
        <v>719</v>
      </c>
      <c r="C552" t="s">
        <v>360</v>
      </c>
      <c r="D552" t="s">
        <v>56</v>
      </c>
      <c r="E552" t="s">
        <v>57</v>
      </c>
      <c r="F552" t="s">
        <v>724</v>
      </c>
      <c r="G552" t="s">
        <v>716</v>
      </c>
      <c r="H552">
        <v>277.85599999999999</v>
      </c>
      <c r="I552">
        <v>481.74285900000001</v>
      </c>
      <c r="J552">
        <v>1638.4106470500001</v>
      </c>
      <c r="K552">
        <v>0.14153779999999999</v>
      </c>
      <c r="L552">
        <v>0.13350000000000001</v>
      </c>
      <c r="M552">
        <v>0.29399999999999998</v>
      </c>
      <c r="N552">
        <v>459.01089999999999</v>
      </c>
      <c r="O552">
        <v>934.7636</v>
      </c>
      <c r="P552">
        <v>3.7052</v>
      </c>
      <c r="Q552">
        <v>0.12039999999999999</v>
      </c>
      <c r="R552">
        <v>0.48899999999999999</v>
      </c>
      <c r="S552">
        <v>330.75389999999999</v>
      </c>
      <c r="T552">
        <v>928.77779999999996</v>
      </c>
      <c r="U552">
        <v>0</v>
      </c>
      <c r="V552">
        <v>0</v>
      </c>
      <c r="W552">
        <v>0.35610000000000003</v>
      </c>
      <c r="X552">
        <v>838458314</v>
      </c>
      <c r="Y552">
        <v>1709276720</v>
      </c>
      <c r="Z552">
        <v>0</v>
      </c>
      <c r="AA552">
        <v>0.1263</v>
      </c>
      <c r="AB552">
        <v>0.49049999999999999</v>
      </c>
      <c r="AC552">
        <v>253671.97889999999</v>
      </c>
      <c r="AD552">
        <v>478977.01140000002</v>
      </c>
      <c r="AE552">
        <v>0</v>
      </c>
      <c r="AF552">
        <v>0.12039999999999999</v>
      </c>
      <c r="AG552">
        <v>0.52959999999999996</v>
      </c>
      <c r="AH552">
        <v>0.1176</v>
      </c>
      <c r="AI552">
        <v>0.377</v>
      </c>
      <c r="AJ552">
        <v>-1.5100000000000001E-2</v>
      </c>
      <c r="AK552">
        <v>0.124</v>
      </c>
      <c r="AL552">
        <v>0.33839999999999998</v>
      </c>
      <c r="AM552">
        <v>436565138.78729999</v>
      </c>
      <c r="AN552">
        <v>442484488.83569998</v>
      </c>
      <c r="AO552">
        <v>0</v>
      </c>
      <c r="AP552">
        <v>0.12870000000000001</v>
      </c>
      <c r="AQ552">
        <v>0.98660000000000003</v>
      </c>
      <c r="AR552">
        <v>-0.32468190800000002</v>
      </c>
      <c r="AS552">
        <v>0</v>
      </c>
      <c r="AT552">
        <v>-16.444582950000001</v>
      </c>
      <c r="AU552">
        <v>0.13469999999999999</v>
      </c>
      <c r="AV552">
        <v>1.9744003784541098E-2</v>
      </c>
      <c r="AW552">
        <v>150837.86670000001</v>
      </c>
      <c r="AX552">
        <v>415586.43150000001</v>
      </c>
      <c r="AY552">
        <v>23.412500000000001</v>
      </c>
      <c r="AZ552">
        <v>0.112</v>
      </c>
      <c r="BA552">
        <v>0.6371</v>
      </c>
      <c r="BB552">
        <v>0</v>
      </c>
      <c r="BC552">
        <v>0</v>
      </c>
      <c r="BD552">
        <v>0</v>
      </c>
      <c r="BE552">
        <v>0</v>
      </c>
      <c r="BF552">
        <v>0</v>
      </c>
      <c r="BG552" s="2">
        <f t="shared" si="11"/>
        <v>0.46679032730977771</v>
      </c>
      <c r="BH552">
        <f>IFERROR(VLOOKUP(D552,'Pesos cenários'!$B$2:$D$4,3,FALSE),"")</f>
        <v>0.3972</v>
      </c>
    </row>
    <row r="553" spans="1:60" x14ac:dyDescent="0.25">
      <c r="A553">
        <v>21696</v>
      </c>
      <c r="B553" t="s">
        <v>719</v>
      </c>
      <c r="C553" t="s">
        <v>360</v>
      </c>
      <c r="D553" t="s">
        <v>58</v>
      </c>
      <c r="E553" t="s">
        <v>57</v>
      </c>
      <c r="F553" t="s">
        <v>724</v>
      </c>
      <c r="G553" t="s">
        <v>716</v>
      </c>
      <c r="H553">
        <v>277.85599999999999</v>
      </c>
      <c r="I553">
        <v>481.74285900000001</v>
      </c>
      <c r="J553">
        <v>1822.5904057749999</v>
      </c>
      <c r="K553">
        <v>0.14153779999999999</v>
      </c>
      <c r="L553">
        <v>0.13350000000000001</v>
      </c>
      <c r="M553">
        <v>0.26429999999999998</v>
      </c>
      <c r="N553">
        <v>543.12580000000003</v>
      </c>
      <c r="O553">
        <v>986.64490000000001</v>
      </c>
      <c r="P553">
        <v>3.7052</v>
      </c>
      <c r="Q553">
        <v>0.12039999999999999</v>
      </c>
      <c r="R553">
        <v>0.54879999999999995</v>
      </c>
      <c r="S553">
        <v>330.75389999999999</v>
      </c>
      <c r="T553">
        <v>916.14700000000005</v>
      </c>
      <c r="U553">
        <v>0</v>
      </c>
      <c r="V553">
        <v>0</v>
      </c>
      <c r="W553">
        <v>0.36099999999999999</v>
      </c>
      <c r="X553">
        <v>838458314</v>
      </c>
      <c r="Y553">
        <v>1698409060</v>
      </c>
      <c r="Z553">
        <v>0</v>
      </c>
      <c r="AA553">
        <v>0.1263</v>
      </c>
      <c r="AB553">
        <v>0.49370000000000003</v>
      </c>
      <c r="AC553">
        <v>253671.97889999999</v>
      </c>
      <c r="AD553">
        <v>479501.98119999998</v>
      </c>
      <c r="AE553">
        <v>0</v>
      </c>
      <c r="AF553">
        <v>0.12039999999999999</v>
      </c>
      <c r="AG553">
        <v>0.52900000000000003</v>
      </c>
      <c r="AH553">
        <v>0.1188</v>
      </c>
      <c r="AI553">
        <v>0.37640000000000001</v>
      </c>
      <c r="AJ553">
        <v>-3.3399999999999999E-2</v>
      </c>
      <c r="AK553">
        <v>0.124</v>
      </c>
      <c r="AL553">
        <v>0.37130000000000002</v>
      </c>
      <c r="AM553">
        <v>380023828.21799999</v>
      </c>
      <c r="AN553">
        <v>447279988.8872</v>
      </c>
      <c r="AO553">
        <v>0</v>
      </c>
      <c r="AP553">
        <v>0.12870000000000001</v>
      </c>
      <c r="AQ553">
        <v>0.84960000000000002</v>
      </c>
      <c r="AR553">
        <v>-9.4197034800000008</v>
      </c>
      <c r="AS553">
        <v>0</v>
      </c>
      <c r="AT553">
        <v>-12.267491825</v>
      </c>
      <c r="AU553">
        <v>0.13469999999999999</v>
      </c>
      <c r="AV553">
        <v>0.76785895718336805</v>
      </c>
      <c r="AW553">
        <v>150618.85079999999</v>
      </c>
      <c r="AX553">
        <v>431044.28480000002</v>
      </c>
      <c r="AY553">
        <v>0.35320000000000001</v>
      </c>
      <c r="AZ553">
        <v>0.112</v>
      </c>
      <c r="BA553">
        <v>0.65059999999999996</v>
      </c>
      <c r="BB553">
        <v>0</v>
      </c>
      <c r="BC553">
        <v>0</v>
      </c>
      <c r="BD553">
        <v>0</v>
      </c>
      <c r="BE553">
        <v>0</v>
      </c>
      <c r="BF553">
        <v>0</v>
      </c>
      <c r="BG553" s="2">
        <f t="shared" si="11"/>
        <v>0.55908800153259974</v>
      </c>
      <c r="BH553">
        <f>IFERROR(VLOOKUP(D553,'Pesos cenários'!$B$2:$D$4,3,FALSE),"")</f>
        <v>0.36020000000000002</v>
      </c>
    </row>
    <row r="554" spans="1:60" x14ac:dyDescent="0.25">
      <c r="A554">
        <v>21696</v>
      </c>
      <c r="B554" t="s">
        <v>719</v>
      </c>
      <c r="C554" t="s">
        <v>360</v>
      </c>
      <c r="D554" t="s">
        <v>59</v>
      </c>
      <c r="E554" t="s">
        <v>57</v>
      </c>
      <c r="F554" t="s">
        <v>724</v>
      </c>
      <c r="G554" t="s">
        <v>716</v>
      </c>
      <c r="H554">
        <v>277.85599999999999</v>
      </c>
      <c r="I554">
        <v>481.74285900000001</v>
      </c>
      <c r="J554">
        <v>2210.4683583999999</v>
      </c>
      <c r="K554">
        <v>0.14153779999999999</v>
      </c>
      <c r="L554">
        <v>0.13350000000000001</v>
      </c>
      <c r="M554">
        <v>0.21790000000000001</v>
      </c>
      <c r="N554">
        <v>641.66970000000003</v>
      </c>
      <c r="O554">
        <v>1225.8015</v>
      </c>
      <c r="P554">
        <v>1.4140999999999999</v>
      </c>
      <c r="Q554">
        <v>0.12039999999999999</v>
      </c>
      <c r="R554">
        <v>0.52290000000000003</v>
      </c>
      <c r="S554">
        <v>330.75389999999999</v>
      </c>
      <c r="T554">
        <v>972.66780000000006</v>
      </c>
      <c r="U554">
        <v>0</v>
      </c>
      <c r="V554">
        <v>0</v>
      </c>
      <c r="W554">
        <v>0.34</v>
      </c>
      <c r="X554">
        <v>838458314</v>
      </c>
      <c r="Y554">
        <v>2308118342.25</v>
      </c>
      <c r="Z554">
        <v>0</v>
      </c>
      <c r="AA554">
        <v>0.1263</v>
      </c>
      <c r="AB554">
        <v>0.36330000000000001</v>
      </c>
      <c r="AC554">
        <v>253671.97889999999</v>
      </c>
      <c r="AD554">
        <v>836379.58109999995</v>
      </c>
      <c r="AE554">
        <v>0</v>
      </c>
      <c r="AF554">
        <v>0.12039999999999999</v>
      </c>
      <c r="AG554">
        <v>0.30330000000000001</v>
      </c>
      <c r="AH554">
        <v>0.1157</v>
      </c>
      <c r="AI554">
        <v>0.57669999999999999</v>
      </c>
      <c r="AJ554">
        <v>-9.7799999999999998E-2</v>
      </c>
      <c r="AK554">
        <v>0.124</v>
      </c>
      <c r="AL554">
        <v>0.31659999999999999</v>
      </c>
      <c r="AM554">
        <v>600093712.97109997</v>
      </c>
      <c r="AN554">
        <v>972652688.70200002</v>
      </c>
      <c r="AO554">
        <v>0</v>
      </c>
      <c r="AP554">
        <v>0.12870000000000001</v>
      </c>
      <c r="AQ554">
        <v>0.61699999999999999</v>
      </c>
      <c r="AR554">
        <v>-0.336064219</v>
      </c>
      <c r="AS554">
        <v>0</v>
      </c>
      <c r="AT554">
        <v>-11.5883427875</v>
      </c>
      <c r="AU554">
        <v>0.13469999999999999</v>
      </c>
      <c r="AV554">
        <v>2.90001965908794E-2</v>
      </c>
      <c r="AW554">
        <v>162387.9204</v>
      </c>
      <c r="AX554">
        <v>452429.32079999999</v>
      </c>
      <c r="AY554">
        <v>0</v>
      </c>
      <c r="AZ554">
        <v>0.112</v>
      </c>
      <c r="BA554">
        <v>0.6411</v>
      </c>
      <c r="BB554">
        <v>0</v>
      </c>
      <c r="BC554">
        <v>0</v>
      </c>
      <c r="BD554">
        <v>0</v>
      </c>
      <c r="BE554">
        <v>0</v>
      </c>
      <c r="BF554">
        <v>0</v>
      </c>
      <c r="BG554" s="2">
        <f t="shared" si="11"/>
        <v>0.3688247464807915</v>
      </c>
      <c r="BH554">
        <f>IFERROR(VLOOKUP(D554,'Pesos cenários'!$B$2:$D$4,3,FALSE),"")</f>
        <v>0.24260000000000001</v>
      </c>
    </row>
    <row r="555" spans="1:60" x14ac:dyDescent="0.25">
      <c r="A555">
        <v>21697</v>
      </c>
      <c r="B555" t="s">
        <v>719</v>
      </c>
      <c r="C555" t="s">
        <v>361</v>
      </c>
      <c r="D555" t="s">
        <v>56</v>
      </c>
      <c r="E555" t="s">
        <v>57</v>
      </c>
      <c r="F555" t="s">
        <v>724</v>
      </c>
      <c r="G555" t="s">
        <v>716</v>
      </c>
      <c r="H555">
        <v>52.363999999999997</v>
      </c>
      <c r="I555">
        <v>275.00692700000002</v>
      </c>
      <c r="J555">
        <v>1638.4106470500001</v>
      </c>
      <c r="K555">
        <v>0.14153779999999999</v>
      </c>
      <c r="L555">
        <v>0.13350000000000001</v>
      </c>
      <c r="M555">
        <v>0.1678</v>
      </c>
      <c r="N555">
        <v>57.715499999999999</v>
      </c>
      <c r="O555">
        <v>934.7636</v>
      </c>
      <c r="P555">
        <v>3.7052</v>
      </c>
      <c r="Q555">
        <v>0.12039999999999999</v>
      </c>
      <c r="R555">
        <v>5.8000000000000003E-2</v>
      </c>
      <c r="S555">
        <v>62.875999999999998</v>
      </c>
      <c r="T555">
        <v>928.77779999999996</v>
      </c>
      <c r="U555">
        <v>0</v>
      </c>
      <c r="V555">
        <v>0</v>
      </c>
      <c r="W555">
        <v>6.7699999999999996E-2</v>
      </c>
      <c r="X555">
        <v>159315406</v>
      </c>
      <c r="Y555">
        <v>1709276720</v>
      </c>
      <c r="Z555">
        <v>0</v>
      </c>
      <c r="AA555">
        <v>0.1263</v>
      </c>
      <c r="AB555">
        <v>9.3200000000000005E-2</v>
      </c>
      <c r="AC555">
        <v>51236.749499999998</v>
      </c>
      <c r="AD555">
        <v>478977.01140000002</v>
      </c>
      <c r="AE555">
        <v>0</v>
      </c>
      <c r="AF555">
        <v>0.12039999999999999</v>
      </c>
      <c r="AG555">
        <v>0.107</v>
      </c>
      <c r="AH555">
        <v>0.22720000000000001</v>
      </c>
      <c r="AI555">
        <v>0.377</v>
      </c>
      <c r="AJ555">
        <v>-1.5100000000000001E-2</v>
      </c>
      <c r="AK555">
        <v>0.124</v>
      </c>
      <c r="AL555">
        <v>0.61780000000000002</v>
      </c>
      <c r="AM555">
        <v>87687090.001200005</v>
      </c>
      <c r="AN555">
        <v>442484488.83569998</v>
      </c>
      <c r="AO555">
        <v>0</v>
      </c>
      <c r="AP555">
        <v>0.12870000000000001</v>
      </c>
      <c r="AQ555">
        <v>0.19819999999999999</v>
      </c>
      <c r="AR555">
        <v>-1.3150007699999999</v>
      </c>
      <c r="AS555">
        <v>0</v>
      </c>
      <c r="AT555">
        <v>-16.444582950000001</v>
      </c>
      <c r="AU555">
        <v>0.13469999999999999</v>
      </c>
      <c r="AV555">
        <v>7.9965589519556596E-2</v>
      </c>
      <c r="AW555">
        <v>17634.797500000001</v>
      </c>
      <c r="AX555">
        <v>415586.43150000001</v>
      </c>
      <c r="AY555">
        <v>23.412500000000001</v>
      </c>
      <c r="AZ555">
        <v>0.112</v>
      </c>
      <c r="BA555">
        <v>0.95760000000000001</v>
      </c>
      <c r="BB555">
        <v>0</v>
      </c>
      <c r="BC555">
        <v>0</v>
      </c>
      <c r="BD555">
        <v>0</v>
      </c>
      <c r="BE555">
        <v>0</v>
      </c>
      <c r="BF555">
        <v>0</v>
      </c>
      <c r="BG555" s="2">
        <f t="shared" si="11"/>
        <v>0.27417656490828424</v>
      </c>
      <c r="BH555">
        <f>IFERROR(VLOOKUP(D555,'Pesos cenários'!$B$2:$D$4,3,FALSE),"")</f>
        <v>0.3972</v>
      </c>
    </row>
    <row r="556" spans="1:60" x14ac:dyDescent="0.25">
      <c r="A556">
        <v>21697</v>
      </c>
      <c r="B556" t="s">
        <v>719</v>
      </c>
      <c r="C556" t="s">
        <v>361</v>
      </c>
      <c r="D556" t="s">
        <v>58</v>
      </c>
      <c r="E556" t="s">
        <v>57</v>
      </c>
      <c r="F556" t="s">
        <v>724</v>
      </c>
      <c r="G556" t="s">
        <v>716</v>
      </c>
      <c r="H556">
        <v>52.363999999999997</v>
      </c>
      <c r="I556">
        <v>275.00692700000002</v>
      </c>
      <c r="J556">
        <v>1822.5904057749999</v>
      </c>
      <c r="K556">
        <v>0.14153779999999999</v>
      </c>
      <c r="L556">
        <v>0.13350000000000001</v>
      </c>
      <c r="M556">
        <v>0.15079999999999999</v>
      </c>
      <c r="N556">
        <v>57.715499999999999</v>
      </c>
      <c r="O556">
        <v>986.64490000000001</v>
      </c>
      <c r="P556">
        <v>3.7052</v>
      </c>
      <c r="Q556">
        <v>0.12039999999999999</v>
      </c>
      <c r="R556">
        <v>5.4899999999999997E-2</v>
      </c>
      <c r="S556">
        <v>62.875999999999998</v>
      </c>
      <c r="T556">
        <v>916.14700000000005</v>
      </c>
      <c r="U556">
        <v>0</v>
      </c>
      <c r="V556">
        <v>0</v>
      </c>
      <c r="W556">
        <v>6.8599999999999994E-2</v>
      </c>
      <c r="X556">
        <v>159315406</v>
      </c>
      <c r="Y556">
        <v>1698409060</v>
      </c>
      <c r="Z556">
        <v>0</v>
      </c>
      <c r="AA556">
        <v>0.1263</v>
      </c>
      <c r="AB556">
        <v>9.3799999999999994E-2</v>
      </c>
      <c r="AC556">
        <v>51236.749499999998</v>
      </c>
      <c r="AD556">
        <v>479501.98119999998</v>
      </c>
      <c r="AE556">
        <v>0</v>
      </c>
      <c r="AF556">
        <v>0.12039999999999999</v>
      </c>
      <c r="AG556">
        <v>0.1069</v>
      </c>
      <c r="AH556">
        <v>0.2278</v>
      </c>
      <c r="AI556">
        <v>0.37640000000000001</v>
      </c>
      <c r="AJ556">
        <v>-3.3399999999999999E-2</v>
      </c>
      <c r="AK556">
        <v>0.124</v>
      </c>
      <c r="AL556">
        <v>0.63739999999999997</v>
      </c>
      <c r="AM556">
        <v>98436646.376300007</v>
      </c>
      <c r="AN556">
        <v>447279988.8872</v>
      </c>
      <c r="AO556">
        <v>0</v>
      </c>
      <c r="AP556">
        <v>0.12870000000000001</v>
      </c>
      <c r="AQ556">
        <v>0.22009999999999999</v>
      </c>
      <c r="AR556">
        <v>-1.1864025600000001</v>
      </c>
      <c r="AS556">
        <v>0</v>
      </c>
      <c r="AT556">
        <v>-12.267491825</v>
      </c>
      <c r="AU556">
        <v>0.13469999999999999</v>
      </c>
      <c r="AV556">
        <v>9.6711094404988499E-2</v>
      </c>
      <c r="AW556">
        <v>17871.0939</v>
      </c>
      <c r="AX556">
        <v>431044.28480000002</v>
      </c>
      <c r="AY556">
        <v>0.35320000000000001</v>
      </c>
      <c r="AZ556">
        <v>0.112</v>
      </c>
      <c r="BA556">
        <v>0.95850000000000002</v>
      </c>
      <c r="BB556">
        <v>0</v>
      </c>
      <c r="BC556">
        <v>0</v>
      </c>
      <c r="BD556">
        <v>0</v>
      </c>
      <c r="BE556">
        <v>0</v>
      </c>
      <c r="BF556">
        <v>0</v>
      </c>
      <c r="BG556" s="2">
        <f t="shared" si="11"/>
        <v>0.27920291441635192</v>
      </c>
      <c r="BH556">
        <f>IFERROR(VLOOKUP(D556,'Pesos cenários'!$B$2:$D$4,3,FALSE),"")</f>
        <v>0.36020000000000002</v>
      </c>
    </row>
    <row r="557" spans="1:60" x14ac:dyDescent="0.25">
      <c r="A557">
        <v>21697</v>
      </c>
      <c r="B557" t="s">
        <v>719</v>
      </c>
      <c r="C557" t="s">
        <v>361</v>
      </c>
      <c r="D557" t="s">
        <v>59</v>
      </c>
      <c r="E557" t="s">
        <v>57</v>
      </c>
      <c r="F557" t="s">
        <v>724</v>
      </c>
      <c r="G557" t="s">
        <v>716</v>
      </c>
      <c r="H557">
        <v>52.363999999999997</v>
      </c>
      <c r="I557">
        <v>275.00692700000002</v>
      </c>
      <c r="J557">
        <v>2210.4683583999999</v>
      </c>
      <c r="K557">
        <v>0.14153779999999999</v>
      </c>
      <c r="L557">
        <v>0.13350000000000001</v>
      </c>
      <c r="M557">
        <v>0.1244</v>
      </c>
      <c r="N557">
        <v>83.176699999999997</v>
      </c>
      <c r="O557">
        <v>1225.8015</v>
      </c>
      <c r="P557">
        <v>1.4140999999999999</v>
      </c>
      <c r="Q557">
        <v>0.12039999999999999</v>
      </c>
      <c r="R557">
        <v>6.6799999999999998E-2</v>
      </c>
      <c r="S557">
        <v>62.875999999999998</v>
      </c>
      <c r="T557">
        <v>972.66780000000006</v>
      </c>
      <c r="U557">
        <v>0</v>
      </c>
      <c r="V557">
        <v>0</v>
      </c>
      <c r="W557">
        <v>6.4600000000000005E-2</v>
      </c>
      <c r="X557">
        <v>159315406</v>
      </c>
      <c r="Y557">
        <v>2308118342.25</v>
      </c>
      <c r="Z557">
        <v>0</v>
      </c>
      <c r="AA557">
        <v>0.1263</v>
      </c>
      <c r="AB557">
        <v>6.9000000000000006E-2</v>
      </c>
      <c r="AC557">
        <v>51236.749499999998</v>
      </c>
      <c r="AD557">
        <v>836379.58109999995</v>
      </c>
      <c r="AE557">
        <v>0</v>
      </c>
      <c r="AF557">
        <v>0.12039999999999999</v>
      </c>
      <c r="AG557">
        <v>6.13E-2</v>
      </c>
      <c r="AH557">
        <v>0.2298</v>
      </c>
      <c r="AI557">
        <v>0.57669999999999999</v>
      </c>
      <c r="AJ557">
        <v>-9.7799999999999998E-2</v>
      </c>
      <c r="AK557">
        <v>0.124</v>
      </c>
      <c r="AL557">
        <v>0.48580000000000001</v>
      </c>
      <c r="AM557">
        <v>166190499.52410001</v>
      </c>
      <c r="AN557">
        <v>972652688.70200002</v>
      </c>
      <c r="AO557">
        <v>0</v>
      </c>
      <c r="AP557">
        <v>0.12870000000000001</v>
      </c>
      <c r="AQ557">
        <v>0.1709</v>
      </c>
      <c r="AR557">
        <v>-0.97645241000000005</v>
      </c>
      <c r="AS557">
        <v>0</v>
      </c>
      <c r="AT557">
        <v>-11.5883427875</v>
      </c>
      <c r="AU557">
        <v>0.13469999999999999</v>
      </c>
      <c r="AV557">
        <v>8.4261609093344195E-2</v>
      </c>
      <c r="AW557">
        <v>19177.661</v>
      </c>
      <c r="AX557">
        <v>452429.32079999999</v>
      </c>
      <c r="AY557">
        <v>0</v>
      </c>
      <c r="AZ557">
        <v>0.112</v>
      </c>
      <c r="BA557">
        <v>0.95760000000000001</v>
      </c>
      <c r="BB557">
        <v>0</v>
      </c>
      <c r="BC557">
        <v>0</v>
      </c>
      <c r="BD557">
        <v>0</v>
      </c>
      <c r="BE557">
        <v>0</v>
      </c>
      <c r="BF557">
        <v>0</v>
      </c>
      <c r="BG557" s="2">
        <f t="shared" si="11"/>
        <v>0.24158060874487347</v>
      </c>
      <c r="BH557">
        <f>IFERROR(VLOOKUP(D557,'Pesos cenários'!$B$2:$D$4,3,FALSE),"")</f>
        <v>0.24260000000000001</v>
      </c>
    </row>
    <row r="558" spans="1:60" x14ac:dyDescent="0.25">
      <c r="A558">
        <v>21698</v>
      </c>
      <c r="B558" t="s">
        <v>719</v>
      </c>
      <c r="C558" t="s">
        <v>362</v>
      </c>
      <c r="D558" t="s">
        <v>58</v>
      </c>
      <c r="E558" t="s">
        <v>57</v>
      </c>
      <c r="F558" t="s">
        <v>729</v>
      </c>
      <c r="G558" t="s">
        <v>716</v>
      </c>
      <c r="H558">
        <v>1.0580000000000001</v>
      </c>
      <c r="I558">
        <v>15.2719393</v>
      </c>
      <c r="J558">
        <v>1822.5904057749999</v>
      </c>
      <c r="K558">
        <v>0.14153779999999999</v>
      </c>
      <c r="L558">
        <v>0.13350000000000001</v>
      </c>
      <c r="M558">
        <v>8.3000000000000001E-3</v>
      </c>
      <c r="N558">
        <v>54.389099999999999</v>
      </c>
      <c r="O558">
        <v>986.64490000000001</v>
      </c>
      <c r="P558">
        <v>3.7052</v>
      </c>
      <c r="Q558">
        <v>0.12039999999999999</v>
      </c>
      <c r="R558">
        <v>5.16E-2</v>
      </c>
      <c r="S558">
        <v>0.83250000000000002</v>
      </c>
      <c r="T558">
        <v>916.14700000000005</v>
      </c>
      <c r="U558">
        <v>0</v>
      </c>
      <c r="V558">
        <v>0</v>
      </c>
      <c r="W558">
        <v>8.9999999999999998E-4</v>
      </c>
      <c r="X558">
        <v>5263390</v>
      </c>
      <c r="Y558">
        <v>1698409060</v>
      </c>
      <c r="Z558">
        <v>0</v>
      </c>
      <c r="AA558">
        <v>0.1263</v>
      </c>
      <c r="AB558">
        <v>3.0999999999999999E-3</v>
      </c>
      <c r="AC558">
        <v>697.76080000000002</v>
      </c>
      <c r="AD558">
        <v>479501.98119999998</v>
      </c>
      <c r="AE558">
        <v>0</v>
      </c>
      <c r="AF558">
        <v>0.12039999999999999</v>
      </c>
      <c r="AG558">
        <v>1.5E-3</v>
      </c>
      <c r="AH558">
        <v>0.63429999999999997</v>
      </c>
      <c r="AI558">
        <v>0.37640000000000001</v>
      </c>
      <c r="AJ558">
        <v>-3.3399999999999999E-2</v>
      </c>
      <c r="AK558">
        <v>0.124</v>
      </c>
      <c r="AL558">
        <v>1</v>
      </c>
      <c r="AM558">
        <v>0</v>
      </c>
      <c r="AN558">
        <v>447279988.8872</v>
      </c>
      <c r="AO558">
        <v>0</v>
      </c>
      <c r="AP558">
        <v>0.12870000000000001</v>
      </c>
      <c r="AQ558">
        <v>0</v>
      </c>
      <c r="AR558">
        <v>0.95939135600000003</v>
      </c>
      <c r="AS558">
        <v>0</v>
      </c>
      <c r="AT558">
        <v>-12.267491825</v>
      </c>
      <c r="AU558">
        <v>0.13469999999999999</v>
      </c>
      <c r="AV558">
        <v>0</v>
      </c>
      <c r="AW558">
        <v>0.64139999999999997</v>
      </c>
      <c r="AX558">
        <v>431044.28480000002</v>
      </c>
      <c r="AY558">
        <v>0.35320000000000001</v>
      </c>
      <c r="AZ558">
        <v>0.112</v>
      </c>
      <c r="BA558">
        <v>1</v>
      </c>
      <c r="BB558">
        <v>0</v>
      </c>
      <c r="BC558">
        <v>0</v>
      </c>
      <c r="BD558">
        <v>0</v>
      </c>
      <c r="BE558">
        <v>0</v>
      </c>
      <c r="BF558">
        <v>0</v>
      </c>
      <c r="BG558" s="2">
        <f t="shared" si="11"/>
        <v>0.24389282000000001</v>
      </c>
      <c r="BH558">
        <f>IFERROR(VLOOKUP(D558,'Pesos cenários'!$B$2:$D$4,3,FALSE),"")</f>
        <v>0.36020000000000002</v>
      </c>
    </row>
    <row r="559" spans="1:60" x14ac:dyDescent="0.25">
      <c r="A559">
        <v>21698</v>
      </c>
      <c r="B559" t="s">
        <v>719</v>
      </c>
      <c r="C559" t="s">
        <v>362</v>
      </c>
      <c r="D559" t="s">
        <v>59</v>
      </c>
      <c r="E559" t="s">
        <v>57</v>
      </c>
      <c r="F559" t="s">
        <v>729</v>
      </c>
      <c r="G559" t="s">
        <v>716</v>
      </c>
      <c r="H559">
        <v>1.0580000000000001</v>
      </c>
      <c r="I559">
        <v>15.2719393</v>
      </c>
      <c r="J559">
        <v>2210.4683583999999</v>
      </c>
      <c r="K559">
        <v>0.14153779999999999</v>
      </c>
      <c r="L559">
        <v>0.13350000000000001</v>
      </c>
      <c r="M559">
        <v>6.7999999999999996E-3</v>
      </c>
      <c r="N559">
        <v>70.3643</v>
      </c>
      <c r="O559">
        <v>1225.8015</v>
      </c>
      <c r="P559">
        <v>1.4140999999999999</v>
      </c>
      <c r="Q559">
        <v>0.12039999999999999</v>
      </c>
      <c r="R559">
        <v>5.6300000000000003E-2</v>
      </c>
      <c r="S559">
        <v>0.83250000000000002</v>
      </c>
      <c r="T559">
        <v>972.66780000000006</v>
      </c>
      <c r="U559">
        <v>0</v>
      </c>
      <c r="V559">
        <v>0</v>
      </c>
      <c r="W559">
        <v>8.9999999999999998E-4</v>
      </c>
      <c r="X559">
        <v>5263390</v>
      </c>
      <c r="Y559">
        <v>2308118342.25</v>
      </c>
      <c r="Z559">
        <v>0</v>
      </c>
      <c r="AA559">
        <v>0.1263</v>
      </c>
      <c r="AB559">
        <v>2.3E-3</v>
      </c>
      <c r="AC559">
        <v>697.76080000000002</v>
      </c>
      <c r="AD559">
        <v>836379.58109999995</v>
      </c>
      <c r="AE559">
        <v>0</v>
      </c>
      <c r="AF559">
        <v>0.12039999999999999</v>
      </c>
      <c r="AG559">
        <v>8.0000000000000004E-4</v>
      </c>
      <c r="AH559">
        <v>0.63429999999999997</v>
      </c>
      <c r="AI559">
        <v>0.57669999999999999</v>
      </c>
      <c r="AJ559">
        <v>-9.7799999999999998E-2</v>
      </c>
      <c r="AK559">
        <v>0.124</v>
      </c>
      <c r="AL559">
        <v>1</v>
      </c>
      <c r="AM559">
        <v>10769.1738</v>
      </c>
      <c r="AN559">
        <v>972652688.70200002</v>
      </c>
      <c r="AO559">
        <v>0</v>
      </c>
      <c r="AP559">
        <v>0.12870000000000001</v>
      </c>
      <c r="AQ559">
        <v>0</v>
      </c>
      <c r="AR559">
        <v>1.02029741</v>
      </c>
      <c r="AS559">
        <v>0</v>
      </c>
      <c r="AT559">
        <v>-11.5883427875</v>
      </c>
      <c r="AU559">
        <v>0.13469999999999999</v>
      </c>
      <c r="AV559">
        <v>0</v>
      </c>
      <c r="AW559">
        <v>0.74829999999999997</v>
      </c>
      <c r="AX559">
        <v>452429.32079999999</v>
      </c>
      <c r="AY559">
        <v>0</v>
      </c>
      <c r="AZ559">
        <v>0.112</v>
      </c>
      <c r="BA559">
        <v>1</v>
      </c>
      <c r="BB559">
        <v>0</v>
      </c>
      <c r="BC559">
        <v>0</v>
      </c>
      <c r="BD559">
        <v>0</v>
      </c>
      <c r="BE559">
        <v>0</v>
      </c>
      <c r="BF559">
        <v>0</v>
      </c>
      <c r="BG559" s="2">
        <f t="shared" si="11"/>
        <v>0.24407313000000003</v>
      </c>
      <c r="BH559">
        <f>IFERROR(VLOOKUP(D559,'Pesos cenários'!$B$2:$D$4,3,FALSE),"")</f>
        <v>0.24260000000000001</v>
      </c>
    </row>
    <row r="560" spans="1:60" x14ac:dyDescent="0.25">
      <c r="A560">
        <v>21699</v>
      </c>
      <c r="B560" t="s">
        <v>719</v>
      </c>
      <c r="C560" t="s">
        <v>363</v>
      </c>
      <c r="D560" t="s">
        <v>56</v>
      </c>
      <c r="E560" t="s">
        <v>57</v>
      </c>
      <c r="F560" t="s">
        <v>724</v>
      </c>
      <c r="G560" t="s">
        <v>716</v>
      </c>
      <c r="H560">
        <v>972.70799999999997</v>
      </c>
      <c r="I560">
        <v>2278.8706099999999</v>
      </c>
      <c r="J560">
        <v>1638.4106470500001</v>
      </c>
      <c r="K560">
        <v>0.14153779999999999</v>
      </c>
      <c r="L560">
        <v>0.13350000000000001</v>
      </c>
      <c r="M560">
        <v>1</v>
      </c>
      <c r="N560">
        <v>328.82049999999998</v>
      </c>
      <c r="O560">
        <v>934.7636</v>
      </c>
      <c r="P560">
        <v>3.7052</v>
      </c>
      <c r="Q560">
        <v>0.12039999999999999</v>
      </c>
      <c r="R560">
        <v>0.34920000000000001</v>
      </c>
      <c r="S560">
        <v>994.50729999999999</v>
      </c>
      <c r="T560">
        <v>928.77779999999996</v>
      </c>
      <c r="U560">
        <v>0</v>
      </c>
      <c r="V560">
        <v>0</v>
      </c>
      <c r="W560">
        <v>1</v>
      </c>
      <c r="X560">
        <v>3623756140</v>
      </c>
      <c r="Y560">
        <v>1709276720</v>
      </c>
      <c r="Z560">
        <v>0</v>
      </c>
      <c r="AA560">
        <v>0.1263</v>
      </c>
      <c r="AB560">
        <v>1</v>
      </c>
      <c r="AC560">
        <v>180419.5104</v>
      </c>
      <c r="AD560">
        <v>478977.01140000002</v>
      </c>
      <c r="AE560">
        <v>0</v>
      </c>
      <c r="AF560">
        <v>0.12039999999999999</v>
      </c>
      <c r="AG560">
        <v>0.37669999999999998</v>
      </c>
      <c r="AH560">
        <v>3.2000000000000001E-2</v>
      </c>
      <c r="AI560">
        <v>0.377</v>
      </c>
      <c r="AJ560">
        <v>-1.5100000000000001E-2</v>
      </c>
      <c r="AK560">
        <v>0.124</v>
      </c>
      <c r="AL560">
        <v>0.12</v>
      </c>
      <c r="AM560">
        <v>244571186.03780001</v>
      </c>
      <c r="AN560">
        <v>442484488.83569998</v>
      </c>
      <c r="AO560">
        <v>0</v>
      </c>
      <c r="AP560">
        <v>0.12870000000000001</v>
      </c>
      <c r="AQ560">
        <v>0.55269999999999997</v>
      </c>
      <c r="AR560">
        <v>229.59016399999999</v>
      </c>
      <c r="AS560">
        <v>0</v>
      </c>
      <c r="AT560">
        <v>-16.444582950000001</v>
      </c>
      <c r="AU560">
        <v>0.13469999999999999</v>
      </c>
      <c r="AV560">
        <v>0</v>
      </c>
      <c r="AW560">
        <v>135480.19130000001</v>
      </c>
      <c r="AX560">
        <v>415586.43150000001</v>
      </c>
      <c r="AY560">
        <v>23.412500000000001</v>
      </c>
      <c r="AZ560">
        <v>0.112</v>
      </c>
      <c r="BA560">
        <v>0.67400000000000004</v>
      </c>
      <c r="BB560">
        <v>0</v>
      </c>
      <c r="BC560">
        <v>0</v>
      </c>
      <c r="BD560">
        <v>0</v>
      </c>
      <c r="BE560">
        <v>0</v>
      </c>
      <c r="BF560">
        <v>0</v>
      </c>
      <c r="BG560" s="2">
        <f t="shared" si="11"/>
        <v>0.50869885000000004</v>
      </c>
      <c r="BH560">
        <f>IFERROR(VLOOKUP(D560,'Pesos cenários'!$B$2:$D$4,3,FALSE),"")</f>
        <v>0.3972</v>
      </c>
    </row>
    <row r="561" spans="1:60" x14ac:dyDescent="0.25">
      <c r="A561">
        <v>21699</v>
      </c>
      <c r="B561" t="s">
        <v>719</v>
      </c>
      <c r="C561" t="s">
        <v>363</v>
      </c>
      <c r="D561" t="s">
        <v>58</v>
      </c>
      <c r="E561" t="s">
        <v>57</v>
      </c>
      <c r="F561" t="s">
        <v>724</v>
      </c>
      <c r="G561" t="s">
        <v>716</v>
      </c>
      <c r="H561">
        <v>972.70799999999997</v>
      </c>
      <c r="I561">
        <v>2278.8706099999999</v>
      </c>
      <c r="J561">
        <v>1822.5904057749999</v>
      </c>
      <c r="K561">
        <v>0.14153779999999999</v>
      </c>
      <c r="L561">
        <v>0.13350000000000001</v>
      </c>
      <c r="M561">
        <v>1</v>
      </c>
      <c r="N561">
        <v>338.88119999999998</v>
      </c>
      <c r="O561">
        <v>986.64490000000001</v>
      </c>
      <c r="P561">
        <v>3.7052</v>
      </c>
      <c r="Q561">
        <v>0.12039999999999999</v>
      </c>
      <c r="R561">
        <v>0.34100000000000003</v>
      </c>
      <c r="S561">
        <v>994.50729999999999</v>
      </c>
      <c r="T561">
        <v>916.14700000000005</v>
      </c>
      <c r="U561">
        <v>0</v>
      </c>
      <c r="V561">
        <v>0</v>
      </c>
      <c r="W561">
        <v>1</v>
      </c>
      <c r="X561">
        <v>3623756140</v>
      </c>
      <c r="Y561">
        <v>1698409060</v>
      </c>
      <c r="Z561">
        <v>0</v>
      </c>
      <c r="AA561">
        <v>0.1263</v>
      </c>
      <c r="AB561">
        <v>1</v>
      </c>
      <c r="AC561">
        <v>180419.5104</v>
      </c>
      <c r="AD561">
        <v>479501.98119999998</v>
      </c>
      <c r="AE561">
        <v>0</v>
      </c>
      <c r="AF561">
        <v>0.12039999999999999</v>
      </c>
      <c r="AG561">
        <v>0.37630000000000002</v>
      </c>
      <c r="AH561">
        <v>3.1899999999999998E-2</v>
      </c>
      <c r="AI561">
        <v>0.37640000000000001</v>
      </c>
      <c r="AJ561">
        <v>-3.3399999999999999E-2</v>
      </c>
      <c r="AK561">
        <v>0.124</v>
      </c>
      <c r="AL561">
        <v>0.15939999999999999</v>
      </c>
      <c r="AM561">
        <v>0</v>
      </c>
      <c r="AN561">
        <v>447279988.8872</v>
      </c>
      <c r="AO561">
        <v>0</v>
      </c>
      <c r="AP561">
        <v>0.12870000000000001</v>
      </c>
      <c r="AQ561">
        <v>0</v>
      </c>
      <c r="AR561">
        <v>-248.08521999999999</v>
      </c>
      <c r="AS561">
        <v>0</v>
      </c>
      <c r="AT561">
        <v>-12.267491825</v>
      </c>
      <c r="AU561">
        <v>0.13469999999999999</v>
      </c>
      <c r="AV561">
        <v>1</v>
      </c>
      <c r="AW561">
        <v>73345.9231</v>
      </c>
      <c r="AX561">
        <v>431044.28480000002</v>
      </c>
      <c r="AY561">
        <v>0.35320000000000001</v>
      </c>
      <c r="AZ561">
        <v>0.112</v>
      </c>
      <c r="BA561">
        <v>0.82979999999999998</v>
      </c>
      <c r="BB561">
        <v>0</v>
      </c>
      <c r="BC561">
        <v>0</v>
      </c>
      <c r="BD561">
        <v>0</v>
      </c>
      <c r="BE561">
        <v>0</v>
      </c>
      <c r="BF561">
        <v>0</v>
      </c>
      <c r="BG561" s="2">
        <f t="shared" si="11"/>
        <v>0.59356611999999997</v>
      </c>
      <c r="BH561">
        <f>IFERROR(VLOOKUP(D561,'Pesos cenários'!$B$2:$D$4,3,FALSE),"")</f>
        <v>0.36020000000000002</v>
      </c>
    </row>
    <row r="562" spans="1:60" x14ac:dyDescent="0.25">
      <c r="A562">
        <v>21699</v>
      </c>
      <c r="B562" t="s">
        <v>719</v>
      </c>
      <c r="C562" t="s">
        <v>363</v>
      </c>
      <c r="D562" t="s">
        <v>59</v>
      </c>
      <c r="E562" t="s">
        <v>57</v>
      </c>
      <c r="F562" t="s">
        <v>724</v>
      </c>
      <c r="G562" t="s">
        <v>716</v>
      </c>
      <c r="H562">
        <v>972.70799999999997</v>
      </c>
      <c r="I562">
        <v>2278.8706099999999</v>
      </c>
      <c r="J562">
        <v>2210.4683583999999</v>
      </c>
      <c r="K562">
        <v>0.14153779999999999</v>
      </c>
      <c r="L562">
        <v>0.13350000000000001</v>
      </c>
      <c r="M562">
        <v>1</v>
      </c>
      <c r="N562">
        <v>410.05869999999999</v>
      </c>
      <c r="O562">
        <v>1225.8015</v>
      </c>
      <c r="P562">
        <v>1.4140999999999999</v>
      </c>
      <c r="Q562">
        <v>0.12039999999999999</v>
      </c>
      <c r="R562">
        <v>0.33379999999999999</v>
      </c>
      <c r="S562">
        <v>994.50729999999999</v>
      </c>
      <c r="T562">
        <v>972.66780000000006</v>
      </c>
      <c r="U562">
        <v>0</v>
      </c>
      <c r="V562">
        <v>0</v>
      </c>
      <c r="W562">
        <v>1</v>
      </c>
      <c r="X562">
        <v>3623756140</v>
      </c>
      <c r="Y562">
        <v>2308118342.25</v>
      </c>
      <c r="Z562">
        <v>0</v>
      </c>
      <c r="AA562">
        <v>0.1263</v>
      </c>
      <c r="AB562">
        <v>1</v>
      </c>
      <c r="AC562">
        <v>180419.5104</v>
      </c>
      <c r="AD562">
        <v>836379.58109999995</v>
      </c>
      <c r="AE562">
        <v>0</v>
      </c>
      <c r="AF562">
        <v>0.12039999999999999</v>
      </c>
      <c r="AG562">
        <v>0.2157</v>
      </c>
      <c r="AH562">
        <v>3.1899999999999998E-2</v>
      </c>
      <c r="AI562">
        <v>0.57669999999999999</v>
      </c>
      <c r="AJ562">
        <v>-9.7799999999999998E-2</v>
      </c>
      <c r="AK562">
        <v>0.124</v>
      </c>
      <c r="AL562">
        <v>0.1923</v>
      </c>
      <c r="AM562">
        <v>43727908.974399999</v>
      </c>
      <c r="AN562">
        <v>972652688.70200002</v>
      </c>
      <c r="AO562">
        <v>0</v>
      </c>
      <c r="AP562">
        <v>0.12870000000000001</v>
      </c>
      <c r="AQ562">
        <v>4.4999999999999998E-2</v>
      </c>
      <c r="AR562">
        <v>-225.57002299999999</v>
      </c>
      <c r="AS562">
        <v>0</v>
      </c>
      <c r="AT562">
        <v>-11.5883427875</v>
      </c>
      <c r="AU562">
        <v>0.13469999999999999</v>
      </c>
      <c r="AV562">
        <v>1</v>
      </c>
      <c r="AW562">
        <v>74410.255399999995</v>
      </c>
      <c r="AX562">
        <v>452429.32079999999</v>
      </c>
      <c r="AY562">
        <v>0</v>
      </c>
      <c r="AZ562">
        <v>0.112</v>
      </c>
      <c r="BA562">
        <v>0.83550000000000002</v>
      </c>
      <c r="BB562">
        <v>0</v>
      </c>
      <c r="BC562">
        <v>0</v>
      </c>
      <c r="BD562">
        <v>0</v>
      </c>
      <c r="BE562">
        <v>0</v>
      </c>
      <c r="BF562">
        <v>0</v>
      </c>
      <c r="BG562" s="2">
        <f t="shared" si="11"/>
        <v>0.58387250000000002</v>
      </c>
      <c r="BH562">
        <f>IFERROR(VLOOKUP(D562,'Pesos cenários'!$B$2:$D$4,3,FALSE),"")</f>
        <v>0.24260000000000001</v>
      </c>
    </row>
    <row r="563" spans="1:60" x14ac:dyDescent="0.25">
      <c r="A563">
        <v>21700</v>
      </c>
      <c r="B563" t="s">
        <v>719</v>
      </c>
      <c r="C563" t="s">
        <v>364</v>
      </c>
      <c r="D563" t="s">
        <v>56</v>
      </c>
      <c r="E563" t="s">
        <v>57</v>
      </c>
      <c r="F563" t="s">
        <v>724</v>
      </c>
      <c r="G563" t="s">
        <v>716</v>
      </c>
      <c r="H563">
        <v>7.68</v>
      </c>
      <c r="I563">
        <v>7.0832061800000004</v>
      </c>
      <c r="J563">
        <v>1638.4106470500001</v>
      </c>
      <c r="K563">
        <v>0.14153779999999999</v>
      </c>
      <c r="L563">
        <v>0.13350000000000001</v>
      </c>
      <c r="M563">
        <v>4.1999999999999997E-3</v>
      </c>
      <c r="N563">
        <v>89.962299999999999</v>
      </c>
      <c r="O563">
        <v>934.7636</v>
      </c>
      <c r="P563">
        <v>3.7052</v>
      </c>
      <c r="Q563">
        <v>0.12039999999999999</v>
      </c>
      <c r="R563">
        <v>9.2600000000000002E-2</v>
      </c>
      <c r="S563">
        <v>5.6292</v>
      </c>
      <c r="T563">
        <v>928.77779999999996</v>
      </c>
      <c r="U563">
        <v>0</v>
      </c>
      <c r="V563">
        <v>0</v>
      </c>
      <c r="W563">
        <v>6.1000000000000004E-3</v>
      </c>
      <c r="X563">
        <v>31092650</v>
      </c>
      <c r="Y563">
        <v>1709276720</v>
      </c>
      <c r="Z563">
        <v>0</v>
      </c>
      <c r="AA563">
        <v>0.1263</v>
      </c>
      <c r="AB563">
        <v>1.8200000000000001E-2</v>
      </c>
      <c r="AC563">
        <v>4407.3530000000001</v>
      </c>
      <c r="AD563">
        <v>478977.01140000002</v>
      </c>
      <c r="AE563">
        <v>0</v>
      </c>
      <c r="AF563">
        <v>0.12039999999999999</v>
      </c>
      <c r="AG563">
        <v>9.1999999999999998E-3</v>
      </c>
      <c r="AH563">
        <v>8.9599999999999999E-2</v>
      </c>
      <c r="AI563">
        <v>0.377</v>
      </c>
      <c r="AJ563">
        <v>-1.5100000000000001E-2</v>
      </c>
      <c r="AK563">
        <v>0.124</v>
      </c>
      <c r="AL563">
        <v>0.2671</v>
      </c>
      <c r="AM563">
        <v>4148108.4408999998</v>
      </c>
      <c r="AN563">
        <v>442484488.83569998</v>
      </c>
      <c r="AO563">
        <v>0</v>
      </c>
      <c r="AP563">
        <v>0.12870000000000001</v>
      </c>
      <c r="AQ563">
        <v>9.4000000000000004E-3</v>
      </c>
      <c r="AR563">
        <v>16.236234700000001</v>
      </c>
      <c r="AS563">
        <v>0</v>
      </c>
      <c r="AT563">
        <v>-16.444582950000001</v>
      </c>
      <c r="AU563">
        <v>0.13469999999999999</v>
      </c>
      <c r="AV563">
        <v>0</v>
      </c>
      <c r="AW563">
        <v>3364.634</v>
      </c>
      <c r="AX563">
        <v>415586.43150000001</v>
      </c>
      <c r="AY563">
        <v>23.412500000000001</v>
      </c>
      <c r="AZ563">
        <v>0.112</v>
      </c>
      <c r="BA563">
        <v>0.99199999999999999</v>
      </c>
      <c r="BB563">
        <v>0</v>
      </c>
      <c r="BC563">
        <v>0</v>
      </c>
      <c r="BD563">
        <v>0</v>
      </c>
      <c r="BE563">
        <v>0</v>
      </c>
      <c r="BF563">
        <v>0</v>
      </c>
      <c r="BG563" s="2">
        <f t="shared" si="11"/>
        <v>0.16055026</v>
      </c>
      <c r="BH563">
        <f>IFERROR(VLOOKUP(D563,'Pesos cenários'!$B$2:$D$4,3,FALSE),"")</f>
        <v>0.3972</v>
      </c>
    </row>
    <row r="564" spans="1:60" x14ac:dyDescent="0.25">
      <c r="A564">
        <v>21700</v>
      </c>
      <c r="B564" t="s">
        <v>719</v>
      </c>
      <c r="C564" t="s">
        <v>364</v>
      </c>
      <c r="D564" t="s">
        <v>58</v>
      </c>
      <c r="E564" t="s">
        <v>57</v>
      </c>
      <c r="F564" t="s">
        <v>724</v>
      </c>
      <c r="G564" t="s">
        <v>716</v>
      </c>
      <c r="H564">
        <v>7.68</v>
      </c>
      <c r="I564">
        <v>7.0832061800000004</v>
      </c>
      <c r="J564">
        <v>1822.5904057749999</v>
      </c>
      <c r="K564">
        <v>0.14153779999999999</v>
      </c>
      <c r="L564">
        <v>0.13350000000000001</v>
      </c>
      <c r="M564">
        <v>3.8E-3</v>
      </c>
      <c r="N564">
        <v>89.962299999999999</v>
      </c>
      <c r="O564">
        <v>986.64490000000001</v>
      </c>
      <c r="P564">
        <v>3.7052</v>
      </c>
      <c r="Q564">
        <v>0.12039999999999999</v>
      </c>
      <c r="R564">
        <v>8.7800000000000003E-2</v>
      </c>
      <c r="S564">
        <v>5.6292</v>
      </c>
      <c r="T564">
        <v>916.14700000000005</v>
      </c>
      <c r="U564">
        <v>0</v>
      </c>
      <c r="V564">
        <v>0</v>
      </c>
      <c r="W564">
        <v>6.1000000000000004E-3</v>
      </c>
      <c r="X564">
        <v>31092650</v>
      </c>
      <c r="Y564">
        <v>1698409060</v>
      </c>
      <c r="Z564">
        <v>0</v>
      </c>
      <c r="AA564">
        <v>0.1263</v>
      </c>
      <c r="AB564">
        <v>1.83E-2</v>
      </c>
      <c r="AC564">
        <v>4407.3530000000001</v>
      </c>
      <c r="AD564">
        <v>479501.98119999998</v>
      </c>
      <c r="AE564">
        <v>0</v>
      </c>
      <c r="AF564">
        <v>0.12039999999999999</v>
      </c>
      <c r="AG564">
        <v>9.1999999999999998E-3</v>
      </c>
      <c r="AH564">
        <v>5.0599999999999999E-2</v>
      </c>
      <c r="AI564">
        <v>0.37640000000000001</v>
      </c>
      <c r="AJ564">
        <v>-3.3399999999999999E-2</v>
      </c>
      <c r="AK564">
        <v>0.124</v>
      </c>
      <c r="AL564">
        <v>0.2051</v>
      </c>
      <c r="AM564">
        <v>5797634.0631999997</v>
      </c>
      <c r="AN564">
        <v>447279988.8872</v>
      </c>
      <c r="AO564">
        <v>0</v>
      </c>
      <c r="AP564">
        <v>0.12870000000000001</v>
      </c>
      <c r="AQ564">
        <v>1.2999999999999999E-2</v>
      </c>
      <c r="AR564">
        <v>1.1227037900000001</v>
      </c>
      <c r="AS564">
        <v>0</v>
      </c>
      <c r="AT564">
        <v>-12.267491825</v>
      </c>
      <c r="AU564">
        <v>0.13469999999999999</v>
      </c>
      <c r="AV564">
        <v>0</v>
      </c>
      <c r="AW564">
        <v>3777.1792</v>
      </c>
      <c r="AX564">
        <v>431044.28480000002</v>
      </c>
      <c r="AY564">
        <v>0.35320000000000001</v>
      </c>
      <c r="AZ564">
        <v>0.112</v>
      </c>
      <c r="BA564">
        <v>0.99119999999999997</v>
      </c>
      <c r="BB564">
        <v>0</v>
      </c>
      <c r="BC564">
        <v>0</v>
      </c>
      <c r="BD564">
        <v>0</v>
      </c>
      <c r="BE564">
        <v>0</v>
      </c>
      <c r="BF564">
        <v>0</v>
      </c>
      <c r="BG564" s="2">
        <f t="shared" si="11"/>
        <v>0.15261728999999999</v>
      </c>
      <c r="BH564">
        <f>IFERROR(VLOOKUP(D564,'Pesos cenários'!$B$2:$D$4,3,FALSE),"")</f>
        <v>0.36020000000000002</v>
      </c>
    </row>
    <row r="565" spans="1:60" x14ac:dyDescent="0.25">
      <c r="A565">
        <v>21700</v>
      </c>
      <c r="B565" t="s">
        <v>719</v>
      </c>
      <c r="C565" t="s">
        <v>364</v>
      </c>
      <c r="D565" t="s">
        <v>59</v>
      </c>
      <c r="E565" t="s">
        <v>57</v>
      </c>
      <c r="F565" t="s">
        <v>724</v>
      </c>
      <c r="G565" t="s">
        <v>716</v>
      </c>
      <c r="H565">
        <v>7.68</v>
      </c>
      <c r="I565">
        <v>7.0832061800000004</v>
      </c>
      <c r="J565">
        <v>2210.4683583999999</v>
      </c>
      <c r="K565">
        <v>0.14153779999999999</v>
      </c>
      <c r="L565">
        <v>0.13350000000000001</v>
      </c>
      <c r="M565">
        <v>3.0999999999999999E-3</v>
      </c>
      <c r="N565">
        <v>141.36930000000001</v>
      </c>
      <c r="O565">
        <v>1225.8015</v>
      </c>
      <c r="P565">
        <v>1.4140999999999999</v>
      </c>
      <c r="Q565">
        <v>0.12039999999999999</v>
      </c>
      <c r="R565">
        <v>0.1143</v>
      </c>
      <c r="S565">
        <v>5.6292</v>
      </c>
      <c r="T565">
        <v>972.66780000000006</v>
      </c>
      <c r="U565">
        <v>0</v>
      </c>
      <c r="V565">
        <v>0</v>
      </c>
      <c r="W565">
        <v>5.7999999999999996E-3</v>
      </c>
      <c r="X565">
        <v>31092650</v>
      </c>
      <c r="Y565">
        <v>2308118342.25</v>
      </c>
      <c r="Z565">
        <v>0</v>
      </c>
      <c r="AA565">
        <v>0.1263</v>
      </c>
      <c r="AB565">
        <v>1.35E-2</v>
      </c>
      <c r="AC565">
        <v>4407.3530000000001</v>
      </c>
      <c r="AD565">
        <v>836379.58109999995</v>
      </c>
      <c r="AE565">
        <v>0</v>
      </c>
      <c r="AF565">
        <v>0.12039999999999999</v>
      </c>
      <c r="AG565">
        <v>5.3E-3</v>
      </c>
      <c r="AH565">
        <v>0.69059999999999999</v>
      </c>
      <c r="AI565">
        <v>0.57669999999999999</v>
      </c>
      <c r="AJ565">
        <v>-9.7799999999999998E-2</v>
      </c>
      <c r="AK565">
        <v>0.124</v>
      </c>
      <c r="AL565">
        <v>1</v>
      </c>
      <c r="AM565">
        <v>16860039.866599999</v>
      </c>
      <c r="AN565">
        <v>972652688.70200002</v>
      </c>
      <c r="AO565">
        <v>0</v>
      </c>
      <c r="AP565">
        <v>0.12870000000000001</v>
      </c>
      <c r="AQ565">
        <v>1.7299999999999999E-2</v>
      </c>
      <c r="AR565">
        <v>13.815140700000001</v>
      </c>
      <c r="AS565">
        <v>0</v>
      </c>
      <c r="AT565">
        <v>-11.5883427875</v>
      </c>
      <c r="AU565">
        <v>0.13469999999999999</v>
      </c>
      <c r="AV565">
        <v>0</v>
      </c>
      <c r="AW565">
        <v>4417.7457999999997</v>
      </c>
      <c r="AX565">
        <v>452429.32079999999</v>
      </c>
      <c r="AY565">
        <v>0</v>
      </c>
      <c r="AZ565">
        <v>0.112</v>
      </c>
      <c r="BA565">
        <v>0.99019999999999997</v>
      </c>
      <c r="BB565">
        <v>0</v>
      </c>
      <c r="BC565">
        <v>0</v>
      </c>
      <c r="BD565">
        <v>0</v>
      </c>
      <c r="BE565">
        <v>0</v>
      </c>
      <c r="BF565">
        <v>0</v>
      </c>
      <c r="BG565" s="2">
        <f t="shared" si="11"/>
        <v>0.25364765</v>
      </c>
      <c r="BH565">
        <f>IFERROR(VLOOKUP(D565,'Pesos cenários'!$B$2:$D$4,3,FALSE),"")</f>
        <v>0.24260000000000001</v>
      </c>
    </row>
    <row r="566" spans="1:60" x14ac:dyDescent="0.25">
      <c r="A566">
        <v>21701</v>
      </c>
      <c r="B566" t="s">
        <v>719</v>
      </c>
      <c r="C566" t="s">
        <v>365</v>
      </c>
      <c r="D566" t="s">
        <v>58</v>
      </c>
      <c r="E566" t="s">
        <v>57</v>
      </c>
      <c r="F566" t="s">
        <v>729</v>
      </c>
      <c r="G566" t="s">
        <v>716</v>
      </c>
      <c r="H566">
        <v>152.40299999999999</v>
      </c>
      <c r="I566">
        <v>357.63455199999999</v>
      </c>
      <c r="J566">
        <v>1822.5904057749999</v>
      </c>
      <c r="K566">
        <v>0.14153779999999999</v>
      </c>
      <c r="L566">
        <v>0.13350000000000001</v>
      </c>
      <c r="M566">
        <v>0.19620000000000001</v>
      </c>
      <c r="N566">
        <v>225.87540000000001</v>
      </c>
      <c r="O566">
        <v>986.64490000000001</v>
      </c>
      <c r="P566">
        <v>3.7052</v>
      </c>
      <c r="Q566">
        <v>0.12039999999999999</v>
      </c>
      <c r="R566">
        <v>0.22600000000000001</v>
      </c>
      <c r="S566">
        <v>133.09639999999999</v>
      </c>
      <c r="T566">
        <v>916.14700000000005</v>
      </c>
      <c r="U566">
        <v>0</v>
      </c>
      <c r="V566">
        <v>0</v>
      </c>
      <c r="W566">
        <v>0.14530000000000001</v>
      </c>
      <c r="X566">
        <v>663765256</v>
      </c>
      <c r="Y566">
        <v>1698409060</v>
      </c>
      <c r="Z566">
        <v>0</v>
      </c>
      <c r="AA566">
        <v>0.1263</v>
      </c>
      <c r="AB566">
        <v>0.39079999999999998</v>
      </c>
      <c r="AC566">
        <v>232918.16740000001</v>
      </c>
      <c r="AD566">
        <v>479501.98119999998</v>
      </c>
      <c r="AE566">
        <v>0</v>
      </c>
      <c r="AF566">
        <v>0.12039999999999999</v>
      </c>
      <c r="AG566">
        <v>0.48580000000000001</v>
      </c>
      <c r="AH566">
        <v>0.21279999999999999</v>
      </c>
      <c r="AI566">
        <v>0.37640000000000001</v>
      </c>
      <c r="AJ566">
        <v>-3.3399999999999999E-2</v>
      </c>
      <c r="AK566">
        <v>0.124</v>
      </c>
      <c r="AL566">
        <v>0.6008</v>
      </c>
      <c r="AM566">
        <v>416694941.25279999</v>
      </c>
      <c r="AN566">
        <v>447279988.8872</v>
      </c>
      <c r="AO566">
        <v>0</v>
      </c>
      <c r="AP566">
        <v>0.12870000000000001</v>
      </c>
      <c r="AQ566">
        <v>0.93159999999999998</v>
      </c>
      <c r="AR566">
        <v>-55.7118988</v>
      </c>
      <c r="AS566">
        <v>0</v>
      </c>
      <c r="AT566">
        <v>-12.267491825</v>
      </c>
      <c r="AU566">
        <v>0.13469999999999999</v>
      </c>
      <c r="AV566">
        <v>1</v>
      </c>
      <c r="AW566">
        <v>61446.062700000002</v>
      </c>
      <c r="AX566">
        <v>431044.28480000002</v>
      </c>
      <c r="AY566">
        <v>0.35320000000000001</v>
      </c>
      <c r="AZ566">
        <v>0.112</v>
      </c>
      <c r="BA566">
        <v>0.85740000000000005</v>
      </c>
      <c r="BB566">
        <v>0</v>
      </c>
      <c r="BC566">
        <v>0</v>
      </c>
      <c r="BD566">
        <v>0</v>
      </c>
      <c r="BE566">
        <v>0</v>
      </c>
      <c r="BF566">
        <v>0</v>
      </c>
      <c r="BG566" s="2">
        <f t="shared" si="11"/>
        <v>0.58637638000000003</v>
      </c>
      <c r="BH566">
        <f>IFERROR(VLOOKUP(D566,'Pesos cenários'!$B$2:$D$4,3,FALSE),"")</f>
        <v>0.36020000000000002</v>
      </c>
    </row>
    <row r="567" spans="1:60" x14ac:dyDescent="0.25">
      <c r="A567">
        <v>21701</v>
      </c>
      <c r="B567" t="s">
        <v>719</v>
      </c>
      <c r="C567" t="s">
        <v>365</v>
      </c>
      <c r="D567" t="s">
        <v>59</v>
      </c>
      <c r="E567" t="s">
        <v>57</v>
      </c>
      <c r="F567" t="s">
        <v>729</v>
      </c>
      <c r="G567" t="s">
        <v>716</v>
      </c>
      <c r="H567">
        <v>152.40299999999999</v>
      </c>
      <c r="I567">
        <v>357.63455199999999</v>
      </c>
      <c r="J567">
        <v>2210.4683583999999</v>
      </c>
      <c r="K567">
        <v>0.14153779999999999</v>
      </c>
      <c r="L567">
        <v>0.13350000000000001</v>
      </c>
      <c r="M567">
        <v>0.16170000000000001</v>
      </c>
      <c r="N567">
        <v>258.9957</v>
      </c>
      <c r="O567">
        <v>1225.8015</v>
      </c>
      <c r="P567">
        <v>1.4140999999999999</v>
      </c>
      <c r="Q567">
        <v>0.12039999999999999</v>
      </c>
      <c r="R567">
        <v>0.2104</v>
      </c>
      <c r="S567">
        <v>133.09639999999999</v>
      </c>
      <c r="T567">
        <v>972.66780000000006</v>
      </c>
      <c r="U567">
        <v>0</v>
      </c>
      <c r="V567">
        <v>0</v>
      </c>
      <c r="W567">
        <v>0.1368</v>
      </c>
      <c r="X567">
        <v>663765256</v>
      </c>
      <c r="Y567">
        <v>2308118342.25</v>
      </c>
      <c r="Z567">
        <v>0</v>
      </c>
      <c r="AA567">
        <v>0.1263</v>
      </c>
      <c r="AB567">
        <v>0.28760000000000002</v>
      </c>
      <c r="AC567">
        <v>232918.16740000001</v>
      </c>
      <c r="AD567">
        <v>836379.58109999995</v>
      </c>
      <c r="AE567">
        <v>0</v>
      </c>
      <c r="AF567">
        <v>0.12039999999999999</v>
      </c>
      <c r="AG567">
        <v>0.27850000000000003</v>
      </c>
      <c r="AH567">
        <v>0.2145</v>
      </c>
      <c r="AI567">
        <v>0.57669999999999999</v>
      </c>
      <c r="AJ567">
        <v>-9.7799999999999998E-2</v>
      </c>
      <c r="AK567">
        <v>0.124</v>
      </c>
      <c r="AL567">
        <v>0.46310000000000001</v>
      </c>
      <c r="AM567">
        <v>476632430.4831</v>
      </c>
      <c r="AN567">
        <v>972652688.70200002</v>
      </c>
      <c r="AO567">
        <v>0</v>
      </c>
      <c r="AP567">
        <v>0.12870000000000001</v>
      </c>
      <c r="AQ567">
        <v>0.49</v>
      </c>
      <c r="AR567">
        <v>-96.183494600000003</v>
      </c>
      <c r="AS567">
        <v>0</v>
      </c>
      <c r="AT567">
        <v>-11.5883427875</v>
      </c>
      <c r="AU567">
        <v>0.13469999999999999</v>
      </c>
      <c r="AV567">
        <v>1</v>
      </c>
      <c r="AW567">
        <v>64749.422700000003</v>
      </c>
      <c r="AX567">
        <v>452429.32079999999</v>
      </c>
      <c r="AY567">
        <v>0</v>
      </c>
      <c r="AZ567">
        <v>0.112</v>
      </c>
      <c r="BA567">
        <v>0.8569</v>
      </c>
      <c r="BB567">
        <v>0</v>
      </c>
      <c r="BC567">
        <v>0</v>
      </c>
      <c r="BD567">
        <v>0</v>
      </c>
      <c r="BE567">
        <v>0</v>
      </c>
      <c r="BF567">
        <v>0</v>
      </c>
      <c r="BG567" s="2">
        <f t="shared" si="11"/>
        <v>0.46793458999999993</v>
      </c>
      <c r="BH567">
        <f>IFERROR(VLOOKUP(D567,'Pesos cenários'!$B$2:$D$4,3,FALSE),"")</f>
        <v>0.24260000000000001</v>
      </c>
    </row>
    <row r="568" spans="1:60" x14ac:dyDescent="0.25">
      <c r="A568">
        <v>21702</v>
      </c>
      <c r="B568" t="s">
        <v>719</v>
      </c>
      <c r="C568" t="s">
        <v>366</v>
      </c>
      <c r="D568" t="s">
        <v>56</v>
      </c>
      <c r="E568" t="s">
        <v>57</v>
      </c>
      <c r="F568" t="s">
        <v>730</v>
      </c>
      <c r="G568" t="s">
        <v>716</v>
      </c>
      <c r="H568">
        <v>112.179</v>
      </c>
      <c r="I568">
        <v>245.48878500000001</v>
      </c>
      <c r="J568">
        <v>1638.4106470500001</v>
      </c>
      <c r="K568">
        <v>0.14153779999999999</v>
      </c>
      <c r="L568">
        <v>0.13350000000000001</v>
      </c>
      <c r="M568">
        <v>0.14979999999999999</v>
      </c>
      <c r="N568">
        <v>114.6683</v>
      </c>
      <c r="O568">
        <v>934.7636</v>
      </c>
      <c r="P568">
        <v>3.7052</v>
      </c>
      <c r="Q568">
        <v>0.12039999999999999</v>
      </c>
      <c r="R568">
        <v>0.1192</v>
      </c>
      <c r="S568">
        <v>118.3784</v>
      </c>
      <c r="T568">
        <v>928.77779999999996</v>
      </c>
      <c r="U568">
        <v>0</v>
      </c>
      <c r="V568">
        <v>0</v>
      </c>
      <c r="W568">
        <v>0.1275</v>
      </c>
      <c r="X568">
        <v>346254930</v>
      </c>
      <c r="Y568">
        <v>1709276720</v>
      </c>
      <c r="Z568">
        <v>0</v>
      </c>
      <c r="AA568">
        <v>0.1263</v>
      </c>
      <c r="AB568">
        <v>0.2026</v>
      </c>
      <c r="AC568">
        <v>179628.81200000001</v>
      </c>
      <c r="AD568">
        <v>478977.01140000002</v>
      </c>
      <c r="AE568">
        <v>0</v>
      </c>
      <c r="AF568">
        <v>0.12039999999999999</v>
      </c>
      <c r="AG568">
        <v>0.375</v>
      </c>
      <c r="AH568">
        <v>0.2324</v>
      </c>
      <c r="AI568">
        <v>0.377</v>
      </c>
      <c r="AJ568">
        <v>-1.5100000000000001E-2</v>
      </c>
      <c r="AK568">
        <v>0.124</v>
      </c>
      <c r="AL568">
        <v>0.63129999999999997</v>
      </c>
      <c r="AM568">
        <v>50607345.186399996</v>
      </c>
      <c r="AN568">
        <v>442484488.83569998</v>
      </c>
      <c r="AO568">
        <v>0</v>
      </c>
      <c r="AP568">
        <v>0.12870000000000001</v>
      </c>
      <c r="AQ568">
        <v>0.1144</v>
      </c>
      <c r="AR568">
        <v>-7.3110089299999999</v>
      </c>
      <c r="AS568">
        <v>0</v>
      </c>
      <c r="AT568">
        <v>-16.444582950000001</v>
      </c>
      <c r="AU568">
        <v>0.13469999999999999</v>
      </c>
      <c r="AV568">
        <v>0.44458463630419998</v>
      </c>
      <c r="AW568">
        <v>45638.9876</v>
      </c>
      <c r="AX568">
        <v>415586.43150000001</v>
      </c>
      <c r="AY568">
        <v>23.412500000000001</v>
      </c>
      <c r="AZ568">
        <v>0.112</v>
      </c>
      <c r="BA568">
        <v>0.89019999999999999</v>
      </c>
      <c r="BB568">
        <v>0</v>
      </c>
      <c r="BC568">
        <v>0</v>
      </c>
      <c r="BD568">
        <v>0</v>
      </c>
      <c r="BE568">
        <v>0</v>
      </c>
      <c r="BF568">
        <v>0</v>
      </c>
      <c r="BG568" s="2">
        <f t="shared" si="11"/>
        <v>0.35768079051017576</v>
      </c>
      <c r="BH568">
        <f>IFERROR(VLOOKUP(D568,'Pesos cenários'!$B$2:$D$4,3,FALSE),"")</f>
        <v>0.3972</v>
      </c>
    </row>
    <row r="569" spans="1:60" x14ac:dyDescent="0.25">
      <c r="A569">
        <v>21702</v>
      </c>
      <c r="B569" t="s">
        <v>719</v>
      </c>
      <c r="C569" t="s">
        <v>366</v>
      </c>
      <c r="D569" t="s">
        <v>58</v>
      </c>
      <c r="E569" t="s">
        <v>57</v>
      </c>
      <c r="F569" t="s">
        <v>730</v>
      </c>
      <c r="G569" t="s">
        <v>716</v>
      </c>
      <c r="H569">
        <v>112.179</v>
      </c>
      <c r="I569">
        <v>245.48878500000001</v>
      </c>
      <c r="J569">
        <v>1822.5904057749999</v>
      </c>
      <c r="K569">
        <v>0.14153779999999999</v>
      </c>
      <c r="L569">
        <v>0.13350000000000001</v>
      </c>
      <c r="M569">
        <v>0.1346</v>
      </c>
      <c r="N569">
        <v>114.6683</v>
      </c>
      <c r="O569">
        <v>986.64490000000001</v>
      </c>
      <c r="P569">
        <v>3.7052</v>
      </c>
      <c r="Q569">
        <v>0.12039999999999999</v>
      </c>
      <c r="R569">
        <v>0.1129</v>
      </c>
      <c r="S569">
        <v>118.3784</v>
      </c>
      <c r="T569">
        <v>916.14700000000005</v>
      </c>
      <c r="U569">
        <v>0</v>
      </c>
      <c r="V569">
        <v>0</v>
      </c>
      <c r="W569">
        <v>0.12920000000000001</v>
      </c>
      <c r="X569">
        <v>346254930</v>
      </c>
      <c r="Y569">
        <v>1698409060</v>
      </c>
      <c r="Z569">
        <v>0</v>
      </c>
      <c r="AA569">
        <v>0.1263</v>
      </c>
      <c r="AB569">
        <v>0.2039</v>
      </c>
      <c r="AC569">
        <v>179628.81200000001</v>
      </c>
      <c r="AD569">
        <v>479501.98119999998</v>
      </c>
      <c r="AE569">
        <v>0</v>
      </c>
      <c r="AF569">
        <v>0.12039999999999999</v>
      </c>
      <c r="AG569">
        <v>0.37459999999999999</v>
      </c>
      <c r="AH569">
        <v>0.2326</v>
      </c>
      <c r="AI569">
        <v>0.37640000000000001</v>
      </c>
      <c r="AJ569">
        <v>-3.3399999999999999E-2</v>
      </c>
      <c r="AK569">
        <v>0.124</v>
      </c>
      <c r="AL569">
        <v>0.64900000000000002</v>
      </c>
      <c r="AM569">
        <v>83826240.787200004</v>
      </c>
      <c r="AN569">
        <v>447279988.8872</v>
      </c>
      <c r="AO569">
        <v>0</v>
      </c>
      <c r="AP569">
        <v>0.12870000000000001</v>
      </c>
      <c r="AQ569">
        <v>0.18740000000000001</v>
      </c>
      <c r="AR569">
        <v>-14.761370700000001</v>
      </c>
      <c r="AS569">
        <v>0</v>
      </c>
      <c r="AT569">
        <v>-12.267491825</v>
      </c>
      <c r="AU569">
        <v>0.13469999999999999</v>
      </c>
      <c r="AV569">
        <v>1</v>
      </c>
      <c r="AW569">
        <v>50195.562700000002</v>
      </c>
      <c r="AX569">
        <v>431044.28480000002</v>
      </c>
      <c r="AY569">
        <v>0.35320000000000001</v>
      </c>
      <c r="AZ569">
        <v>0.112</v>
      </c>
      <c r="BA569">
        <v>0.88349999999999995</v>
      </c>
      <c r="BB569">
        <v>0</v>
      </c>
      <c r="BC569">
        <v>0</v>
      </c>
      <c r="BD569">
        <v>0</v>
      </c>
      <c r="BE569">
        <v>0</v>
      </c>
      <c r="BF569">
        <v>0</v>
      </c>
      <c r="BG569" s="2">
        <f t="shared" si="11"/>
        <v>0.44066304999999995</v>
      </c>
      <c r="BH569">
        <f>IFERROR(VLOOKUP(D569,'Pesos cenários'!$B$2:$D$4,3,FALSE),"")</f>
        <v>0.36020000000000002</v>
      </c>
    </row>
    <row r="570" spans="1:60" x14ac:dyDescent="0.25">
      <c r="A570">
        <v>21702</v>
      </c>
      <c r="B570" t="s">
        <v>719</v>
      </c>
      <c r="C570" t="s">
        <v>366</v>
      </c>
      <c r="D570" t="s">
        <v>59</v>
      </c>
      <c r="E570" t="s">
        <v>57</v>
      </c>
      <c r="F570" t="s">
        <v>730</v>
      </c>
      <c r="G570" t="s">
        <v>716</v>
      </c>
      <c r="H570">
        <v>112.179</v>
      </c>
      <c r="I570">
        <v>245.48878500000001</v>
      </c>
      <c r="J570">
        <v>2210.4683583999999</v>
      </c>
      <c r="K570">
        <v>0.14153779999999999</v>
      </c>
      <c r="L570">
        <v>0.13350000000000001</v>
      </c>
      <c r="M570">
        <v>0.111</v>
      </c>
      <c r="N570">
        <v>139.5445</v>
      </c>
      <c r="O570">
        <v>1225.8015</v>
      </c>
      <c r="P570">
        <v>1.4140999999999999</v>
      </c>
      <c r="Q570">
        <v>0.12039999999999999</v>
      </c>
      <c r="R570">
        <v>0.1128</v>
      </c>
      <c r="S570">
        <v>118.3784</v>
      </c>
      <c r="T570">
        <v>972.66780000000006</v>
      </c>
      <c r="U570">
        <v>0</v>
      </c>
      <c r="V570">
        <v>0</v>
      </c>
      <c r="W570">
        <v>0.1217</v>
      </c>
      <c r="X570">
        <v>346254930</v>
      </c>
      <c r="Y570">
        <v>2308118342.25</v>
      </c>
      <c r="Z570">
        <v>0</v>
      </c>
      <c r="AA570">
        <v>0.1263</v>
      </c>
      <c r="AB570">
        <v>0.15</v>
      </c>
      <c r="AC570">
        <v>179628.81200000001</v>
      </c>
      <c r="AD570">
        <v>836379.58109999995</v>
      </c>
      <c r="AE570">
        <v>0</v>
      </c>
      <c r="AF570">
        <v>0.12039999999999999</v>
      </c>
      <c r="AG570">
        <v>0.21479999999999999</v>
      </c>
      <c r="AH570">
        <v>0.2321</v>
      </c>
      <c r="AI570">
        <v>0.57669999999999999</v>
      </c>
      <c r="AJ570">
        <v>-9.7799999999999998E-2</v>
      </c>
      <c r="AK570">
        <v>0.124</v>
      </c>
      <c r="AL570">
        <v>0.48920000000000002</v>
      </c>
      <c r="AM570">
        <v>135195755.41870001</v>
      </c>
      <c r="AN570">
        <v>972652688.70200002</v>
      </c>
      <c r="AO570">
        <v>0</v>
      </c>
      <c r="AP570">
        <v>0.12870000000000001</v>
      </c>
      <c r="AQ570">
        <v>0.13900000000000001</v>
      </c>
      <c r="AR570">
        <v>34.369228399999997</v>
      </c>
      <c r="AS570">
        <v>0</v>
      </c>
      <c r="AT570">
        <v>-11.5883427875</v>
      </c>
      <c r="AU570">
        <v>0.13469999999999999</v>
      </c>
      <c r="AV570">
        <v>0</v>
      </c>
      <c r="AW570">
        <v>51488.561699999998</v>
      </c>
      <c r="AX570">
        <v>452429.32079999999</v>
      </c>
      <c r="AY570">
        <v>0</v>
      </c>
      <c r="AZ570">
        <v>0.112</v>
      </c>
      <c r="BA570">
        <v>0.88619999999999999</v>
      </c>
      <c r="BB570">
        <v>0</v>
      </c>
      <c r="BC570">
        <v>0</v>
      </c>
      <c r="BD570">
        <v>0</v>
      </c>
      <c r="BE570">
        <v>0</v>
      </c>
      <c r="BF570">
        <v>0</v>
      </c>
      <c r="BG570" s="2">
        <f t="shared" si="11"/>
        <v>0.25101104000000002</v>
      </c>
      <c r="BH570">
        <f>IFERROR(VLOOKUP(D570,'Pesos cenários'!$B$2:$D$4,3,FALSE),"")</f>
        <v>0.24260000000000001</v>
      </c>
    </row>
    <row r="571" spans="1:60" x14ac:dyDescent="0.25">
      <c r="A571">
        <v>21703</v>
      </c>
      <c r="B571" t="s">
        <v>719</v>
      </c>
      <c r="C571" t="s">
        <v>367</v>
      </c>
      <c r="D571" t="s">
        <v>56</v>
      </c>
      <c r="E571" t="s">
        <v>57</v>
      </c>
      <c r="F571" t="s">
        <v>724</v>
      </c>
      <c r="G571" t="s">
        <v>716</v>
      </c>
      <c r="H571">
        <v>107.333</v>
      </c>
      <c r="I571">
        <v>365.99700899999999</v>
      </c>
      <c r="J571">
        <v>1638.4106470500001</v>
      </c>
      <c r="K571">
        <v>0.14153779999999999</v>
      </c>
      <c r="L571">
        <v>0.13350000000000001</v>
      </c>
      <c r="M571">
        <v>0.2233</v>
      </c>
      <c r="N571">
        <v>253.8708</v>
      </c>
      <c r="O571">
        <v>934.7636</v>
      </c>
      <c r="P571">
        <v>3.7052</v>
      </c>
      <c r="Q571">
        <v>0.12039999999999999</v>
      </c>
      <c r="R571">
        <v>0.26869999999999999</v>
      </c>
      <c r="S571">
        <v>115.52119999999999</v>
      </c>
      <c r="T571">
        <v>928.77779999999996</v>
      </c>
      <c r="U571">
        <v>0</v>
      </c>
      <c r="V571">
        <v>0</v>
      </c>
      <c r="W571">
        <v>0.1244</v>
      </c>
      <c r="X571">
        <v>339601262</v>
      </c>
      <c r="Y571">
        <v>1709276720</v>
      </c>
      <c r="Z571">
        <v>0</v>
      </c>
      <c r="AA571">
        <v>0.1263</v>
      </c>
      <c r="AB571">
        <v>0.19869999999999999</v>
      </c>
      <c r="AC571">
        <v>30796.1315</v>
      </c>
      <c r="AD571">
        <v>478977.01140000002</v>
      </c>
      <c r="AE571">
        <v>0</v>
      </c>
      <c r="AF571">
        <v>0.12039999999999999</v>
      </c>
      <c r="AG571">
        <v>6.4299999999999996E-2</v>
      </c>
      <c r="AH571">
        <v>2.87E-2</v>
      </c>
      <c r="AI571">
        <v>0.377</v>
      </c>
      <c r="AJ571">
        <v>-1.5100000000000001E-2</v>
      </c>
      <c r="AK571">
        <v>0.124</v>
      </c>
      <c r="AL571">
        <v>0.1118</v>
      </c>
      <c r="AM571">
        <v>0</v>
      </c>
      <c r="AN571">
        <v>442484488.83569998</v>
      </c>
      <c r="AO571">
        <v>0</v>
      </c>
      <c r="AP571">
        <v>0.12870000000000001</v>
      </c>
      <c r="AQ571">
        <v>0</v>
      </c>
      <c r="AR571">
        <v>-22.574995000000001</v>
      </c>
      <c r="AS571">
        <v>0</v>
      </c>
      <c r="AT571">
        <v>-16.444582950000001</v>
      </c>
      <c r="AU571">
        <v>0.13469999999999999</v>
      </c>
      <c r="AV571">
        <v>1</v>
      </c>
      <c r="AW571">
        <v>71522.963600000003</v>
      </c>
      <c r="AX571">
        <v>415586.43150000001</v>
      </c>
      <c r="AY571">
        <v>23.412500000000001</v>
      </c>
      <c r="AZ571">
        <v>0.112</v>
      </c>
      <c r="BA571">
        <v>0.82789999999999997</v>
      </c>
      <c r="BB571">
        <v>0</v>
      </c>
      <c r="BC571">
        <v>0</v>
      </c>
      <c r="BD571">
        <v>0</v>
      </c>
      <c r="BE571">
        <v>0</v>
      </c>
      <c r="BF571">
        <v>0</v>
      </c>
      <c r="BG571" s="2">
        <f t="shared" si="11"/>
        <v>0.33628755999999993</v>
      </c>
      <c r="BH571">
        <f>IFERROR(VLOOKUP(D571,'Pesos cenários'!$B$2:$D$4,3,FALSE),"")</f>
        <v>0.3972</v>
      </c>
    </row>
    <row r="572" spans="1:60" x14ac:dyDescent="0.25">
      <c r="A572">
        <v>21703</v>
      </c>
      <c r="B572" t="s">
        <v>719</v>
      </c>
      <c r="C572" t="s">
        <v>367</v>
      </c>
      <c r="D572" t="s">
        <v>58</v>
      </c>
      <c r="E572" t="s">
        <v>57</v>
      </c>
      <c r="F572" t="s">
        <v>724</v>
      </c>
      <c r="G572" t="s">
        <v>716</v>
      </c>
      <c r="H572">
        <v>107.333</v>
      </c>
      <c r="I572">
        <v>394.80401599999999</v>
      </c>
      <c r="J572">
        <v>1822.5904057749999</v>
      </c>
      <c r="K572">
        <v>0.14153779999999999</v>
      </c>
      <c r="L572">
        <v>0.13350000000000001</v>
      </c>
      <c r="M572">
        <v>0.21659999999999999</v>
      </c>
      <c r="N572">
        <v>253.8708</v>
      </c>
      <c r="O572">
        <v>986.64490000000001</v>
      </c>
      <c r="P572">
        <v>3.7052</v>
      </c>
      <c r="Q572">
        <v>0.12039999999999999</v>
      </c>
      <c r="R572">
        <v>0.2545</v>
      </c>
      <c r="S572">
        <v>115.52119999999999</v>
      </c>
      <c r="T572">
        <v>916.14700000000005</v>
      </c>
      <c r="U572">
        <v>0</v>
      </c>
      <c r="V572">
        <v>0</v>
      </c>
      <c r="W572">
        <v>0.12609999999999999</v>
      </c>
      <c r="X572">
        <v>366330720</v>
      </c>
      <c r="Y572">
        <v>1698409060</v>
      </c>
      <c r="Z572">
        <v>0</v>
      </c>
      <c r="AA572">
        <v>0.1263</v>
      </c>
      <c r="AB572">
        <v>0.2157</v>
      </c>
      <c r="AC572">
        <v>30796.1315</v>
      </c>
      <c r="AD572">
        <v>479501.98119999998</v>
      </c>
      <c r="AE572">
        <v>0</v>
      </c>
      <c r="AF572">
        <v>0.12039999999999999</v>
      </c>
      <c r="AG572">
        <v>6.4199999999999993E-2</v>
      </c>
      <c r="AH572">
        <v>2.8299999999999999E-2</v>
      </c>
      <c r="AI572">
        <v>0.37640000000000001</v>
      </c>
      <c r="AJ572">
        <v>-3.3399999999999999E-2</v>
      </c>
      <c r="AK572">
        <v>0.124</v>
      </c>
      <c r="AL572">
        <v>0.15060000000000001</v>
      </c>
      <c r="AM572">
        <v>0</v>
      </c>
      <c r="AN572">
        <v>447279988.8872</v>
      </c>
      <c r="AO572">
        <v>0</v>
      </c>
      <c r="AP572">
        <v>0.12870000000000001</v>
      </c>
      <c r="AQ572">
        <v>0</v>
      </c>
      <c r="AR572">
        <v>-21.207485200000001</v>
      </c>
      <c r="AS572">
        <v>0</v>
      </c>
      <c r="AT572">
        <v>-12.267491825</v>
      </c>
      <c r="AU572">
        <v>0.13469999999999999</v>
      </c>
      <c r="AV572">
        <v>1</v>
      </c>
      <c r="AW572">
        <v>71776.250700000004</v>
      </c>
      <c r="AX572">
        <v>431044.28480000002</v>
      </c>
      <c r="AY572">
        <v>0.35320000000000001</v>
      </c>
      <c r="AZ572">
        <v>0.112</v>
      </c>
      <c r="BA572">
        <v>0.83350000000000002</v>
      </c>
      <c r="BB572">
        <v>0</v>
      </c>
      <c r="BC572">
        <v>0</v>
      </c>
      <c r="BD572">
        <v>0</v>
      </c>
      <c r="BE572">
        <v>0</v>
      </c>
      <c r="BF572">
        <v>0</v>
      </c>
      <c r="BG572" s="2">
        <f t="shared" si="11"/>
        <v>0.34125688999999998</v>
      </c>
      <c r="BH572">
        <f>IFERROR(VLOOKUP(D572,'Pesos cenários'!$B$2:$D$4,3,FALSE),"")</f>
        <v>0.36020000000000002</v>
      </c>
    </row>
    <row r="573" spans="1:60" x14ac:dyDescent="0.25">
      <c r="A573">
        <v>21703</v>
      </c>
      <c r="B573" t="s">
        <v>719</v>
      </c>
      <c r="C573" t="s">
        <v>367</v>
      </c>
      <c r="D573" t="s">
        <v>59</v>
      </c>
      <c r="E573" t="s">
        <v>57</v>
      </c>
      <c r="F573" t="s">
        <v>724</v>
      </c>
      <c r="G573" t="s">
        <v>716</v>
      </c>
      <c r="H573">
        <v>107.333</v>
      </c>
      <c r="I573">
        <v>365.99700899999999</v>
      </c>
      <c r="J573">
        <v>2210.4683583999999</v>
      </c>
      <c r="K573">
        <v>0.14153779999999999</v>
      </c>
      <c r="L573">
        <v>0.13350000000000001</v>
      </c>
      <c r="M573">
        <v>0.16550000000000001</v>
      </c>
      <c r="N573">
        <v>321.75080000000003</v>
      </c>
      <c r="O573">
        <v>1225.8015</v>
      </c>
      <c r="P573">
        <v>1.4140999999999999</v>
      </c>
      <c r="Q573">
        <v>0.12039999999999999</v>
      </c>
      <c r="R573">
        <v>0.2616</v>
      </c>
      <c r="S573">
        <v>115.52119999999999</v>
      </c>
      <c r="T573">
        <v>972.66780000000006</v>
      </c>
      <c r="U573">
        <v>0</v>
      </c>
      <c r="V573">
        <v>0</v>
      </c>
      <c r="W573">
        <v>0.1188</v>
      </c>
      <c r="X573">
        <v>339601262</v>
      </c>
      <c r="Y573">
        <v>2308118342.25</v>
      </c>
      <c r="Z573">
        <v>0</v>
      </c>
      <c r="AA573">
        <v>0.1263</v>
      </c>
      <c r="AB573">
        <v>0.14710000000000001</v>
      </c>
      <c r="AC573">
        <v>30796.1315</v>
      </c>
      <c r="AD573">
        <v>836379.58109999995</v>
      </c>
      <c r="AE573">
        <v>0</v>
      </c>
      <c r="AF573">
        <v>0.12039999999999999</v>
      </c>
      <c r="AG573">
        <v>3.6799999999999999E-2</v>
      </c>
      <c r="AH573">
        <v>2.58E-2</v>
      </c>
      <c r="AI573">
        <v>0.57669999999999999</v>
      </c>
      <c r="AJ573">
        <v>-9.7799999999999998E-2</v>
      </c>
      <c r="AK573">
        <v>0.124</v>
      </c>
      <c r="AL573">
        <v>0.1832</v>
      </c>
      <c r="AM573">
        <v>0</v>
      </c>
      <c r="AN573">
        <v>972652688.70200002</v>
      </c>
      <c r="AO573">
        <v>0</v>
      </c>
      <c r="AP573">
        <v>0.12870000000000001</v>
      </c>
      <c r="AQ573">
        <v>0</v>
      </c>
      <c r="AR573">
        <v>-19.4944019</v>
      </c>
      <c r="AS573">
        <v>0</v>
      </c>
      <c r="AT573">
        <v>-11.5883427875</v>
      </c>
      <c r="AU573">
        <v>0.13469999999999999</v>
      </c>
      <c r="AV573">
        <v>1</v>
      </c>
      <c r="AW573">
        <v>79692.381299999994</v>
      </c>
      <c r="AX573">
        <v>452429.32079999999</v>
      </c>
      <c r="AY573">
        <v>0</v>
      </c>
      <c r="AZ573">
        <v>0.112</v>
      </c>
      <c r="BA573">
        <v>0.82389999999999997</v>
      </c>
      <c r="BB573">
        <v>0</v>
      </c>
      <c r="BC573">
        <v>0</v>
      </c>
      <c r="BD573">
        <v>0</v>
      </c>
      <c r="BE573">
        <v>0</v>
      </c>
      <c r="BF573">
        <v>0</v>
      </c>
      <c r="BG573" s="2">
        <f t="shared" si="11"/>
        <v>0.32629394</v>
      </c>
      <c r="BH573">
        <f>IFERROR(VLOOKUP(D573,'Pesos cenários'!$B$2:$D$4,3,FALSE),"")</f>
        <v>0.24260000000000001</v>
      </c>
    </row>
    <row r="574" spans="1:60" x14ac:dyDescent="0.25">
      <c r="A574">
        <v>21704</v>
      </c>
      <c r="B574" t="s">
        <v>719</v>
      </c>
      <c r="C574" t="s">
        <v>368</v>
      </c>
      <c r="D574" t="s">
        <v>56</v>
      </c>
      <c r="E574" t="s">
        <v>57</v>
      </c>
      <c r="F574" t="s">
        <v>724</v>
      </c>
      <c r="G574" t="s">
        <v>716</v>
      </c>
      <c r="H574">
        <v>245.816</v>
      </c>
      <c r="I574">
        <v>287.34036300000002</v>
      </c>
      <c r="J574">
        <v>1638.4106470500001</v>
      </c>
      <c r="K574">
        <v>0.14153779999999999</v>
      </c>
      <c r="L574">
        <v>0.13350000000000001</v>
      </c>
      <c r="M574">
        <v>0.17530000000000001</v>
      </c>
      <c r="N574">
        <v>207.97380000000001</v>
      </c>
      <c r="O574">
        <v>934.7636</v>
      </c>
      <c r="P574">
        <v>3.7052</v>
      </c>
      <c r="Q574">
        <v>0.12039999999999999</v>
      </c>
      <c r="R574">
        <v>0.21940000000000001</v>
      </c>
      <c r="S574">
        <v>191.39070000000001</v>
      </c>
      <c r="T574">
        <v>928.77779999999996</v>
      </c>
      <c r="U574">
        <v>0</v>
      </c>
      <c r="V574">
        <v>0</v>
      </c>
      <c r="W574">
        <v>0.20610000000000001</v>
      </c>
      <c r="X574">
        <v>977176716</v>
      </c>
      <c r="Y574">
        <v>1709276720</v>
      </c>
      <c r="Z574">
        <v>0</v>
      </c>
      <c r="AA574">
        <v>0.1263</v>
      </c>
      <c r="AB574">
        <v>0.57169999999999999</v>
      </c>
      <c r="AC574">
        <v>373257.43609999999</v>
      </c>
      <c r="AD574">
        <v>478977.01140000002</v>
      </c>
      <c r="AE574">
        <v>0</v>
      </c>
      <c r="AF574">
        <v>0.12039999999999999</v>
      </c>
      <c r="AG574">
        <v>0.77929999999999999</v>
      </c>
      <c r="AH574">
        <v>0.22450000000000001</v>
      </c>
      <c r="AI574">
        <v>0.377</v>
      </c>
      <c r="AJ574">
        <v>-1.5100000000000001E-2</v>
      </c>
      <c r="AK574">
        <v>0.124</v>
      </c>
      <c r="AL574">
        <v>0.61099999999999999</v>
      </c>
      <c r="AM574">
        <v>149429890.23120001</v>
      </c>
      <c r="AN574">
        <v>442484488.83569998</v>
      </c>
      <c r="AO574">
        <v>0</v>
      </c>
      <c r="AP574">
        <v>0.12870000000000001</v>
      </c>
      <c r="AQ574">
        <v>0.3377</v>
      </c>
      <c r="AR574">
        <v>0</v>
      </c>
      <c r="AS574">
        <v>0</v>
      </c>
      <c r="AT574">
        <v>-16.444582950000001</v>
      </c>
      <c r="AU574">
        <v>0.13469999999999999</v>
      </c>
      <c r="AV574">
        <v>0</v>
      </c>
      <c r="AW574">
        <v>31346.7673</v>
      </c>
      <c r="AX574">
        <v>415586.43150000001</v>
      </c>
      <c r="AY574">
        <v>23.412500000000001</v>
      </c>
      <c r="AZ574">
        <v>0.112</v>
      </c>
      <c r="BA574">
        <v>0.92459999999999998</v>
      </c>
      <c r="BB574">
        <v>0</v>
      </c>
      <c r="BC574">
        <v>0</v>
      </c>
      <c r="BD574">
        <v>0</v>
      </c>
      <c r="BE574">
        <v>0</v>
      </c>
      <c r="BF574">
        <v>0</v>
      </c>
      <c r="BG574" s="2">
        <f t="shared" si="11"/>
        <v>0.43863293000000003</v>
      </c>
      <c r="BH574">
        <f>IFERROR(VLOOKUP(D574,'Pesos cenários'!$B$2:$D$4,3,FALSE),"")</f>
        <v>0.3972</v>
      </c>
    </row>
    <row r="575" spans="1:60" x14ac:dyDescent="0.25">
      <c r="A575">
        <v>21704</v>
      </c>
      <c r="B575" t="s">
        <v>719</v>
      </c>
      <c r="C575" t="s">
        <v>368</v>
      </c>
      <c r="D575" t="s">
        <v>58</v>
      </c>
      <c r="E575" t="s">
        <v>57</v>
      </c>
      <c r="F575" t="s">
        <v>724</v>
      </c>
      <c r="G575" t="s">
        <v>716</v>
      </c>
      <c r="H575">
        <v>245.816</v>
      </c>
      <c r="I575">
        <v>321.19818099999998</v>
      </c>
      <c r="J575">
        <v>1822.5904057749999</v>
      </c>
      <c r="K575">
        <v>0.14153779999999999</v>
      </c>
      <c r="L575">
        <v>0.13350000000000001</v>
      </c>
      <c r="M575">
        <v>0.1762</v>
      </c>
      <c r="N575">
        <v>207.97380000000001</v>
      </c>
      <c r="O575">
        <v>986.64490000000001</v>
      </c>
      <c r="P575">
        <v>3.7052</v>
      </c>
      <c r="Q575">
        <v>0.12039999999999999</v>
      </c>
      <c r="R575">
        <v>0.20780000000000001</v>
      </c>
      <c r="S575">
        <v>191.39070000000001</v>
      </c>
      <c r="T575">
        <v>916.14700000000005</v>
      </c>
      <c r="U575">
        <v>0</v>
      </c>
      <c r="V575">
        <v>0</v>
      </c>
      <c r="W575">
        <v>0.2089</v>
      </c>
      <c r="X575">
        <v>1092319106</v>
      </c>
      <c r="Y575">
        <v>1698409060</v>
      </c>
      <c r="Z575">
        <v>0</v>
      </c>
      <c r="AA575">
        <v>0.1263</v>
      </c>
      <c r="AB575">
        <v>0.6431</v>
      </c>
      <c r="AC575">
        <v>373257.43609999999</v>
      </c>
      <c r="AD575">
        <v>479501.98119999998</v>
      </c>
      <c r="AE575">
        <v>0</v>
      </c>
      <c r="AF575">
        <v>0.12039999999999999</v>
      </c>
      <c r="AG575">
        <v>0.77839999999999998</v>
      </c>
      <c r="AH575">
        <v>0.22459999999999999</v>
      </c>
      <c r="AI575">
        <v>0.37640000000000001</v>
      </c>
      <c r="AJ575">
        <v>-3.3399999999999999E-2</v>
      </c>
      <c r="AK575">
        <v>0.124</v>
      </c>
      <c r="AL575">
        <v>0.62960000000000005</v>
      </c>
      <c r="AM575">
        <v>130159498.56720001</v>
      </c>
      <c r="AN575">
        <v>447279988.8872</v>
      </c>
      <c r="AO575">
        <v>0</v>
      </c>
      <c r="AP575">
        <v>0.12870000000000001</v>
      </c>
      <c r="AQ575">
        <v>0.29099999999999998</v>
      </c>
      <c r="AR575">
        <v>0</v>
      </c>
      <c r="AS575">
        <v>0</v>
      </c>
      <c r="AT575">
        <v>-12.267491825</v>
      </c>
      <c r="AU575">
        <v>0.13469999999999999</v>
      </c>
      <c r="AV575">
        <v>0</v>
      </c>
      <c r="AW575">
        <v>27472.384300000002</v>
      </c>
      <c r="AX575">
        <v>431044.28480000002</v>
      </c>
      <c r="AY575">
        <v>0.35320000000000001</v>
      </c>
      <c r="AZ575">
        <v>0.112</v>
      </c>
      <c r="BA575">
        <v>0.93630000000000002</v>
      </c>
      <c r="BB575">
        <v>0</v>
      </c>
      <c r="BC575">
        <v>0</v>
      </c>
      <c r="BD575">
        <v>0</v>
      </c>
      <c r="BE575">
        <v>0</v>
      </c>
      <c r="BF575">
        <v>0</v>
      </c>
      <c r="BG575" s="2">
        <f t="shared" si="11"/>
        <v>0.44387241</v>
      </c>
      <c r="BH575">
        <f>IFERROR(VLOOKUP(D575,'Pesos cenários'!$B$2:$D$4,3,FALSE),"")</f>
        <v>0.36020000000000002</v>
      </c>
    </row>
    <row r="576" spans="1:60" x14ac:dyDescent="0.25">
      <c r="A576">
        <v>21704</v>
      </c>
      <c r="B576" t="s">
        <v>719</v>
      </c>
      <c r="C576" t="s">
        <v>368</v>
      </c>
      <c r="D576" t="s">
        <v>59</v>
      </c>
      <c r="E576" t="s">
        <v>57</v>
      </c>
      <c r="F576" t="s">
        <v>724</v>
      </c>
      <c r="G576" t="s">
        <v>716</v>
      </c>
      <c r="H576">
        <v>245.816</v>
      </c>
      <c r="I576">
        <v>321.19818099999998</v>
      </c>
      <c r="J576">
        <v>2210.4683583999999</v>
      </c>
      <c r="K576">
        <v>0.14153779999999999</v>
      </c>
      <c r="L576">
        <v>0.13350000000000001</v>
      </c>
      <c r="M576">
        <v>0.14530000000000001</v>
      </c>
      <c r="N576">
        <v>218.77199999999999</v>
      </c>
      <c r="O576">
        <v>1225.8015</v>
      </c>
      <c r="P576">
        <v>1.4140999999999999</v>
      </c>
      <c r="Q576">
        <v>0.12039999999999999</v>
      </c>
      <c r="R576">
        <v>0.17749999999999999</v>
      </c>
      <c r="S576">
        <v>191.39070000000001</v>
      </c>
      <c r="T576">
        <v>972.66780000000006</v>
      </c>
      <c r="U576">
        <v>0</v>
      </c>
      <c r="V576">
        <v>0</v>
      </c>
      <c r="W576">
        <v>0.1968</v>
      </c>
      <c r="X576">
        <v>1092319106</v>
      </c>
      <c r="Y576">
        <v>2308118342.25</v>
      </c>
      <c r="Z576">
        <v>0</v>
      </c>
      <c r="AA576">
        <v>0.1263</v>
      </c>
      <c r="AB576">
        <v>0.4733</v>
      </c>
      <c r="AC576">
        <v>373257.43609999999</v>
      </c>
      <c r="AD576">
        <v>836379.58109999995</v>
      </c>
      <c r="AE576">
        <v>0</v>
      </c>
      <c r="AF576">
        <v>0.12039999999999999</v>
      </c>
      <c r="AG576">
        <v>0.44629999999999997</v>
      </c>
      <c r="AH576">
        <v>0.22470000000000001</v>
      </c>
      <c r="AI576">
        <v>0.57669999999999999</v>
      </c>
      <c r="AJ576">
        <v>-9.7799999999999998E-2</v>
      </c>
      <c r="AK576">
        <v>0.124</v>
      </c>
      <c r="AL576">
        <v>0.47820000000000001</v>
      </c>
      <c r="AM576">
        <v>172513687.1631</v>
      </c>
      <c r="AN576">
        <v>972652688.70200002</v>
      </c>
      <c r="AO576">
        <v>0</v>
      </c>
      <c r="AP576">
        <v>0.12870000000000001</v>
      </c>
      <c r="AQ576">
        <v>0.1774</v>
      </c>
      <c r="AR576">
        <v>0</v>
      </c>
      <c r="AS576">
        <v>0</v>
      </c>
      <c r="AT576">
        <v>-11.5883427875</v>
      </c>
      <c r="AU576">
        <v>0.13469999999999999</v>
      </c>
      <c r="AV576">
        <v>0</v>
      </c>
      <c r="AW576">
        <v>30381.450700000001</v>
      </c>
      <c r="AX576">
        <v>452429.32079999999</v>
      </c>
      <c r="AY576">
        <v>0</v>
      </c>
      <c r="AZ576">
        <v>0.112</v>
      </c>
      <c r="BA576">
        <v>0.93279999999999996</v>
      </c>
      <c r="BB576">
        <v>0</v>
      </c>
      <c r="BC576">
        <v>0</v>
      </c>
      <c r="BD576">
        <v>0</v>
      </c>
      <c r="BE576">
        <v>0</v>
      </c>
      <c r="BF576">
        <v>0</v>
      </c>
      <c r="BG576" s="2">
        <f t="shared" si="11"/>
        <v>0.34088264000000001</v>
      </c>
      <c r="BH576">
        <f>IFERROR(VLOOKUP(D576,'Pesos cenários'!$B$2:$D$4,3,FALSE),"")</f>
        <v>0.24260000000000001</v>
      </c>
    </row>
    <row r="577" spans="1:60" x14ac:dyDescent="0.25">
      <c r="A577">
        <v>21705</v>
      </c>
      <c r="B577" t="s">
        <v>719</v>
      </c>
      <c r="C577" t="s">
        <v>369</v>
      </c>
      <c r="D577" t="s">
        <v>56</v>
      </c>
      <c r="E577" t="s">
        <v>57</v>
      </c>
      <c r="F577" t="s">
        <v>724</v>
      </c>
      <c r="G577" t="s">
        <v>716</v>
      </c>
      <c r="H577">
        <v>16.721</v>
      </c>
      <c r="I577">
        <v>14.9117508</v>
      </c>
      <c r="J577">
        <v>1638.4106470500001</v>
      </c>
      <c r="K577">
        <v>0.14153779999999999</v>
      </c>
      <c r="L577">
        <v>0.13350000000000001</v>
      </c>
      <c r="M577">
        <v>8.9999999999999993E-3</v>
      </c>
      <c r="N577">
        <v>123.78700000000001</v>
      </c>
      <c r="O577">
        <v>934.7636</v>
      </c>
      <c r="P577">
        <v>3.7052</v>
      </c>
      <c r="Q577">
        <v>0.12039999999999999</v>
      </c>
      <c r="R577">
        <v>0.129</v>
      </c>
      <c r="S577">
        <v>22.425899999999999</v>
      </c>
      <c r="T577">
        <v>928.77779999999996</v>
      </c>
      <c r="U577">
        <v>0</v>
      </c>
      <c r="V577">
        <v>0</v>
      </c>
      <c r="W577">
        <v>2.41E-2</v>
      </c>
      <c r="X577">
        <v>67574938</v>
      </c>
      <c r="Y577">
        <v>1709276720</v>
      </c>
      <c r="Z577">
        <v>0</v>
      </c>
      <c r="AA577">
        <v>0.1263</v>
      </c>
      <c r="AB577">
        <v>3.95E-2</v>
      </c>
      <c r="AC577">
        <v>34781.839999999997</v>
      </c>
      <c r="AD577">
        <v>478977.01140000002</v>
      </c>
      <c r="AE577">
        <v>0</v>
      </c>
      <c r="AF577">
        <v>0.12039999999999999</v>
      </c>
      <c r="AG577">
        <v>7.2599999999999998E-2</v>
      </c>
      <c r="AH577">
        <v>2.9999999999999997E-4</v>
      </c>
      <c r="AI577">
        <v>0.377</v>
      </c>
      <c r="AJ577">
        <v>-1.5100000000000001E-2</v>
      </c>
      <c r="AK577">
        <v>0.124</v>
      </c>
      <c r="AL577">
        <v>3.9199999999999999E-2</v>
      </c>
      <c r="AM577">
        <v>88551915.296599999</v>
      </c>
      <c r="AN577">
        <v>442484488.83569998</v>
      </c>
      <c r="AO577">
        <v>0</v>
      </c>
      <c r="AP577">
        <v>0.12870000000000001</v>
      </c>
      <c r="AQ577">
        <v>0.2001</v>
      </c>
      <c r="AR577">
        <v>0.236783415</v>
      </c>
      <c r="AS577">
        <v>0</v>
      </c>
      <c r="AT577">
        <v>-16.444582950000001</v>
      </c>
      <c r="AU577">
        <v>0.13469999999999999</v>
      </c>
      <c r="AV577">
        <v>0</v>
      </c>
      <c r="AW577">
        <v>27485.444100000001</v>
      </c>
      <c r="AX577">
        <v>415586.43150000001</v>
      </c>
      <c r="AY577">
        <v>23.412500000000001</v>
      </c>
      <c r="AZ577">
        <v>0.112</v>
      </c>
      <c r="BA577">
        <v>0.93389999999999995</v>
      </c>
      <c r="BB577">
        <v>0</v>
      </c>
      <c r="BC577">
        <v>0</v>
      </c>
      <c r="BD577">
        <v>0</v>
      </c>
      <c r="BE577">
        <v>0</v>
      </c>
      <c r="BF577">
        <v>0</v>
      </c>
      <c r="BG577" s="2">
        <f t="shared" si="11"/>
        <v>0.16567345999999999</v>
      </c>
      <c r="BH577">
        <f>IFERROR(VLOOKUP(D577,'Pesos cenários'!$B$2:$D$4,3,FALSE),"")</f>
        <v>0.3972</v>
      </c>
    </row>
    <row r="578" spans="1:60" x14ac:dyDescent="0.25">
      <c r="A578">
        <v>21705</v>
      </c>
      <c r="B578" t="s">
        <v>719</v>
      </c>
      <c r="C578" t="s">
        <v>369</v>
      </c>
      <c r="D578" t="s">
        <v>58</v>
      </c>
      <c r="E578" t="s">
        <v>57</v>
      </c>
      <c r="F578" t="s">
        <v>724</v>
      </c>
      <c r="G578" t="s">
        <v>716</v>
      </c>
      <c r="H578">
        <v>16.721</v>
      </c>
      <c r="I578">
        <v>14.9117508</v>
      </c>
      <c r="J578">
        <v>1822.5904057749999</v>
      </c>
      <c r="K578">
        <v>0.14153779999999999</v>
      </c>
      <c r="L578">
        <v>0.13350000000000001</v>
      </c>
      <c r="M578">
        <v>8.0999999999999996E-3</v>
      </c>
      <c r="N578">
        <v>123.78700000000001</v>
      </c>
      <c r="O578">
        <v>986.64490000000001</v>
      </c>
      <c r="P578">
        <v>3.7052</v>
      </c>
      <c r="Q578">
        <v>0.12039999999999999</v>
      </c>
      <c r="R578">
        <v>0.1222</v>
      </c>
      <c r="S578">
        <v>22.425899999999999</v>
      </c>
      <c r="T578">
        <v>916.14700000000005</v>
      </c>
      <c r="U578">
        <v>0</v>
      </c>
      <c r="V578">
        <v>0</v>
      </c>
      <c r="W578">
        <v>2.4500000000000001E-2</v>
      </c>
      <c r="X578">
        <v>67574938</v>
      </c>
      <c r="Y578">
        <v>1698409060</v>
      </c>
      <c r="Z578">
        <v>0</v>
      </c>
      <c r="AA578">
        <v>0.1263</v>
      </c>
      <c r="AB578">
        <v>3.9800000000000002E-2</v>
      </c>
      <c r="AC578">
        <v>34781.839999999997</v>
      </c>
      <c r="AD578">
        <v>479501.98119999998</v>
      </c>
      <c r="AE578">
        <v>0</v>
      </c>
      <c r="AF578">
        <v>0.12039999999999999</v>
      </c>
      <c r="AG578">
        <v>7.2499999999999995E-2</v>
      </c>
      <c r="AH578">
        <v>2.9999999999999997E-4</v>
      </c>
      <c r="AI578">
        <v>0.37640000000000001</v>
      </c>
      <c r="AJ578">
        <v>-3.3399999999999999E-2</v>
      </c>
      <c r="AK578">
        <v>0.124</v>
      </c>
      <c r="AL578">
        <v>8.2100000000000006E-2</v>
      </c>
      <c r="AM578">
        <v>91775959.868000001</v>
      </c>
      <c r="AN578">
        <v>447279988.8872</v>
      </c>
      <c r="AO578">
        <v>0</v>
      </c>
      <c r="AP578">
        <v>0.12870000000000001</v>
      </c>
      <c r="AQ578">
        <v>0.20519999999999999</v>
      </c>
      <c r="AR578">
        <v>0.26139295099999998</v>
      </c>
      <c r="AS578">
        <v>0</v>
      </c>
      <c r="AT578">
        <v>-12.267491825</v>
      </c>
      <c r="AU578">
        <v>0.13469999999999999</v>
      </c>
      <c r="AV578">
        <v>0</v>
      </c>
      <c r="AW578">
        <v>28075.056400000001</v>
      </c>
      <c r="AX578">
        <v>431044.28480000002</v>
      </c>
      <c r="AY578">
        <v>0.35320000000000001</v>
      </c>
      <c r="AZ578">
        <v>0.112</v>
      </c>
      <c r="BA578">
        <v>0.93489999999999995</v>
      </c>
      <c r="BB578">
        <v>0</v>
      </c>
      <c r="BC578">
        <v>0</v>
      </c>
      <c r="BD578">
        <v>0</v>
      </c>
      <c r="BE578">
        <v>0</v>
      </c>
      <c r="BF578">
        <v>0</v>
      </c>
      <c r="BG578" s="2">
        <f t="shared" si="11"/>
        <v>0.17084841000000001</v>
      </c>
      <c r="BH578">
        <f>IFERROR(VLOOKUP(D578,'Pesos cenários'!$B$2:$D$4,3,FALSE),"")</f>
        <v>0.36020000000000002</v>
      </c>
    </row>
    <row r="579" spans="1:60" x14ac:dyDescent="0.25">
      <c r="A579">
        <v>21705</v>
      </c>
      <c r="B579" t="s">
        <v>719</v>
      </c>
      <c r="C579" t="s">
        <v>369</v>
      </c>
      <c r="D579" t="s">
        <v>59</v>
      </c>
      <c r="E579" t="s">
        <v>57</v>
      </c>
      <c r="F579" t="s">
        <v>724</v>
      </c>
      <c r="G579" t="s">
        <v>716</v>
      </c>
      <c r="H579">
        <v>16.721</v>
      </c>
      <c r="I579">
        <v>14.9117508</v>
      </c>
      <c r="J579">
        <v>2210.4683583999999</v>
      </c>
      <c r="K579">
        <v>0.14153779999999999</v>
      </c>
      <c r="L579">
        <v>0.13350000000000001</v>
      </c>
      <c r="M579">
        <v>6.7000000000000002E-3</v>
      </c>
      <c r="N579">
        <v>160.92310000000001</v>
      </c>
      <c r="O579">
        <v>1225.8015</v>
      </c>
      <c r="P579">
        <v>1.4140999999999999</v>
      </c>
      <c r="Q579">
        <v>0.12039999999999999</v>
      </c>
      <c r="R579">
        <v>0.1303</v>
      </c>
      <c r="S579">
        <v>22.425899999999999</v>
      </c>
      <c r="T579">
        <v>972.66780000000006</v>
      </c>
      <c r="U579">
        <v>0</v>
      </c>
      <c r="V579">
        <v>0</v>
      </c>
      <c r="W579">
        <v>2.3099999999999999E-2</v>
      </c>
      <c r="X579">
        <v>67574938</v>
      </c>
      <c r="Y579">
        <v>2308118342.25</v>
      </c>
      <c r="Z579">
        <v>0</v>
      </c>
      <c r="AA579">
        <v>0.1263</v>
      </c>
      <c r="AB579">
        <v>2.93E-2</v>
      </c>
      <c r="AC579">
        <v>34781.839999999997</v>
      </c>
      <c r="AD579">
        <v>836379.58109999995</v>
      </c>
      <c r="AE579">
        <v>0</v>
      </c>
      <c r="AF579">
        <v>0.12039999999999999</v>
      </c>
      <c r="AG579">
        <v>4.1599999999999998E-2</v>
      </c>
      <c r="AH579">
        <v>-1E-4</v>
      </c>
      <c r="AI579">
        <v>0.57669999999999999</v>
      </c>
      <c r="AJ579">
        <v>-9.7799999999999998E-2</v>
      </c>
      <c r="AK579">
        <v>0.124</v>
      </c>
      <c r="AL579">
        <v>0.14480000000000001</v>
      </c>
      <c r="AM579">
        <v>219993515.72130001</v>
      </c>
      <c r="AN579">
        <v>972652688.70200002</v>
      </c>
      <c r="AO579">
        <v>0</v>
      </c>
      <c r="AP579">
        <v>0.12870000000000001</v>
      </c>
      <c r="AQ579">
        <v>0.22620000000000001</v>
      </c>
      <c r="AR579">
        <v>1.06370282</v>
      </c>
      <c r="AS579">
        <v>0</v>
      </c>
      <c r="AT579">
        <v>-11.5883427875</v>
      </c>
      <c r="AU579">
        <v>0.13469999999999999</v>
      </c>
      <c r="AV579">
        <v>0</v>
      </c>
      <c r="AW579">
        <v>39031.741199999997</v>
      </c>
      <c r="AX579">
        <v>452429.32079999999</v>
      </c>
      <c r="AY579">
        <v>0</v>
      </c>
      <c r="AZ579">
        <v>0.112</v>
      </c>
      <c r="BA579">
        <v>0.91369999999999996</v>
      </c>
      <c r="BB579">
        <v>0</v>
      </c>
      <c r="BC579">
        <v>0</v>
      </c>
      <c r="BD579">
        <v>0</v>
      </c>
      <c r="BE579">
        <v>0</v>
      </c>
      <c r="BF579">
        <v>0</v>
      </c>
      <c r="BG579" s="2">
        <f t="shared" si="11"/>
        <v>0.17469334</v>
      </c>
      <c r="BH579">
        <f>IFERROR(VLOOKUP(D579,'Pesos cenários'!$B$2:$D$4,3,FALSE),"")</f>
        <v>0.24260000000000001</v>
      </c>
    </row>
    <row r="580" spans="1:60" x14ac:dyDescent="0.25">
      <c r="A580">
        <v>21706</v>
      </c>
      <c r="B580" t="s">
        <v>719</v>
      </c>
      <c r="C580" t="s">
        <v>370</v>
      </c>
      <c r="D580" t="s">
        <v>56</v>
      </c>
      <c r="E580" t="s">
        <v>57</v>
      </c>
      <c r="F580" t="s">
        <v>724</v>
      </c>
      <c r="G580" t="s">
        <v>716</v>
      </c>
      <c r="H580">
        <v>360.25900000000001</v>
      </c>
      <c r="I580">
        <v>4906.30566</v>
      </c>
      <c r="J580">
        <v>1638.4106470500001</v>
      </c>
      <c r="K580">
        <v>0.14153779999999999</v>
      </c>
      <c r="L580">
        <v>0.13350000000000001</v>
      </c>
      <c r="M580">
        <v>1</v>
      </c>
      <c r="N580">
        <v>115.2548</v>
      </c>
      <c r="O580">
        <v>934.7636</v>
      </c>
      <c r="P580">
        <v>3.7052</v>
      </c>
      <c r="Q580">
        <v>0.12039999999999999</v>
      </c>
      <c r="R580">
        <v>0.1198</v>
      </c>
      <c r="S580">
        <v>395.6352</v>
      </c>
      <c r="T580">
        <v>928.77779999999996</v>
      </c>
      <c r="U580">
        <v>0</v>
      </c>
      <c r="V580">
        <v>0</v>
      </c>
      <c r="W580">
        <v>0.42599999999999999</v>
      </c>
      <c r="X580">
        <v>1392526534</v>
      </c>
      <c r="Y580">
        <v>1709276720</v>
      </c>
      <c r="Z580">
        <v>0</v>
      </c>
      <c r="AA580">
        <v>0.1263</v>
      </c>
      <c r="AB580">
        <v>0.81469999999999998</v>
      </c>
      <c r="AC580">
        <v>345778.39870000002</v>
      </c>
      <c r="AD580">
        <v>478977.01140000002</v>
      </c>
      <c r="AE580">
        <v>0</v>
      </c>
      <c r="AF580">
        <v>0.12039999999999999</v>
      </c>
      <c r="AG580">
        <v>0.72189999999999999</v>
      </c>
      <c r="AH580">
        <v>0.37519999999999998</v>
      </c>
      <c r="AI580">
        <v>0.377</v>
      </c>
      <c r="AJ580">
        <v>-1.5100000000000001E-2</v>
      </c>
      <c r="AK580">
        <v>0.124</v>
      </c>
      <c r="AL580">
        <v>0.99529999999999996</v>
      </c>
      <c r="AM580">
        <v>1686233733.2184999</v>
      </c>
      <c r="AN580">
        <v>442484488.83569998</v>
      </c>
      <c r="AO580">
        <v>0</v>
      </c>
      <c r="AP580">
        <v>0.12870000000000001</v>
      </c>
      <c r="AQ580">
        <v>1</v>
      </c>
      <c r="AR580">
        <v>-0.91836720699999996</v>
      </c>
      <c r="AS580">
        <v>0</v>
      </c>
      <c r="AT580">
        <v>-16.444582950000001</v>
      </c>
      <c r="AU580">
        <v>0.13469999999999999</v>
      </c>
      <c r="AV580">
        <v>5.5846184107697198E-2</v>
      </c>
      <c r="AW580">
        <v>142830.2739</v>
      </c>
      <c r="AX580">
        <v>415586.43150000001</v>
      </c>
      <c r="AY580">
        <v>23.412500000000001</v>
      </c>
      <c r="AZ580">
        <v>0.112</v>
      </c>
      <c r="BA580">
        <v>0.65639999999999998</v>
      </c>
      <c r="BB580">
        <v>0</v>
      </c>
      <c r="BC580">
        <v>0</v>
      </c>
      <c r="BD580">
        <v>0</v>
      </c>
      <c r="BE580">
        <v>0</v>
      </c>
      <c r="BF580">
        <v>0</v>
      </c>
      <c r="BG580" s="2">
        <f t="shared" si="11"/>
        <v>0.6708937709993068</v>
      </c>
      <c r="BH580">
        <f>IFERROR(VLOOKUP(D580,'Pesos cenários'!$B$2:$D$4,3,FALSE),"")</f>
        <v>0.3972</v>
      </c>
    </row>
    <row r="581" spans="1:60" x14ac:dyDescent="0.25">
      <c r="A581">
        <v>21706</v>
      </c>
      <c r="B581" t="s">
        <v>719</v>
      </c>
      <c r="C581" t="s">
        <v>370</v>
      </c>
      <c r="D581" t="s">
        <v>58</v>
      </c>
      <c r="E581" t="s">
        <v>57</v>
      </c>
      <c r="F581" t="s">
        <v>724</v>
      </c>
      <c r="G581" t="s">
        <v>716</v>
      </c>
      <c r="H581">
        <v>360.25900000000001</v>
      </c>
      <c r="I581">
        <v>4906.30566</v>
      </c>
      <c r="J581">
        <v>1822.5904057749999</v>
      </c>
      <c r="K581">
        <v>0.14153779999999999</v>
      </c>
      <c r="L581">
        <v>0.13350000000000001</v>
      </c>
      <c r="M581">
        <v>1</v>
      </c>
      <c r="N581">
        <v>115.2548</v>
      </c>
      <c r="O581">
        <v>986.64490000000001</v>
      </c>
      <c r="P581">
        <v>3.7052</v>
      </c>
      <c r="Q581">
        <v>0.12039999999999999</v>
      </c>
      <c r="R581">
        <v>0.1135</v>
      </c>
      <c r="S581">
        <v>395.6352</v>
      </c>
      <c r="T581">
        <v>916.14700000000005</v>
      </c>
      <c r="U581">
        <v>0</v>
      </c>
      <c r="V581">
        <v>0</v>
      </c>
      <c r="W581">
        <v>0.43180000000000002</v>
      </c>
      <c r="X581">
        <v>1392526534</v>
      </c>
      <c r="Y581">
        <v>1698409060</v>
      </c>
      <c r="Z581">
        <v>0</v>
      </c>
      <c r="AA581">
        <v>0.1263</v>
      </c>
      <c r="AB581">
        <v>0.81989999999999996</v>
      </c>
      <c r="AC581">
        <v>345778.39870000002</v>
      </c>
      <c r="AD581">
        <v>479501.98119999998</v>
      </c>
      <c r="AE581">
        <v>0</v>
      </c>
      <c r="AF581">
        <v>0.12039999999999999</v>
      </c>
      <c r="AG581">
        <v>0.72109999999999996</v>
      </c>
      <c r="AH581">
        <v>0.37519999999999998</v>
      </c>
      <c r="AI581">
        <v>0.37640000000000001</v>
      </c>
      <c r="AJ581">
        <v>-3.3399999999999999E-2</v>
      </c>
      <c r="AK581">
        <v>0.124</v>
      </c>
      <c r="AL581">
        <v>0.99690000000000001</v>
      </c>
      <c r="AM581">
        <v>1272062754.4628</v>
      </c>
      <c r="AN581">
        <v>447279988.8872</v>
      </c>
      <c r="AO581">
        <v>0</v>
      </c>
      <c r="AP581">
        <v>0.12870000000000001</v>
      </c>
      <c r="AQ581">
        <v>1</v>
      </c>
      <c r="AR581">
        <v>-0.92571091699999997</v>
      </c>
      <c r="AS581">
        <v>0</v>
      </c>
      <c r="AT581">
        <v>-12.267491825</v>
      </c>
      <c r="AU581">
        <v>0.13469999999999999</v>
      </c>
      <c r="AV581">
        <v>7.5460487783940294E-2</v>
      </c>
      <c r="AW581">
        <v>127820.1548</v>
      </c>
      <c r="AX581">
        <v>431044.28480000002</v>
      </c>
      <c r="AY581">
        <v>0.35320000000000001</v>
      </c>
      <c r="AZ581">
        <v>0.112</v>
      </c>
      <c r="BA581">
        <v>0.70350000000000001</v>
      </c>
      <c r="BB581">
        <v>0</v>
      </c>
      <c r="BC581">
        <v>0</v>
      </c>
      <c r="BD581">
        <v>0</v>
      </c>
      <c r="BE581">
        <v>0</v>
      </c>
      <c r="BF581">
        <v>0</v>
      </c>
      <c r="BG581" s="2">
        <f t="shared" si="11"/>
        <v>0.67881133770449664</v>
      </c>
      <c r="BH581">
        <f>IFERROR(VLOOKUP(D581,'Pesos cenários'!$B$2:$D$4,3,FALSE),"")</f>
        <v>0.36020000000000002</v>
      </c>
    </row>
    <row r="582" spans="1:60" x14ac:dyDescent="0.25">
      <c r="A582">
        <v>21706</v>
      </c>
      <c r="B582" t="s">
        <v>719</v>
      </c>
      <c r="C582" t="s">
        <v>370</v>
      </c>
      <c r="D582" t="s">
        <v>59</v>
      </c>
      <c r="E582" t="s">
        <v>57</v>
      </c>
      <c r="F582" t="s">
        <v>724</v>
      </c>
      <c r="G582" t="s">
        <v>716</v>
      </c>
      <c r="H582">
        <v>360.25900000000001</v>
      </c>
      <c r="I582">
        <v>4906.30566</v>
      </c>
      <c r="J582">
        <v>2210.4683583999999</v>
      </c>
      <c r="K582">
        <v>0.14153779999999999</v>
      </c>
      <c r="L582">
        <v>0.13350000000000001</v>
      </c>
      <c r="M582">
        <v>1</v>
      </c>
      <c r="N582">
        <v>128.94880000000001</v>
      </c>
      <c r="O582">
        <v>1225.8015</v>
      </c>
      <c r="P582">
        <v>1.4140999999999999</v>
      </c>
      <c r="Q582">
        <v>0.12039999999999999</v>
      </c>
      <c r="R582">
        <v>0.1042</v>
      </c>
      <c r="S582">
        <v>395.6352</v>
      </c>
      <c r="T582">
        <v>972.66780000000006</v>
      </c>
      <c r="U582">
        <v>0</v>
      </c>
      <c r="V582">
        <v>0</v>
      </c>
      <c r="W582">
        <v>0.40679999999999999</v>
      </c>
      <c r="X582">
        <v>1392526534</v>
      </c>
      <c r="Y582">
        <v>2308118342.25</v>
      </c>
      <c r="Z582">
        <v>0</v>
      </c>
      <c r="AA582">
        <v>0.1263</v>
      </c>
      <c r="AB582">
        <v>0.60329999999999995</v>
      </c>
      <c r="AC582">
        <v>345778.39870000002</v>
      </c>
      <c r="AD582">
        <v>836379.58109999995</v>
      </c>
      <c r="AE582">
        <v>0</v>
      </c>
      <c r="AF582">
        <v>0.12039999999999999</v>
      </c>
      <c r="AG582">
        <v>0.41339999999999999</v>
      </c>
      <c r="AH582">
        <v>0.37530000000000002</v>
      </c>
      <c r="AI582">
        <v>0.57669999999999999</v>
      </c>
      <c r="AJ582">
        <v>-9.7799999999999998E-2</v>
      </c>
      <c r="AK582">
        <v>0.124</v>
      </c>
      <c r="AL582">
        <v>0.70150000000000001</v>
      </c>
      <c r="AM582">
        <v>1079543388.2002001</v>
      </c>
      <c r="AN582">
        <v>972652688.70200002</v>
      </c>
      <c r="AO582">
        <v>0</v>
      </c>
      <c r="AP582">
        <v>0.12870000000000001</v>
      </c>
      <c r="AQ582">
        <v>1</v>
      </c>
      <c r="AR582">
        <v>14.456570599999999</v>
      </c>
      <c r="AS582">
        <v>0</v>
      </c>
      <c r="AT582">
        <v>-11.5883427875</v>
      </c>
      <c r="AU582">
        <v>0.13469999999999999</v>
      </c>
      <c r="AV582">
        <v>0</v>
      </c>
      <c r="AW582">
        <v>122471.0693</v>
      </c>
      <c r="AX582">
        <v>452429.32079999999</v>
      </c>
      <c r="AY582">
        <v>0</v>
      </c>
      <c r="AZ582">
        <v>0.112</v>
      </c>
      <c r="BA582">
        <v>0.72929999999999995</v>
      </c>
      <c r="BB582">
        <v>0</v>
      </c>
      <c r="BC582">
        <v>0</v>
      </c>
      <c r="BD582">
        <v>0</v>
      </c>
      <c r="BE582">
        <v>0</v>
      </c>
      <c r="BF582">
        <v>0</v>
      </c>
      <c r="BG582" s="2">
        <f t="shared" si="11"/>
        <v>0.56938343000000002</v>
      </c>
      <c r="BH582">
        <f>IFERROR(VLOOKUP(D582,'Pesos cenários'!$B$2:$D$4,3,FALSE),"")</f>
        <v>0.24260000000000001</v>
      </c>
    </row>
    <row r="583" spans="1:60" x14ac:dyDescent="0.25">
      <c r="A583">
        <v>21707</v>
      </c>
      <c r="B583" t="s">
        <v>719</v>
      </c>
      <c r="C583" t="s">
        <v>371</v>
      </c>
      <c r="D583" t="s">
        <v>59</v>
      </c>
      <c r="E583" t="s">
        <v>57</v>
      </c>
      <c r="F583" t="s">
        <v>727</v>
      </c>
      <c r="G583" t="s">
        <v>716</v>
      </c>
      <c r="H583">
        <v>99.322999999999993</v>
      </c>
      <c r="I583">
        <v>131.39681999999999</v>
      </c>
      <c r="J583">
        <v>2210.4683583999999</v>
      </c>
      <c r="K583">
        <v>0.14153779999999999</v>
      </c>
      <c r="L583">
        <v>0.13350000000000001</v>
      </c>
      <c r="M583">
        <v>5.9400000000000001E-2</v>
      </c>
      <c r="N583">
        <v>334.87139999999999</v>
      </c>
      <c r="O583">
        <v>1225.8015</v>
      </c>
      <c r="P583">
        <v>1.4140999999999999</v>
      </c>
      <c r="Q583">
        <v>0.12039999999999999</v>
      </c>
      <c r="R583">
        <v>0.27229999999999999</v>
      </c>
      <c r="S583">
        <v>111.18</v>
      </c>
      <c r="T583">
        <v>972.66780000000006</v>
      </c>
      <c r="U583">
        <v>0</v>
      </c>
      <c r="V583">
        <v>0</v>
      </c>
      <c r="W583">
        <v>0.1143</v>
      </c>
      <c r="X583">
        <v>538336726</v>
      </c>
      <c r="Y583">
        <v>2308118342.25</v>
      </c>
      <c r="Z583">
        <v>0</v>
      </c>
      <c r="AA583">
        <v>0.1263</v>
      </c>
      <c r="AB583">
        <v>0.23319999999999999</v>
      </c>
      <c r="AC583">
        <v>115179.5781</v>
      </c>
      <c r="AD583">
        <v>836379.58109999995</v>
      </c>
      <c r="AE583">
        <v>0</v>
      </c>
      <c r="AF583">
        <v>0.12039999999999999</v>
      </c>
      <c r="AG583">
        <v>0.13769999999999999</v>
      </c>
      <c r="AH583">
        <v>0.1777</v>
      </c>
      <c r="AI583">
        <v>0.57669999999999999</v>
      </c>
      <c r="AJ583">
        <v>-9.7799999999999998E-2</v>
      </c>
      <c r="AK583">
        <v>0.124</v>
      </c>
      <c r="AL583">
        <v>0.40849999999999997</v>
      </c>
      <c r="AM583">
        <v>3538199293.0363002</v>
      </c>
      <c r="AN583">
        <v>972652688.70200002</v>
      </c>
      <c r="AO583">
        <v>0</v>
      </c>
      <c r="AP583">
        <v>0.12870000000000001</v>
      </c>
      <c r="AQ583">
        <v>1</v>
      </c>
      <c r="AR583">
        <v>285.69281000000001</v>
      </c>
      <c r="AS583">
        <v>0</v>
      </c>
      <c r="AT583">
        <v>-11.5883427875</v>
      </c>
      <c r="AU583">
        <v>0.13469999999999999</v>
      </c>
      <c r="AV583">
        <v>0</v>
      </c>
      <c r="AW583">
        <v>78620.203899999993</v>
      </c>
      <c r="AX583">
        <v>452429.32079999999</v>
      </c>
      <c r="AY583">
        <v>0</v>
      </c>
      <c r="AZ583">
        <v>0.112</v>
      </c>
      <c r="BA583">
        <v>0.82620000000000005</v>
      </c>
      <c r="BB583">
        <v>0</v>
      </c>
      <c r="BC583">
        <v>0</v>
      </c>
      <c r="BD583">
        <v>0</v>
      </c>
      <c r="BE583">
        <v>0</v>
      </c>
      <c r="BF583">
        <v>0</v>
      </c>
      <c r="BG583" s="2">
        <f t="shared" si="11"/>
        <v>0.35863546000000002</v>
      </c>
      <c r="BH583">
        <f>IFERROR(VLOOKUP(D583,'Pesos cenários'!$B$2:$D$4,3,FALSE),"")</f>
        <v>0.24260000000000001</v>
      </c>
    </row>
    <row r="584" spans="1:60" x14ac:dyDescent="0.25">
      <c r="A584">
        <v>21708</v>
      </c>
      <c r="B584" t="s">
        <v>719</v>
      </c>
      <c r="C584" t="s">
        <v>372</v>
      </c>
      <c r="D584" t="s">
        <v>56</v>
      </c>
      <c r="E584" t="s">
        <v>57</v>
      </c>
      <c r="F584" t="s">
        <v>724</v>
      </c>
      <c r="G584" t="s">
        <v>716</v>
      </c>
      <c r="H584">
        <v>38.826999999999998</v>
      </c>
      <c r="I584">
        <v>7.7856416700000004</v>
      </c>
      <c r="J584">
        <v>1638.4106470500001</v>
      </c>
      <c r="K584">
        <v>0.14153779999999999</v>
      </c>
      <c r="L584">
        <v>0.13350000000000001</v>
      </c>
      <c r="M584">
        <v>4.7000000000000002E-3</v>
      </c>
      <c r="N584">
        <v>72.52</v>
      </c>
      <c r="O584">
        <v>934.7636</v>
      </c>
      <c r="P584">
        <v>3.7052</v>
      </c>
      <c r="Q584">
        <v>0.12039999999999999</v>
      </c>
      <c r="R584">
        <v>7.3899999999999993E-2</v>
      </c>
      <c r="S584">
        <v>87.621899999999997</v>
      </c>
      <c r="T584">
        <v>928.77779999999996</v>
      </c>
      <c r="U584">
        <v>0</v>
      </c>
      <c r="V584">
        <v>0</v>
      </c>
      <c r="W584">
        <v>9.4299999999999995E-2</v>
      </c>
      <c r="X584">
        <v>2531120</v>
      </c>
      <c r="Y584">
        <v>1709276720</v>
      </c>
      <c r="Z584">
        <v>0</v>
      </c>
      <c r="AA584">
        <v>0.1263</v>
      </c>
      <c r="AB584">
        <v>1.5E-3</v>
      </c>
      <c r="AC584">
        <v>2231.3516</v>
      </c>
      <c r="AD584">
        <v>478977.01140000002</v>
      </c>
      <c r="AE584">
        <v>0</v>
      </c>
      <c r="AF584">
        <v>0.12039999999999999</v>
      </c>
      <c r="AG584">
        <v>4.7000000000000002E-3</v>
      </c>
      <c r="AH584">
        <v>0.17469999999999999</v>
      </c>
      <c r="AI584">
        <v>0.377</v>
      </c>
      <c r="AJ584">
        <v>-1.5100000000000001E-2</v>
      </c>
      <c r="AK584">
        <v>0.124</v>
      </c>
      <c r="AL584">
        <v>0.48409999999999997</v>
      </c>
      <c r="AM584">
        <v>18335646.659899998</v>
      </c>
      <c r="AN584">
        <v>442484488.83569998</v>
      </c>
      <c r="AO584">
        <v>0</v>
      </c>
      <c r="AP584">
        <v>0.12870000000000001</v>
      </c>
      <c r="AQ584">
        <v>4.1399999999999999E-2</v>
      </c>
      <c r="AR584">
        <v>-188.70547500000001</v>
      </c>
      <c r="AS584">
        <v>0</v>
      </c>
      <c r="AT584">
        <v>-16.444582950000001</v>
      </c>
      <c r="AU584">
        <v>0.13469999999999999</v>
      </c>
      <c r="AV584">
        <v>1</v>
      </c>
      <c r="AW584">
        <v>57512.070800000001</v>
      </c>
      <c r="AX584">
        <v>415586.43150000001</v>
      </c>
      <c r="AY584">
        <v>23.412500000000001</v>
      </c>
      <c r="AZ584">
        <v>0.112</v>
      </c>
      <c r="BA584">
        <v>0.86170000000000002</v>
      </c>
      <c r="BB584">
        <v>0</v>
      </c>
      <c r="BC584">
        <v>0</v>
      </c>
      <c r="BD584">
        <v>0</v>
      </c>
      <c r="BE584">
        <v>0</v>
      </c>
      <c r="BF584">
        <v>0</v>
      </c>
      <c r="BG584" s="2">
        <f t="shared" si="11"/>
        <v>0.30684731999999998</v>
      </c>
      <c r="BH584">
        <f>IFERROR(VLOOKUP(D584,'Pesos cenários'!$B$2:$D$4,3,FALSE),"")</f>
        <v>0.3972</v>
      </c>
    </row>
    <row r="585" spans="1:60" x14ac:dyDescent="0.25">
      <c r="A585">
        <v>21708</v>
      </c>
      <c r="B585" t="s">
        <v>719</v>
      </c>
      <c r="C585" t="s">
        <v>372</v>
      </c>
      <c r="D585" t="s">
        <v>58</v>
      </c>
      <c r="E585" t="s">
        <v>57</v>
      </c>
      <c r="F585" t="s">
        <v>724</v>
      </c>
      <c r="G585" t="s">
        <v>716</v>
      </c>
      <c r="H585">
        <v>38.826999999999998</v>
      </c>
      <c r="I585">
        <v>7.7856416700000004</v>
      </c>
      <c r="J585">
        <v>1822.5904057749999</v>
      </c>
      <c r="K585">
        <v>0.14153779999999999</v>
      </c>
      <c r="L585">
        <v>0.13350000000000001</v>
      </c>
      <c r="M585">
        <v>4.1999999999999997E-3</v>
      </c>
      <c r="N585">
        <v>72.52</v>
      </c>
      <c r="O585">
        <v>986.64490000000001</v>
      </c>
      <c r="P585">
        <v>3.7052</v>
      </c>
      <c r="Q585">
        <v>0.12039999999999999</v>
      </c>
      <c r="R585">
        <v>7.0000000000000007E-2</v>
      </c>
      <c r="S585">
        <v>87.621899999999997</v>
      </c>
      <c r="T585">
        <v>916.14700000000005</v>
      </c>
      <c r="U585">
        <v>0</v>
      </c>
      <c r="V585">
        <v>0</v>
      </c>
      <c r="W585">
        <v>9.5600000000000004E-2</v>
      </c>
      <c r="X585">
        <v>2531120</v>
      </c>
      <c r="Y585">
        <v>1698409060</v>
      </c>
      <c r="Z585">
        <v>0</v>
      </c>
      <c r="AA585">
        <v>0.1263</v>
      </c>
      <c r="AB585">
        <v>1.5E-3</v>
      </c>
      <c r="AC585">
        <v>2231.3516</v>
      </c>
      <c r="AD585">
        <v>479501.98119999998</v>
      </c>
      <c r="AE585">
        <v>0</v>
      </c>
      <c r="AF585">
        <v>0.12039999999999999</v>
      </c>
      <c r="AG585">
        <v>4.7000000000000002E-3</v>
      </c>
      <c r="AH585">
        <v>0.17630000000000001</v>
      </c>
      <c r="AI585">
        <v>0.37640000000000001</v>
      </c>
      <c r="AJ585">
        <v>-3.3399999999999999E-2</v>
      </c>
      <c r="AK585">
        <v>0.124</v>
      </c>
      <c r="AL585">
        <v>0.51170000000000004</v>
      </c>
      <c r="AM585">
        <v>0</v>
      </c>
      <c r="AN585">
        <v>447279988.8872</v>
      </c>
      <c r="AO585">
        <v>0</v>
      </c>
      <c r="AP585">
        <v>0.12870000000000001</v>
      </c>
      <c r="AQ585">
        <v>0</v>
      </c>
      <c r="AR585">
        <v>-55.251785300000002</v>
      </c>
      <c r="AS585">
        <v>0</v>
      </c>
      <c r="AT585">
        <v>-12.267491825</v>
      </c>
      <c r="AU585">
        <v>0.13469999999999999</v>
      </c>
      <c r="AV585">
        <v>1</v>
      </c>
      <c r="AW585">
        <v>52475.467100000002</v>
      </c>
      <c r="AX585">
        <v>431044.28480000002</v>
      </c>
      <c r="AY585">
        <v>0.35320000000000001</v>
      </c>
      <c r="AZ585">
        <v>0.112</v>
      </c>
      <c r="BA585">
        <v>0.87829999999999997</v>
      </c>
      <c r="BB585">
        <v>0</v>
      </c>
      <c r="BC585">
        <v>0</v>
      </c>
      <c r="BD585">
        <v>0</v>
      </c>
      <c r="BE585">
        <v>0</v>
      </c>
      <c r="BF585">
        <v>0</v>
      </c>
      <c r="BG585" s="2">
        <f t="shared" si="11"/>
        <v>0.30626442999999998</v>
      </c>
      <c r="BH585">
        <f>IFERROR(VLOOKUP(D585,'Pesos cenários'!$B$2:$D$4,3,FALSE),"")</f>
        <v>0.36020000000000002</v>
      </c>
    </row>
    <row r="586" spans="1:60" x14ac:dyDescent="0.25">
      <c r="A586">
        <v>21708</v>
      </c>
      <c r="B586" t="s">
        <v>719</v>
      </c>
      <c r="C586" t="s">
        <v>372</v>
      </c>
      <c r="D586" t="s">
        <v>59</v>
      </c>
      <c r="E586" t="s">
        <v>57</v>
      </c>
      <c r="F586" t="s">
        <v>724</v>
      </c>
      <c r="G586" t="s">
        <v>716</v>
      </c>
      <c r="H586">
        <v>38.826999999999998</v>
      </c>
      <c r="I586">
        <v>7.7856416700000004</v>
      </c>
      <c r="J586">
        <v>2210.4683583999999</v>
      </c>
      <c r="K586">
        <v>0.14153779999999999</v>
      </c>
      <c r="L586">
        <v>0.13350000000000001</v>
      </c>
      <c r="M586">
        <v>3.5000000000000001E-3</v>
      </c>
      <c r="N586">
        <v>72.52</v>
      </c>
      <c r="O586">
        <v>1225.8015</v>
      </c>
      <c r="P586">
        <v>1.4140999999999999</v>
      </c>
      <c r="Q586">
        <v>0.12039999999999999</v>
      </c>
      <c r="R586">
        <v>5.8099999999999999E-2</v>
      </c>
      <c r="S586">
        <v>87.621899999999997</v>
      </c>
      <c r="T586">
        <v>972.66780000000006</v>
      </c>
      <c r="U586">
        <v>0</v>
      </c>
      <c r="V586">
        <v>0</v>
      </c>
      <c r="W586">
        <v>9.01E-2</v>
      </c>
      <c r="X586">
        <v>2531120</v>
      </c>
      <c r="Y586">
        <v>2308118342.25</v>
      </c>
      <c r="Z586">
        <v>0</v>
      </c>
      <c r="AA586">
        <v>0.1263</v>
      </c>
      <c r="AB586">
        <v>1.1000000000000001E-3</v>
      </c>
      <c r="AC586">
        <v>2231.3516</v>
      </c>
      <c r="AD586">
        <v>836379.58109999995</v>
      </c>
      <c r="AE586">
        <v>0</v>
      </c>
      <c r="AF586">
        <v>0.12039999999999999</v>
      </c>
      <c r="AG586">
        <v>2.7000000000000001E-3</v>
      </c>
      <c r="AH586">
        <v>0.17630000000000001</v>
      </c>
      <c r="AI586">
        <v>0.57669999999999999</v>
      </c>
      <c r="AJ586">
        <v>-9.7799999999999998E-2</v>
      </c>
      <c r="AK586">
        <v>0.124</v>
      </c>
      <c r="AL586">
        <v>0.40639999999999998</v>
      </c>
      <c r="AM586">
        <v>96336648.259499997</v>
      </c>
      <c r="AN586">
        <v>972652688.70200002</v>
      </c>
      <c r="AO586">
        <v>0</v>
      </c>
      <c r="AP586">
        <v>0.12870000000000001</v>
      </c>
      <c r="AQ586">
        <v>9.9000000000000005E-2</v>
      </c>
      <c r="AR586">
        <v>-213.90458699999999</v>
      </c>
      <c r="AS586">
        <v>0</v>
      </c>
      <c r="AT586">
        <v>-11.5883427875</v>
      </c>
      <c r="AU586">
        <v>0.13469999999999999</v>
      </c>
      <c r="AV586">
        <v>1</v>
      </c>
      <c r="AW586">
        <v>63670.633999999998</v>
      </c>
      <c r="AX586">
        <v>452429.32079999999</v>
      </c>
      <c r="AY586">
        <v>0</v>
      </c>
      <c r="AZ586">
        <v>0.112</v>
      </c>
      <c r="BA586">
        <v>0.85929999999999995</v>
      </c>
      <c r="BB586">
        <v>0</v>
      </c>
      <c r="BC586">
        <v>0</v>
      </c>
      <c r="BD586">
        <v>0</v>
      </c>
      <c r="BE586">
        <v>0</v>
      </c>
      <c r="BF586">
        <v>0</v>
      </c>
      <c r="BG586" s="2">
        <f t="shared" si="11"/>
        <v>0.30200299999999997</v>
      </c>
      <c r="BH586">
        <f>IFERROR(VLOOKUP(D586,'Pesos cenários'!$B$2:$D$4,3,FALSE),"")</f>
        <v>0.24260000000000001</v>
      </c>
    </row>
    <row r="587" spans="1:60" x14ac:dyDescent="0.25">
      <c r="A587">
        <v>21709</v>
      </c>
      <c r="B587" t="s">
        <v>719</v>
      </c>
      <c r="C587" t="s">
        <v>373</v>
      </c>
      <c r="D587" t="s">
        <v>56</v>
      </c>
      <c r="E587" t="s">
        <v>57</v>
      </c>
      <c r="F587" t="s">
        <v>724</v>
      </c>
      <c r="G587" t="s">
        <v>716</v>
      </c>
      <c r="H587">
        <v>265.62200000000001</v>
      </c>
      <c r="I587">
        <v>582.88537599999995</v>
      </c>
      <c r="J587">
        <v>1638.4106470500001</v>
      </c>
      <c r="K587">
        <v>0.14153779999999999</v>
      </c>
      <c r="L587">
        <v>0.13350000000000001</v>
      </c>
      <c r="M587">
        <v>0.35570000000000002</v>
      </c>
      <c r="N587">
        <v>185.66849999999999</v>
      </c>
      <c r="O587">
        <v>934.7636</v>
      </c>
      <c r="P587">
        <v>3.7052</v>
      </c>
      <c r="Q587">
        <v>0.12039999999999999</v>
      </c>
      <c r="R587">
        <v>0.19539999999999999</v>
      </c>
      <c r="S587">
        <v>267.00970000000001</v>
      </c>
      <c r="T587">
        <v>928.77779999999996</v>
      </c>
      <c r="U587">
        <v>0</v>
      </c>
      <c r="V587">
        <v>0</v>
      </c>
      <c r="W587">
        <v>0.28749999999999998</v>
      </c>
      <c r="X587">
        <v>453369360</v>
      </c>
      <c r="Y587">
        <v>1709276720</v>
      </c>
      <c r="Z587">
        <v>0</v>
      </c>
      <c r="AA587">
        <v>0.1263</v>
      </c>
      <c r="AB587">
        <v>0.26519999999999999</v>
      </c>
      <c r="AC587">
        <v>0</v>
      </c>
      <c r="AD587">
        <v>478977.01140000002</v>
      </c>
      <c r="AE587">
        <v>0</v>
      </c>
      <c r="AF587">
        <v>0.12039999999999999</v>
      </c>
      <c r="AG587">
        <v>0</v>
      </c>
      <c r="AH587">
        <v>3.5000000000000001E-3</v>
      </c>
      <c r="AI587">
        <v>0.377</v>
      </c>
      <c r="AJ587">
        <v>-1.5100000000000001E-2</v>
      </c>
      <c r="AK587">
        <v>0.124</v>
      </c>
      <c r="AL587">
        <v>4.7399999999999998E-2</v>
      </c>
      <c r="AM587">
        <v>53491312.599799998</v>
      </c>
      <c r="AN587">
        <v>442484488.83569998</v>
      </c>
      <c r="AO587">
        <v>0</v>
      </c>
      <c r="AP587">
        <v>0.12870000000000001</v>
      </c>
      <c r="AQ587">
        <v>0.12089999999999999</v>
      </c>
      <c r="AR587">
        <v>-129.053268</v>
      </c>
      <c r="AS587">
        <v>0</v>
      </c>
      <c r="AT587">
        <v>-16.444582950000001</v>
      </c>
      <c r="AU587">
        <v>0.13469999999999999</v>
      </c>
      <c r="AV587">
        <v>1</v>
      </c>
      <c r="AW587">
        <v>77960.383700000006</v>
      </c>
      <c r="AX587">
        <v>415586.43150000001</v>
      </c>
      <c r="AY587">
        <v>23.412500000000001</v>
      </c>
      <c r="AZ587">
        <v>0.112</v>
      </c>
      <c r="BA587">
        <v>0.8125</v>
      </c>
      <c r="BB587">
        <v>0</v>
      </c>
      <c r="BC587">
        <v>0</v>
      </c>
      <c r="BD587">
        <v>0</v>
      </c>
      <c r="BE587">
        <v>0</v>
      </c>
      <c r="BF587">
        <v>0</v>
      </c>
      <c r="BG587" s="2">
        <f t="shared" si="11"/>
        <v>0.35164430000000002</v>
      </c>
      <c r="BH587">
        <f>IFERROR(VLOOKUP(D587,'Pesos cenários'!$B$2:$D$4,3,FALSE),"")</f>
        <v>0.3972</v>
      </c>
    </row>
    <row r="588" spans="1:60" x14ac:dyDescent="0.25">
      <c r="A588">
        <v>21709</v>
      </c>
      <c r="B588" t="s">
        <v>719</v>
      </c>
      <c r="C588" t="s">
        <v>373</v>
      </c>
      <c r="D588" t="s">
        <v>58</v>
      </c>
      <c r="E588" t="s">
        <v>57</v>
      </c>
      <c r="F588" t="s">
        <v>724</v>
      </c>
      <c r="G588" t="s">
        <v>716</v>
      </c>
      <c r="H588">
        <v>265.62200000000001</v>
      </c>
      <c r="I588">
        <v>582.88537599999995</v>
      </c>
      <c r="J588">
        <v>1822.5904057749999</v>
      </c>
      <c r="K588">
        <v>0.14153779999999999</v>
      </c>
      <c r="L588">
        <v>0.13350000000000001</v>
      </c>
      <c r="M588">
        <v>0.31979999999999997</v>
      </c>
      <c r="N588">
        <v>185.66849999999999</v>
      </c>
      <c r="O588">
        <v>986.64490000000001</v>
      </c>
      <c r="P588">
        <v>3.7052</v>
      </c>
      <c r="Q588">
        <v>0.12039999999999999</v>
      </c>
      <c r="R588">
        <v>0.18509999999999999</v>
      </c>
      <c r="S588">
        <v>267.00970000000001</v>
      </c>
      <c r="T588">
        <v>916.14700000000005</v>
      </c>
      <c r="U588">
        <v>0</v>
      </c>
      <c r="V588">
        <v>0</v>
      </c>
      <c r="W588">
        <v>0.29139999999999999</v>
      </c>
      <c r="X588">
        <v>453369360</v>
      </c>
      <c r="Y588">
        <v>1698409060</v>
      </c>
      <c r="Z588">
        <v>0</v>
      </c>
      <c r="AA588">
        <v>0.1263</v>
      </c>
      <c r="AB588">
        <v>0.26690000000000003</v>
      </c>
      <c r="AC588">
        <v>0</v>
      </c>
      <c r="AD588">
        <v>479501.98119999998</v>
      </c>
      <c r="AE588">
        <v>0</v>
      </c>
      <c r="AF588">
        <v>0.12039999999999999</v>
      </c>
      <c r="AG588">
        <v>0</v>
      </c>
      <c r="AH588">
        <v>3.5000000000000001E-3</v>
      </c>
      <c r="AI588">
        <v>0.37640000000000001</v>
      </c>
      <c r="AJ588">
        <v>-3.3399999999999999E-2</v>
      </c>
      <c r="AK588">
        <v>0.124</v>
      </c>
      <c r="AL588">
        <v>9.01E-2</v>
      </c>
      <c r="AM588">
        <v>35684860.577399999</v>
      </c>
      <c r="AN588">
        <v>447279988.8872</v>
      </c>
      <c r="AO588">
        <v>0</v>
      </c>
      <c r="AP588">
        <v>0.12870000000000001</v>
      </c>
      <c r="AQ588">
        <v>7.9799999999999996E-2</v>
      </c>
      <c r="AR588">
        <v>-0.52698624100000002</v>
      </c>
      <c r="AS588">
        <v>0</v>
      </c>
      <c r="AT588">
        <v>-12.267491825</v>
      </c>
      <c r="AU588">
        <v>0.13469999999999999</v>
      </c>
      <c r="AV588">
        <v>4.2957945154367301E-2</v>
      </c>
      <c r="AW588">
        <v>75350.872099999993</v>
      </c>
      <c r="AX588">
        <v>431044.28480000002</v>
      </c>
      <c r="AY588">
        <v>0.35320000000000001</v>
      </c>
      <c r="AZ588">
        <v>0.112</v>
      </c>
      <c r="BA588">
        <v>0.82520000000000004</v>
      </c>
      <c r="BB588">
        <v>0</v>
      </c>
      <c r="BC588">
        <v>0</v>
      </c>
      <c r="BD588">
        <v>0</v>
      </c>
      <c r="BE588">
        <v>0</v>
      </c>
      <c r="BF588">
        <v>0</v>
      </c>
      <c r="BG588" s="2">
        <f t="shared" si="11"/>
        <v>0.21834030521229331</v>
      </c>
      <c r="BH588">
        <f>IFERROR(VLOOKUP(D588,'Pesos cenários'!$B$2:$D$4,3,FALSE),"")</f>
        <v>0.36020000000000002</v>
      </c>
    </row>
    <row r="589" spans="1:60" x14ac:dyDescent="0.25">
      <c r="A589">
        <v>21709</v>
      </c>
      <c r="B589" t="s">
        <v>719</v>
      </c>
      <c r="C589" t="s">
        <v>373</v>
      </c>
      <c r="D589" t="s">
        <v>59</v>
      </c>
      <c r="E589" t="s">
        <v>57</v>
      </c>
      <c r="F589" t="s">
        <v>724</v>
      </c>
      <c r="G589" t="s">
        <v>716</v>
      </c>
      <c r="H589">
        <v>265.62200000000001</v>
      </c>
      <c r="I589">
        <v>582.88537599999995</v>
      </c>
      <c r="J589">
        <v>2210.4683583999999</v>
      </c>
      <c r="K589">
        <v>0.14153779999999999</v>
      </c>
      <c r="L589">
        <v>0.13350000000000001</v>
      </c>
      <c r="M589">
        <v>0.2636</v>
      </c>
      <c r="N589">
        <v>242.4984</v>
      </c>
      <c r="O589">
        <v>1225.8015</v>
      </c>
      <c r="P589">
        <v>1.4140999999999999</v>
      </c>
      <c r="Q589">
        <v>0.12039999999999999</v>
      </c>
      <c r="R589">
        <v>0.19689999999999999</v>
      </c>
      <c r="S589">
        <v>267.00970000000001</v>
      </c>
      <c r="T589">
        <v>972.66780000000006</v>
      </c>
      <c r="U589">
        <v>0</v>
      </c>
      <c r="V589">
        <v>0</v>
      </c>
      <c r="W589">
        <v>0.27450000000000002</v>
      </c>
      <c r="X589">
        <v>453369360</v>
      </c>
      <c r="Y589">
        <v>2308118342.25</v>
      </c>
      <c r="Z589">
        <v>0</v>
      </c>
      <c r="AA589">
        <v>0.1263</v>
      </c>
      <c r="AB589">
        <v>0.19639999999999999</v>
      </c>
      <c r="AC589">
        <v>0</v>
      </c>
      <c r="AD589">
        <v>836379.58109999995</v>
      </c>
      <c r="AE589">
        <v>0</v>
      </c>
      <c r="AF589">
        <v>0.12039999999999999</v>
      </c>
      <c r="AG589">
        <v>0</v>
      </c>
      <c r="AH589">
        <v>0.124</v>
      </c>
      <c r="AI589">
        <v>0.57669999999999999</v>
      </c>
      <c r="AJ589">
        <v>-9.7799999999999998E-2</v>
      </c>
      <c r="AK589">
        <v>0.124</v>
      </c>
      <c r="AL589">
        <v>0.32890000000000003</v>
      </c>
      <c r="AM589">
        <v>100193924.5007</v>
      </c>
      <c r="AN589">
        <v>972652688.70200002</v>
      </c>
      <c r="AO589">
        <v>0</v>
      </c>
      <c r="AP589">
        <v>0.12870000000000001</v>
      </c>
      <c r="AQ589">
        <v>0.10299999999999999</v>
      </c>
      <c r="AR589">
        <v>-122.977814</v>
      </c>
      <c r="AS589">
        <v>0</v>
      </c>
      <c r="AT589">
        <v>-11.5883427875</v>
      </c>
      <c r="AU589">
        <v>0.13469999999999999</v>
      </c>
      <c r="AV589">
        <v>1</v>
      </c>
      <c r="AW589">
        <v>94444.321299999996</v>
      </c>
      <c r="AX589">
        <v>452429.32079999999</v>
      </c>
      <c r="AY589">
        <v>0</v>
      </c>
      <c r="AZ589">
        <v>0.112</v>
      </c>
      <c r="BA589">
        <v>0.7913</v>
      </c>
      <c r="BB589">
        <v>0</v>
      </c>
      <c r="BC589">
        <v>0</v>
      </c>
      <c r="BD589">
        <v>0</v>
      </c>
      <c r="BE589">
        <v>0</v>
      </c>
      <c r="BF589">
        <v>0</v>
      </c>
      <c r="BG589" s="2">
        <f t="shared" si="11"/>
        <v>0.36106797999999996</v>
      </c>
      <c r="BH589">
        <f>IFERROR(VLOOKUP(D589,'Pesos cenários'!$B$2:$D$4,3,FALSE),"")</f>
        <v>0.24260000000000001</v>
      </c>
    </row>
    <row r="590" spans="1:60" x14ac:dyDescent="0.25">
      <c r="A590">
        <v>21710</v>
      </c>
      <c r="B590" t="s">
        <v>719</v>
      </c>
      <c r="C590" t="s">
        <v>374</v>
      </c>
      <c r="D590" t="s">
        <v>56</v>
      </c>
      <c r="E590" t="s">
        <v>57</v>
      </c>
      <c r="F590" t="s">
        <v>730</v>
      </c>
      <c r="G590" t="s">
        <v>716</v>
      </c>
      <c r="H590">
        <v>466.71300000000002</v>
      </c>
      <c r="I590">
        <v>9.0661850000000008</v>
      </c>
      <c r="J590">
        <v>1638.4106470500001</v>
      </c>
      <c r="K590">
        <v>0.14153779999999999</v>
      </c>
      <c r="L590">
        <v>0.13350000000000001</v>
      </c>
      <c r="M590">
        <v>5.4000000000000003E-3</v>
      </c>
      <c r="N590">
        <v>195.84129999999999</v>
      </c>
      <c r="O590">
        <v>934.7636</v>
      </c>
      <c r="P590">
        <v>3.7052</v>
      </c>
      <c r="Q590">
        <v>0.12039999999999999</v>
      </c>
      <c r="R590">
        <v>0.2064</v>
      </c>
      <c r="S590">
        <v>474.84179999999998</v>
      </c>
      <c r="T590">
        <v>928.77779999999996</v>
      </c>
      <c r="U590">
        <v>0</v>
      </c>
      <c r="V590">
        <v>0</v>
      </c>
      <c r="W590">
        <v>0.51129999999999998</v>
      </c>
      <c r="X590">
        <v>5062242</v>
      </c>
      <c r="Y590">
        <v>1709276720</v>
      </c>
      <c r="Z590">
        <v>0</v>
      </c>
      <c r="AA590">
        <v>0.1263</v>
      </c>
      <c r="AB590">
        <v>3.0000000000000001E-3</v>
      </c>
      <c r="AC590">
        <v>182.98169999999999</v>
      </c>
      <c r="AD590">
        <v>478977.01140000002</v>
      </c>
      <c r="AE590">
        <v>0</v>
      </c>
      <c r="AF590">
        <v>0.12039999999999999</v>
      </c>
      <c r="AG590">
        <v>4.0000000000000002E-4</v>
      </c>
      <c r="AH590">
        <v>5.4000000000000003E-3</v>
      </c>
      <c r="AI590">
        <v>0.377</v>
      </c>
      <c r="AJ590">
        <v>-1.5100000000000001E-2</v>
      </c>
      <c r="AK590">
        <v>0.124</v>
      </c>
      <c r="AL590">
        <v>5.2299999999999999E-2</v>
      </c>
      <c r="AM590">
        <v>0</v>
      </c>
      <c r="AN590">
        <v>442484488.83569998</v>
      </c>
      <c r="AO590">
        <v>0</v>
      </c>
      <c r="AP590">
        <v>0.12870000000000001</v>
      </c>
      <c r="AQ590">
        <v>0</v>
      </c>
      <c r="AR590">
        <v>-9.7687044099999998</v>
      </c>
      <c r="AS590">
        <v>0</v>
      </c>
      <c r="AT590">
        <v>-16.444582950000001</v>
      </c>
      <c r="AU590">
        <v>0.13469999999999999</v>
      </c>
      <c r="AV590">
        <v>0.59403783237932395</v>
      </c>
      <c r="AW590">
        <v>10503.6554</v>
      </c>
      <c r="AX590">
        <v>415586.43150000001</v>
      </c>
      <c r="AY590">
        <v>23.412500000000001</v>
      </c>
      <c r="AZ590">
        <v>0.112</v>
      </c>
      <c r="BA590">
        <v>0.9748</v>
      </c>
      <c r="BB590">
        <v>0</v>
      </c>
      <c r="BC590">
        <v>0</v>
      </c>
      <c r="BD590">
        <v>0</v>
      </c>
      <c r="BE590">
        <v>0</v>
      </c>
      <c r="BF590">
        <v>0</v>
      </c>
      <c r="BG590" s="2">
        <f t="shared" si="11"/>
        <v>0.2216782160214949</v>
      </c>
      <c r="BH590">
        <f>IFERROR(VLOOKUP(D590,'Pesos cenários'!$B$2:$D$4,3,FALSE),"")</f>
        <v>0.3972</v>
      </c>
    </row>
    <row r="591" spans="1:60" x14ac:dyDescent="0.25">
      <c r="A591">
        <v>21710</v>
      </c>
      <c r="B591" t="s">
        <v>719</v>
      </c>
      <c r="C591" t="s">
        <v>374</v>
      </c>
      <c r="D591" t="s">
        <v>58</v>
      </c>
      <c r="E591" t="s">
        <v>57</v>
      </c>
      <c r="F591" t="s">
        <v>730</v>
      </c>
      <c r="G591" t="s">
        <v>716</v>
      </c>
      <c r="H591">
        <v>466.71300000000002</v>
      </c>
      <c r="I591">
        <v>9.0661850000000008</v>
      </c>
      <c r="J591">
        <v>1822.5904057749999</v>
      </c>
      <c r="K591">
        <v>0.14153779999999999</v>
      </c>
      <c r="L591">
        <v>0.13350000000000001</v>
      </c>
      <c r="M591">
        <v>4.8999999999999998E-3</v>
      </c>
      <c r="N591">
        <v>195.84129999999999</v>
      </c>
      <c r="O591">
        <v>986.64490000000001</v>
      </c>
      <c r="P591">
        <v>3.7052</v>
      </c>
      <c r="Q591">
        <v>0.12039999999999999</v>
      </c>
      <c r="R591">
        <v>0.19550000000000001</v>
      </c>
      <c r="S591">
        <v>474.84179999999998</v>
      </c>
      <c r="T591">
        <v>916.14700000000005</v>
      </c>
      <c r="U591">
        <v>0</v>
      </c>
      <c r="V591">
        <v>0</v>
      </c>
      <c r="W591">
        <v>0.51829999999999998</v>
      </c>
      <c r="X591">
        <v>5062242</v>
      </c>
      <c r="Y591">
        <v>1698409060</v>
      </c>
      <c r="Z591">
        <v>0</v>
      </c>
      <c r="AA591">
        <v>0.1263</v>
      </c>
      <c r="AB591">
        <v>3.0000000000000001E-3</v>
      </c>
      <c r="AC591">
        <v>182.98169999999999</v>
      </c>
      <c r="AD591">
        <v>479501.98119999998</v>
      </c>
      <c r="AE591">
        <v>0</v>
      </c>
      <c r="AF591">
        <v>0.12039999999999999</v>
      </c>
      <c r="AG591">
        <v>4.0000000000000002E-4</v>
      </c>
      <c r="AH591">
        <v>5.7000000000000002E-3</v>
      </c>
      <c r="AI591">
        <v>0.37640000000000001</v>
      </c>
      <c r="AJ591">
        <v>-3.3399999999999999E-2</v>
      </c>
      <c r="AK591">
        <v>0.124</v>
      </c>
      <c r="AL591">
        <v>9.5500000000000002E-2</v>
      </c>
      <c r="AM591">
        <v>0</v>
      </c>
      <c r="AN591">
        <v>447279988.8872</v>
      </c>
      <c r="AO591">
        <v>0</v>
      </c>
      <c r="AP591">
        <v>0.12870000000000001</v>
      </c>
      <c r="AQ591">
        <v>0</v>
      </c>
      <c r="AR591">
        <v>-1.8931856199999999</v>
      </c>
      <c r="AS591">
        <v>0</v>
      </c>
      <c r="AT591">
        <v>-12.267491825</v>
      </c>
      <c r="AU591">
        <v>0.13469999999999999</v>
      </c>
      <c r="AV591">
        <v>0.15432540302507999</v>
      </c>
      <c r="AW591">
        <v>10507.543600000001</v>
      </c>
      <c r="AX591">
        <v>431044.28480000002</v>
      </c>
      <c r="AY591">
        <v>0.35320000000000001</v>
      </c>
      <c r="AZ591">
        <v>0.112</v>
      </c>
      <c r="BA591">
        <v>0.97560000000000002</v>
      </c>
      <c r="BB591">
        <v>0</v>
      </c>
      <c r="BC591">
        <v>0</v>
      </c>
      <c r="BD591">
        <v>0</v>
      </c>
      <c r="BE591">
        <v>0</v>
      </c>
      <c r="BF591">
        <v>0</v>
      </c>
      <c r="BG591" s="2">
        <f t="shared" si="11"/>
        <v>0.16651624178747829</v>
      </c>
      <c r="BH591">
        <f>IFERROR(VLOOKUP(D591,'Pesos cenários'!$B$2:$D$4,3,FALSE),"")</f>
        <v>0.36020000000000002</v>
      </c>
    </row>
    <row r="592" spans="1:60" x14ac:dyDescent="0.25">
      <c r="A592">
        <v>21710</v>
      </c>
      <c r="B592" t="s">
        <v>719</v>
      </c>
      <c r="C592" t="s">
        <v>374</v>
      </c>
      <c r="D592" t="s">
        <v>59</v>
      </c>
      <c r="E592" t="s">
        <v>57</v>
      </c>
      <c r="F592" t="s">
        <v>730</v>
      </c>
      <c r="G592" t="s">
        <v>716</v>
      </c>
      <c r="H592">
        <v>466.71300000000002</v>
      </c>
      <c r="I592">
        <v>9.0661850000000008</v>
      </c>
      <c r="J592">
        <v>2210.4683583999999</v>
      </c>
      <c r="K592">
        <v>0.14153779999999999</v>
      </c>
      <c r="L592">
        <v>0.13350000000000001</v>
      </c>
      <c r="M592">
        <v>4.0000000000000001E-3</v>
      </c>
      <c r="N592">
        <v>209.97579999999999</v>
      </c>
      <c r="O592">
        <v>1225.8015</v>
      </c>
      <c r="P592">
        <v>1.4140999999999999</v>
      </c>
      <c r="Q592">
        <v>0.12039999999999999</v>
      </c>
      <c r="R592">
        <v>0.17030000000000001</v>
      </c>
      <c r="S592">
        <v>474.84179999999998</v>
      </c>
      <c r="T592">
        <v>972.66780000000006</v>
      </c>
      <c r="U592">
        <v>0</v>
      </c>
      <c r="V592">
        <v>0</v>
      </c>
      <c r="W592">
        <v>0.48820000000000002</v>
      </c>
      <c r="X592">
        <v>5062242</v>
      </c>
      <c r="Y592">
        <v>2308118342.25</v>
      </c>
      <c r="Z592">
        <v>0</v>
      </c>
      <c r="AA592">
        <v>0.1263</v>
      </c>
      <c r="AB592">
        <v>2.2000000000000001E-3</v>
      </c>
      <c r="AC592">
        <v>182.98169999999999</v>
      </c>
      <c r="AD592">
        <v>836379.58109999995</v>
      </c>
      <c r="AE592">
        <v>0</v>
      </c>
      <c r="AF592">
        <v>0.12039999999999999</v>
      </c>
      <c r="AG592">
        <v>2.0000000000000001E-4</v>
      </c>
      <c r="AH592">
        <v>5.0000000000000001E-3</v>
      </c>
      <c r="AI592">
        <v>0.57669999999999999</v>
      </c>
      <c r="AJ592">
        <v>-9.7799999999999998E-2</v>
      </c>
      <c r="AK592">
        <v>0.124</v>
      </c>
      <c r="AL592">
        <v>0.15240000000000001</v>
      </c>
      <c r="AM592">
        <v>10210427.386700001</v>
      </c>
      <c r="AN592">
        <v>972652688.70200002</v>
      </c>
      <c r="AO592">
        <v>0</v>
      </c>
      <c r="AP592">
        <v>0.12870000000000001</v>
      </c>
      <c r="AQ592">
        <v>1.0500000000000001E-2</v>
      </c>
      <c r="AR592">
        <v>-1.2413085699999999</v>
      </c>
      <c r="AS592">
        <v>0</v>
      </c>
      <c r="AT592">
        <v>-11.5883427875</v>
      </c>
      <c r="AU592">
        <v>0.13469999999999999</v>
      </c>
      <c r="AV592">
        <v>0.10711700480063099</v>
      </c>
      <c r="AW592">
        <v>11689.0232</v>
      </c>
      <c r="AX592">
        <v>452429.32079999999</v>
      </c>
      <c r="AY592">
        <v>0</v>
      </c>
      <c r="AZ592">
        <v>0.112</v>
      </c>
      <c r="BA592">
        <v>0.97419999999999995</v>
      </c>
      <c r="BB592">
        <v>0</v>
      </c>
      <c r="BC592">
        <v>0</v>
      </c>
      <c r="BD592">
        <v>0</v>
      </c>
      <c r="BE592">
        <v>0</v>
      </c>
      <c r="BF592">
        <v>0</v>
      </c>
      <c r="BG592" s="2">
        <f t="shared" si="11"/>
        <v>0.16512807054664499</v>
      </c>
      <c r="BH592">
        <f>IFERROR(VLOOKUP(D592,'Pesos cenários'!$B$2:$D$4,3,FALSE),"")</f>
        <v>0.24260000000000001</v>
      </c>
    </row>
    <row r="593" spans="1:60" x14ac:dyDescent="0.25">
      <c r="A593">
        <v>21711</v>
      </c>
      <c r="B593" t="s">
        <v>719</v>
      </c>
      <c r="C593" t="s">
        <v>375</v>
      </c>
      <c r="D593" t="s">
        <v>56</v>
      </c>
      <c r="E593" t="s">
        <v>57</v>
      </c>
      <c r="F593" t="s">
        <v>724</v>
      </c>
      <c r="G593" t="s">
        <v>716</v>
      </c>
      <c r="H593">
        <v>804.51900000000001</v>
      </c>
      <c r="I593">
        <v>34.471530899999998</v>
      </c>
      <c r="J593">
        <v>1638.4106470500001</v>
      </c>
      <c r="K593">
        <v>0.14153779999999999</v>
      </c>
      <c r="L593">
        <v>0.13350000000000001</v>
      </c>
      <c r="M593">
        <v>2.1000000000000001E-2</v>
      </c>
      <c r="N593">
        <v>1004.6704</v>
      </c>
      <c r="O593">
        <v>934.7636</v>
      </c>
      <c r="P593">
        <v>3.7052</v>
      </c>
      <c r="Q593">
        <v>0.12039999999999999</v>
      </c>
      <c r="R593">
        <v>1</v>
      </c>
      <c r="S593">
        <v>839.47280000000001</v>
      </c>
      <c r="T593">
        <v>928.77779999999996</v>
      </c>
      <c r="U593">
        <v>0</v>
      </c>
      <c r="V593">
        <v>0</v>
      </c>
      <c r="W593">
        <v>0.90380000000000005</v>
      </c>
      <c r="X593">
        <v>159002352</v>
      </c>
      <c r="Y593">
        <v>1709276720</v>
      </c>
      <c r="Z593">
        <v>0</v>
      </c>
      <c r="AA593">
        <v>0.1263</v>
      </c>
      <c r="AB593">
        <v>9.2999999999999999E-2</v>
      </c>
      <c r="AC593">
        <v>43323.273999999998</v>
      </c>
      <c r="AD593">
        <v>478977.01140000002</v>
      </c>
      <c r="AE593">
        <v>0</v>
      </c>
      <c r="AF593">
        <v>0.12039999999999999</v>
      </c>
      <c r="AG593">
        <v>9.0399999999999994E-2</v>
      </c>
      <c r="AH593">
        <v>2.0999999999999999E-3</v>
      </c>
      <c r="AI593">
        <v>0.377</v>
      </c>
      <c r="AJ593">
        <v>-1.5100000000000001E-2</v>
      </c>
      <c r="AK593">
        <v>0.124</v>
      </c>
      <c r="AL593">
        <v>4.3799999999999999E-2</v>
      </c>
      <c r="AM593">
        <v>57012712.088500001</v>
      </c>
      <c r="AN593">
        <v>442484488.83569998</v>
      </c>
      <c r="AO593">
        <v>0</v>
      </c>
      <c r="AP593">
        <v>0.12870000000000001</v>
      </c>
      <c r="AQ593">
        <v>0.1288</v>
      </c>
      <c r="AR593">
        <v>-0.48643654600000003</v>
      </c>
      <c r="AS593">
        <v>0</v>
      </c>
      <c r="AT593">
        <v>-16.444582950000001</v>
      </c>
      <c r="AU593">
        <v>0.13469999999999999</v>
      </c>
      <c r="AV593">
        <v>2.9580351625761302E-2</v>
      </c>
      <c r="AW593">
        <v>500804.86129999999</v>
      </c>
      <c r="AX593">
        <v>415586.43150000001</v>
      </c>
      <c r="AY593">
        <v>23.412500000000001</v>
      </c>
      <c r="AZ593">
        <v>0.112</v>
      </c>
      <c r="BA593">
        <v>0</v>
      </c>
      <c r="BB593">
        <v>0</v>
      </c>
      <c r="BC593">
        <v>0</v>
      </c>
      <c r="BD593">
        <v>0</v>
      </c>
      <c r="BE593">
        <v>0</v>
      </c>
      <c r="BF593">
        <v>0</v>
      </c>
      <c r="BG593" s="2">
        <f t="shared" si="11"/>
        <v>0.17182579336399004</v>
      </c>
      <c r="BH593">
        <f>IFERROR(VLOOKUP(D593,'Pesos cenários'!$B$2:$D$4,3,FALSE),"")</f>
        <v>0.3972</v>
      </c>
    </row>
    <row r="594" spans="1:60" x14ac:dyDescent="0.25">
      <c r="A594">
        <v>21711</v>
      </c>
      <c r="B594" t="s">
        <v>719</v>
      </c>
      <c r="C594" t="s">
        <v>375</v>
      </c>
      <c r="D594" t="s">
        <v>58</v>
      </c>
      <c r="E594" t="s">
        <v>57</v>
      </c>
      <c r="F594" t="s">
        <v>724</v>
      </c>
      <c r="G594" t="s">
        <v>716</v>
      </c>
      <c r="H594">
        <v>804.51900000000001</v>
      </c>
      <c r="I594">
        <v>34.471530899999998</v>
      </c>
      <c r="J594">
        <v>1822.5904057749999</v>
      </c>
      <c r="K594">
        <v>0.14153779999999999</v>
      </c>
      <c r="L594">
        <v>0.13350000000000001</v>
      </c>
      <c r="M594">
        <v>1.8800000000000001E-2</v>
      </c>
      <c r="N594">
        <v>1004.6704</v>
      </c>
      <c r="O594">
        <v>986.64490000000001</v>
      </c>
      <c r="P594">
        <v>3.7052</v>
      </c>
      <c r="Q594">
        <v>0.12039999999999999</v>
      </c>
      <c r="R594">
        <v>1</v>
      </c>
      <c r="S594">
        <v>839.47280000000001</v>
      </c>
      <c r="T594">
        <v>916.14700000000005</v>
      </c>
      <c r="U594">
        <v>0</v>
      </c>
      <c r="V594">
        <v>0</v>
      </c>
      <c r="W594">
        <v>0.9163</v>
      </c>
      <c r="X594">
        <v>159002352</v>
      </c>
      <c r="Y594">
        <v>1698409060</v>
      </c>
      <c r="Z594">
        <v>0</v>
      </c>
      <c r="AA594">
        <v>0.1263</v>
      </c>
      <c r="AB594">
        <v>9.3600000000000003E-2</v>
      </c>
      <c r="AC594">
        <v>43323.273999999998</v>
      </c>
      <c r="AD594">
        <v>479501.98119999998</v>
      </c>
      <c r="AE594">
        <v>0</v>
      </c>
      <c r="AF594">
        <v>0.12039999999999999</v>
      </c>
      <c r="AG594">
        <v>9.0399999999999994E-2</v>
      </c>
      <c r="AH594">
        <v>1.8E-3</v>
      </c>
      <c r="AI594">
        <v>0.37640000000000001</v>
      </c>
      <c r="AJ594">
        <v>-3.3399999999999999E-2</v>
      </c>
      <c r="AK594">
        <v>0.124</v>
      </c>
      <c r="AL594">
        <v>8.5900000000000004E-2</v>
      </c>
      <c r="AM594">
        <v>275778980.15509999</v>
      </c>
      <c r="AN594">
        <v>447279988.8872</v>
      </c>
      <c r="AO594">
        <v>0</v>
      </c>
      <c r="AP594">
        <v>0.12870000000000001</v>
      </c>
      <c r="AQ594">
        <v>0.61660000000000004</v>
      </c>
      <c r="AR594">
        <v>1.1892942200000001</v>
      </c>
      <c r="AS594">
        <v>0</v>
      </c>
      <c r="AT594">
        <v>-12.267491825</v>
      </c>
      <c r="AU594">
        <v>0.13469999999999999</v>
      </c>
      <c r="AV594">
        <v>0</v>
      </c>
      <c r="AW594">
        <v>623660.51370000001</v>
      </c>
      <c r="AX594">
        <v>431044.28480000002</v>
      </c>
      <c r="AY594">
        <v>0.35320000000000001</v>
      </c>
      <c r="AZ594">
        <v>0.112</v>
      </c>
      <c r="BA594">
        <v>0</v>
      </c>
      <c r="BB594">
        <v>0</v>
      </c>
      <c r="BC594">
        <v>0</v>
      </c>
      <c r="BD594">
        <v>0</v>
      </c>
      <c r="BE594">
        <v>0</v>
      </c>
      <c r="BF594">
        <v>0</v>
      </c>
      <c r="BG594" s="2">
        <f t="shared" si="11"/>
        <v>0.23562366000000001</v>
      </c>
      <c r="BH594">
        <f>IFERROR(VLOOKUP(D594,'Pesos cenários'!$B$2:$D$4,3,FALSE),"")</f>
        <v>0.36020000000000002</v>
      </c>
    </row>
    <row r="595" spans="1:60" x14ac:dyDescent="0.25">
      <c r="A595">
        <v>21711</v>
      </c>
      <c r="B595" t="s">
        <v>719</v>
      </c>
      <c r="C595" t="s">
        <v>375</v>
      </c>
      <c r="D595" t="s">
        <v>59</v>
      </c>
      <c r="E595" t="s">
        <v>57</v>
      </c>
      <c r="F595" t="s">
        <v>724</v>
      </c>
      <c r="G595" t="s">
        <v>716</v>
      </c>
      <c r="H595">
        <v>804.51900000000001</v>
      </c>
      <c r="I595">
        <v>34.471530899999998</v>
      </c>
      <c r="J595">
        <v>2210.4683583999999</v>
      </c>
      <c r="K595">
        <v>0.14153779999999999</v>
      </c>
      <c r="L595">
        <v>0.13350000000000001</v>
      </c>
      <c r="M595">
        <v>1.55E-2</v>
      </c>
      <c r="N595">
        <v>1198.2845</v>
      </c>
      <c r="O595">
        <v>1225.8015</v>
      </c>
      <c r="P595">
        <v>1.4140999999999999</v>
      </c>
      <c r="Q595">
        <v>0.12039999999999999</v>
      </c>
      <c r="R595">
        <v>0.97750000000000004</v>
      </c>
      <c r="S595">
        <v>839.47280000000001</v>
      </c>
      <c r="T595">
        <v>972.66780000000006</v>
      </c>
      <c r="U595">
        <v>0</v>
      </c>
      <c r="V595">
        <v>0</v>
      </c>
      <c r="W595">
        <v>0.86309999999999998</v>
      </c>
      <c r="X595">
        <v>159002352</v>
      </c>
      <c r="Y595">
        <v>2308118342.25</v>
      </c>
      <c r="Z595">
        <v>0</v>
      </c>
      <c r="AA595">
        <v>0.1263</v>
      </c>
      <c r="AB595">
        <v>6.8900000000000003E-2</v>
      </c>
      <c r="AC595">
        <v>43323.273999999998</v>
      </c>
      <c r="AD595">
        <v>836379.58109999995</v>
      </c>
      <c r="AE595">
        <v>0</v>
      </c>
      <c r="AF595">
        <v>0.12039999999999999</v>
      </c>
      <c r="AG595">
        <v>5.1799999999999999E-2</v>
      </c>
      <c r="AH595">
        <v>0.1386</v>
      </c>
      <c r="AI595">
        <v>0.57669999999999999</v>
      </c>
      <c r="AJ595">
        <v>-9.7799999999999998E-2</v>
      </c>
      <c r="AK595">
        <v>0.124</v>
      </c>
      <c r="AL595">
        <v>0.35049999999999998</v>
      </c>
      <c r="AM595">
        <v>495091624.03030002</v>
      </c>
      <c r="AN595">
        <v>972652688.70200002</v>
      </c>
      <c r="AO595">
        <v>0</v>
      </c>
      <c r="AP595">
        <v>0.12870000000000001</v>
      </c>
      <c r="AQ595">
        <v>0.50900000000000001</v>
      </c>
      <c r="AR595">
        <v>-9.8879938000000006E-4</v>
      </c>
      <c r="AS595">
        <v>0</v>
      </c>
      <c r="AT595">
        <v>-11.5883427875</v>
      </c>
      <c r="AU595">
        <v>0.13469999999999999</v>
      </c>
      <c r="AV595">
        <v>8.5327073778499997E-5</v>
      </c>
      <c r="AW595">
        <v>591263.58689999999</v>
      </c>
      <c r="AX595">
        <v>452429.32079999999</v>
      </c>
      <c r="AY595">
        <v>0</v>
      </c>
      <c r="AZ595">
        <v>0.112</v>
      </c>
      <c r="BA595">
        <v>0</v>
      </c>
      <c r="BB595">
        <v>0</v>
      </c>
      <c r="BC595">
        <v>0</v>
      </c>
      <c r="BD595">
        <v>0</v>
      </c>
      <c r="BE595">
        <v>0</v>
      </c>
      <c r="BF595">
        <v>0</v>
      </c>
      <c r="BG595" s="2">
        <f t="shared" si="11"/>
        <v>0.24368083355683798</v>
      </c>
      <c r="BH595">
        <f>IFERROR(VLOOKUP(D595,'Pesos cenários'!$B$2:$D$4,3,FALSE),"")</f>
        <v>0.24260000000000001</v>
      </c>
    </row>
    <row r="596" spans="1:60" x14ac:dyDescent="0.25">
      <c r="A596">
        <v>21712</v>
      </c>
      <c r="B596" t="s">
        <v>719</v>
      </c>
      <c r="C596" t="s">
        <v>376</v>
      </c>
      <c r="D596" t="s">
        <v>58</v>
      </c>
      <c r="E596" t="s">
        <v>57</v>
      </c>
      <c r="F596" t="s">
        <v>729</v>
      </c>
      <c r="G596" t="s">
        <v>716</v>
      </c>
      <c r="H596">
        <v>416.125</v>
      </c>
      <c r="I596">
        <v>2672.1606400000001</v>
      </c>
      <c r="J596">
        <v>1822.5904057749999</v>
      </c>
      <c r="K596">
        <v>0.14153779999999999</v>
      </c>
      <c r="L596">
        <v>0.13350000000000001</v>
      </c>
      <c r="M596">
        <v>1</v>
      </c>
      <c r="N596">
        <v>221.12729999999999</v>
      </c>
      <c r="O596">
        <v>986.64490000000001</v>
      </c>
      <c r="P596">
        <v>3.7052</v>
      </c>
      <c r="Q596">
        <v>0.12039999999999999</v>
      </c>
      <c r="R596">
        <v>0.22120000000000001</v>
      </c>
      <c r="S596">
        <v>445.77449999999999</v>
      </c>
      <c r="T596">
        <v>916.14700000000005</v>
      </c>
      <c r="U596">
        <v>0</v>
      </c>
      <c r="V596">
        <v>0</v>
      </c>
      <c r="W596">
        <v>0.48659999999999998</v>
      </c>
      <c r="X596">
        <v>1846591138</v>
      </c>
      <c r="Y596">
        <v>1698409060</v>
      </c>
      <c r="Z596">
        <v>0</v>
      </c>
      <c r="AA596">
        <v>0.1263</v>
      </c>
      <c r="AB596">
        <v>1</v>
      </c>
      <c r="AC596">
        <v>514147.96169999999</v>
      </c>
      <c r="AD596">
        <v>479501.98119999998</v>
      </c>
      <c r="AE596">
        <v>0</v>
      </c>
      <c r="AF596">
        <v>0.12039999999999999</v>
      </c>
      <c r="AG596">
        <v>1</v>
      </c>
      <c r="AH596">
        <v>0</v>
      </c>
      <c r="AI596">
        <v>0.37640000000000001</v>
      </c>
      <c r="AJ596">
        <v>-3.3399999999999999E-2</v>
      </c>
      <c r="AK596">
        <v>0.124</v>
      </c>
      <c r="AL596">
        <v>8.14E-2</v>
      </c>
      <c r="AM596">
        <v>123338867.7282</v>
      </c>
      <c r="AN596">
        <v>447279988.8872</v>
      </c>
      <c r="AO596">
        <v>0</v>
      </c>
      <c r="AP596">
        <v>0.12870000000000001</v>
      </c>
      <c r="AQ596">
        <v>0.27579999999999999</v>
      </c>
      <c r="AR596">
        <v>-3.0255916100000002</v>
      </c>
      <c r="AS596">
        <v>0</v>
      </c>
      <c r="AT596">
        <v>-12.267491825</v>
      </c>
      <c r="AU596">
        <v>0.13469999999999999</v>
      </c>
      <c r="AV596">
        <v>0.246634899224805</v>
      </c>
      <c r="AW596">
        <v>109687.5122</v>
      </c>
      <c r="AX596">
        <v>431044.28480000002</v>
      </c>
      <c r="AY596">
        <v>0.35320000000000001</v>
      </c>
      <c r="AZ596">
        <v>0.112</v>
      </c>
      <c r="BA596">
        <v>0.74550000000000005</v>
      </c>
      <c r="BB596">
        <v>0</v>
      </c>
      <c r="BC596">
        <v>0</v>
      </c>
      <c r="BD596">
        <v>0</v>
      </c>
      <c r="BE596">
        <v>0</v>
      </c>
      <c r="BF596">
        <v>0</v>
      </c>
      <c r="BG596" s="2">
        <f t="shared" si="11"/>
        <v>0.5691392609255812</v>
      </c>
      <c r="BH596">
        <f>IFERROR(VLOOKUP(D596,'Pesos cenários'!$B$2:$D$4,3,FALSE),"")</f>
        <v>0.36020000000000002</v>
      </c>
    </row>
    <row r="597" spans="1:60" x14ac:dyDescent="0.25">
      <c r="A597">
        <v>21712</v>
      </c>
      <c r="B597" t="s">
        <v>719</v>
      </c>
      <c r="C597" t="s">
        <v>376</v>
      </c>
      <c r="D597" t="s">
        <v>59</v>
      </c>
      <c r="E597" t="s">
        <v>57</v>
      </c>
      <c r="F597" t="s">
        <v>729</v>
      </c>
      <c r="G597" t="s">
        <v>716</v>
      </c>
      <c r="H597">
        <v>416.125</v>
      </c>
      <c r="I597">
        <v>2672.1606400000001</v>
      </c>
      <c r="J597">
        <v>2210.4683583999999</v>
      </c>
      <c r="K597">
        <v>0.14153779999999999</v>
      </c>
      <c r="L597">
        <v>0.13350000000000001</v>
      </c>
      <c r="M597">
        <v>1</v>
      </c>
      <c r="N597">
        <v>275.31450000000001</v>
      </c>
      <c r="O597">
        <v>1225.8015</v>
      </c>
      <c r="P597">
        <v>1.4140999999999999</v>
      </c>
      <c r="Q597">
        <v>0.12039999999999999</v>
      </c>
      <c r="R597">
        <v>0.22370000000000001</v>
      </c>
      <c r="S597">
        <v>445.77449999999999</v>
      </c>
      <c r="T597">
        <v>972.66780000000006</v>
      </c>
      <c r="U597">
        <v>0</v>
      </c>
      <c r="V597">
        <v>0</v>
      </c>
      <c r="W597">
        <v>0.45829999999999999</v>
      </c>
      <c r="X597">
        <v>1846591138</v>
      </c>
      <c r="Y597">
        <v>2308118342.25</v>
      </c>
      <c r="Z597">
        <v>0</v>
      </c>
      <c r="AA597">
        <v>0.1263</v>
      </c>
      <c r="AB597">
        <v>0.8</v>
      </c>
      <c r="AC597">
        <v>514147.96169999999</v>
      </c>
      <c r="AD597">
        <v>836379.58109999995</v>
      </c>
      <c r="AE597">
        <v>0</v>
      </c>
      <c r="AF597">
        <v>0.12039999999999999</v>
      </c>
      <c r="AG597">
        <v>0.61470000000000002</v>
      </c>
      <c r="AH597">
        <v>-1E-4</v>
      </c>
      <c r="AI597">
        <v>0.57669999999999999</v>
      </c>
      <c r="AJ597">
        <v>-9.7799999999999998E-2</v>
      </c>
      <c r="AK597">
        <v>0.124</v>
      </c>
      <c r="AL597">
        <v>0.14480000000000001</v>
      </c>
      <c r="AM597">
        <v>143816708.94229999</v>
      </c>
      <c r="AN597">
        <v>972652688.70200002</v>
      </c>
      <c r="AO597">
        <v>0</v>
      </c>
      <c r="AP597">
        <v>0.12870000000000001</v>
      </c>
      <c r="AQ597">
        <v>0.1479</v>
      </c>
      <c r="AR597">
        <v>-2.89113021</v>
      </c>
      <c r="AS597">
        <v>0</v>
      </c>
      <c r="AT597">
        <v>-11.5883427875</v>
      </c>
      <c r="AU597">
        <v>0.13469999999999999</v>
      </c>
      <c r="AV597">
        <v>0.249486079503842</v>
      </c>
      <c r="AW597">
        <v>99284.450299999997</v>
      </c>
      <c r="AX597">
        <v>452429.32079999999</v>
      </c>
      <c r="AY597">
        <v>0</v>
      </c>
      <c r="AZ597">
        <v>0.112</v>
      </c>
      <c r="BA597">
        <v>0.78059999999999996</v>
      </c>
      <c r="BB597">
        <v>0</v>
      </c>
      <c r="BC597">
        <v>0</v>
      </c>
      <c r="BD597">
        <v>0</v>
      </c>
      <c r="BE597">
        <v>0</v>
      </c>
      <c r="BF597">
        <v>0</v>
      </c>
      <c r="BG597" s="2">
        <f t="shared" si="11"/>
        <v>0.49350626490916749</v>
      </c>
      <c r="BH597">
        <f>IFERROR(VLOOKUP(D597,'Pesos cenários'!$B$2:$D$4,3,FALSE),"")</f>
        <v>0.24260000000000001</v>
      </c>
    </row>
    <row r="598" spans="1:60" x14ac:dyDescent="0.25">
      <c r="A598">
        <v>21713</v>
      </c>
      <c r="B598" t="s">
        <v>719</v>
      </c>
      <c r="C598" t="s">
        <v>377</v>
      </c>
      <c r="D598" t="s">
        <v>56</v>
      </c>
      <c r="E598" t="s">
        <v>57</v>
      </c>
      <c r="F598" t="s">
        <v>724</v>
      </c>
      <c r="G598" t="s">
        <v>716</v>
      </c>
      <c r="H598">
        <v>406.32</v>
      </c>
      <c r="I598">
        <v>1181.06897</v>
      </c>
      <c r="J598">
        <v>1638.4106470500001</v>
      </c>
      <c r="K598">
        <v>0.14153779999999999</v>
      </c>
      <c r="L598">
        <v>0.13350000000000001</v>
      </c>
      <c r="M598">
        <v>0.7208</v>
      </c>
      <c r="N598">
        <v>695.4452</v>
      </c>
      <c r="O598">
        <v>934.7636</v>
      </c>
      <c r="P598">
        <v>3.7052</v>
      </c>
      <c r="Q598">
        <v>0.12039999999999999</v>
      </c>
      <c r="R598">
        <v>0.74299999999999999</v>
      </c>
      <c r="S598">
        <v>431.16609999999997</v>
      </c>
      <c r="T598">
        <v>928.77779999999996</v>
      </c>
      <c r="U598">
        <v>0</v>
      </c>
      <c r="V598">
        <v>0</v>
      </c>
      <c r="W598">
        <v>0.4642</v>
      </c>
      <c r="X598">
        <v>1606964342</v>
      </c>
      <c r="Y598">
        <v>1709276720</v>
      </c>
      <c r="Z598">
        <v>0</v>
      </c>
      <c r="AA598">
        <v>0.1263</v>
      </c>
      <c r="AB598">
        <v>0.94010000000000005</v>
      </c>
      <c r="AC598">
        <v>440306.55229999998</v>
      </c>
      <c r="AD598">
        <v>478977.01140000002</v>
      </c>
      <c r="AE598">
        <v>0</v>
      </c>
      <c r="AF598">
        <v>0.12039999999999999</v>
      </c>
      <c r="AG598">
        <v>0.91930000000000001</v>
      </c>
      <c r="AH598">
        <v>5.0000000000000001E-3</v>
      </c>
      <c r="AI598">
        <v>0.377</v>
      </c>
      <c r="AJ598">
        <v>-1.5100000000000001E-2</v>
      </c>
      <c r="AK598">
        <v>0.124</v>
      </c>
      <c r="AL598">
        <v>5.1400000000000001E-2</v>
      </c>
      <c r="AM598">
        <v>0</v>
      </c>
      <c r="AN598">
        <v>442484488.83569998</v>
      </c>
      <c r="AO598">
        <v>0</v>
      </c>
      <c r="AP598">
        <v>0.12870000000000001</v>
      </c>
      <c r="AQ598">
        <v>0</v>
      </c>
      <c r="AR598">
        <v>185.824478</v>
      </c>
      <c r="AS598">
        <v>0</v>
      </c>
      <c r="AT598">
        <v>-16.444582950000001</v>
      </c>
      <c r="AU598">
        <v>0.13469999999999999</v>
      </c>
      <c r="AV598">
        <v>0</v>
      </c>
      <c r="AW598">
        <v>18062.1751</v>
      </c>
      <c r="AX598">
        <v>415586.43150000001</v>
      </c>
      <c r="AY598">
        <v>23.412500000000001</v>
      </c>
      <c r="AZ598">
        <v>0.112</v>
      </c>
      <c r="BA598">
        <v>0.95660000000000001</v>
      </c>
      <c r="BB598">
        <v>0</v>
      </c>
      <c r="BC598">
        <v>0</v>
      </c>
      <c r="BD598">
        <v>0</v>
      </c>
      <c r="BE598">
        <v>0</v>
      </c>
      <c r="BF598">
        <v>0</v>
      </c>
      <c r="BG598" s="2">
        <f t="shared" si="11"/>
        <v>0.52861515000000003</v>
      </c>
      <c r="BH598">
        <f>IFERROR(VLOOKUP(D598,'Pesos cenários'!$B$2:$D$4,3,FALSE),"")</f>
        <v>0.3972</v>
      </c>
    </row>
    <row r="599" spans="1:60" x14ac:dyDescent="0.25">
      <c r="A599">
        <v>21713</v>
      </c>
      <c r="B599" t="s">
        <v>719</v>
      </c>
      <c r="C599" t="s">
        <v>377</v>
      </c>
      <c r="D599" t="s">
        <v>58</v>
      </c>
      <c r="E599" t="s">
        <v>57</v>
      </c>
      <c r="F599" t="s">
        <v>724</v>
      </c>
      <c r="G599" t="s">
        <v>716</v>
      </c>
      <c r="H599">
        <v>406.32</v>
      </c>
      <c r="I599">
        <v>1181.06897</v>
      </c>
      <c r="J599">
        <v>1822.5904057749999</v>
      </c>
      <c r="K599">
        <v>0.14153779999999999</v>
      </c>
      <c r="L599">
        <v>0.13350000000000001</v>
      </c>
      <c r="M599">
        <v>0.64800000000000002</v>
      </c>
      <c r="N599">
        <v>695.4452</v>
      </c>
      <c r="O599">
        <v>986.64490000000001</v>
      </c>
      <c r="P599">
        <v>3.7052</v>
      </c>
      <c r="Q599">
        <v>0.12039999999999999</v>
      </c>
      <c r="R599">
        <v>0.70369999999999999</v>
      </c>
      <c r="S599">
        <v>431.16609999999997</v>
      </c>
      <c r="T599">
        <v>916.14700000000005</v>
      </c>
      <c r="U599">
        <v>0</v>
      </c>
      <c r="V599">
        <v>0</v>
      </c>
      <c r="W599">
        <v>0.47060000000000002</v>
      </c>
      <c r="X599">
        <v>1606964342</v>
      </c>
      <c r="Y599">
        <v>1698409060</v>
      </c>
      <c r="Z599">
        <v>0</v>
      </c>
      <c r="AA599">
        <v>0.1263</v>
      </c>
      <c r="AB599">
        <v>0.94620000000000004</v>
      </c>
      <c r="AC599">
        <v>440306.55229999998</v>
      </c>
      <c r="AD599">
        <v>479501.98119999998</v>
      </c>
      <c r="AE599">
        <v>0</v>
      </c>
      <c r="AF599">
        <v>0.12039999999999999</v>
      </c>
      <c r="AG599">
        <v>0.91830000000000001</v>
      </c>
      <c r="AH599">
        <v>5.1999999999999998E-3</v>
      </c>
      <c r="AI599">
        <v>0.37640000000000001</v>
      </c>
      <c r="AJ599">
        <v>-3.3399999999999999E-2</v>
      </c>
      <c r="AK599">
        <v>0.124</v>
      </c>
      <c r="AL599">
        <v>9.4200000000000006E-2</v>
      </c>
      <c r="AM599">
        <v>0</v>
      </c>
      <c r="AN599">
        <v>447279988.8872</v>
      </c>
      <c r="AO599">
        <v>0</v>
      </c>
      <c r="AP599">
        <v>0.12870000000000001</v>
      </c>
      <c r="AQ599">
        <v>0</v>
      </c>
      <c r="AR599">
        <v>8.1842289000000008</v>
      </c>
      <c r="AS599">
        <v>0</v>
      </c>
      <c r="AT599">
        <v>-12.267491825</v>
      </c>
      <c r="AU599">
        <v>0.13469999999999999</v>
      </c>
      <c r="AV599">
        <v>0</v>
      </c>
      <c r="AW599">
        <v>15513.4539</v>
      </c>
      <c r="AX599">
        <v>431044.28480000002</v>
      </c>
      <c r="AY599">
        <v>0.35320000000000001</v>
      </c>
      <c r="AZ599">
        <v>0.112</v>
      </c>
      <c r="BA599">
        <v>0.96399999999999997</v>
      </c>
      <c r="BB599">
        <v>0</v>
      </c>
      <c r="BC599">
        <v>0</v>
      </c>
      <c r="BD599">
        <v>0</v>
      </c>
      <c r="BE599">
        <v>0</v>
      </c>
      <c r="BF599">
        <v>0</v>
      </c>
      <c r="BG599" s="2">
        <f t="shared" si="11"/>
        <v>0.52095066000000001</v>
      </c>
      <c r="BH599">
        <f>IFERROR(VLOOKUP(D599,'Pesos cenários'!$B$2:$D$4,3,FALSE),"")</f>
        <v>0.36020000000000002</v>
      </c>
    </row>
    <row r="600" spans="1:60" x14ac:dyDescent="0.25">
      <c r="A600">
        <v>21713</v>
      </c>
      <c r="B600" t="s">
        <v>719</v>
      </c>
      <c r="C600" t="s">
        <v>377</v>
      </c>
      <c r="D600" t="s">
        <v>59</v>
      </c>
      <c r="E600" t="s">
        <v>57</v>
      </c>
      <c r="F600" t="s">
        <v>724</v>
      </c>
      <c r="G600" t="s">
        <v>716</v>
      </c>
      <c r="H600">
        <v>406.32</v>
      </c>
      <c r="I600">
        <v>1181.06897</v>
      </c>
      <c r="J600">
        <v>2210.4683583999999</v>
      </c>
      <c r="K600">
        <v>0.14153779999999999</v>
      </c>
      <c r="L600">
        <v>0.13350000000000001</v>
      </c>
      <c r="M600">
        <v>0.5343</v>
      </c>
      <c r="N600">
        <v>845.18230000000005</v>
      </c>
      <c r="O600">
        <v>1225.8015</v>
      </c>
      <c r="P600">
        <v>1.4140999999999999</v>
      </c>
      <c r="Q600">
        <v>0.12039999999999999</v>
      </c>
      <c r="R600">
        <v>0.68910000000000005</v>
      </c>
      <c r="S600">
        <v>431.16609999999997</v>
      </c>
      <c r="T600">
        <v>972.66780000000006</v>
      </c>
      <c r="U600">
        <v>0</v>
      </c>
      <c r="V600">
        <v>0</v>
      </c>
      <c r="W600">
        <v>0.44330000000000003</v>
      </c>
      <c r="X600">
        <v>1606964342</v>
      </c>
      <c r="Y600">
        <v>2308118342.25</v>
      </c>
      <c r="Z600">
        <v>0</v>
      </c>
      <c r="AA600">
        <v>0.1263</v>
      </c>
      <c r="AB600">
        <v>0.69620000000000004</v>
      </c>
      <c r="AC600">
        <v>440306.55229999998</v>
      </c>
      <c r="AD600">
        <v>836379.58109999995</v>
      </c>
      <c r="AE600">
        <v>0</v>
      </c>
      <c r="AF600">
        <v>0.12039999999999999</v>
      </c>
      <c r="AG600">
        <v>0.52639999999999998</v>
      </c>
      <c r="AH600">
        <v>6.6E-3</v>
      </c>
      <c r="AI600">
        <v>0.57669999999999999</v>
      </c>
      <c r="AJ600">
        <v>-9.7799999999999998E-2</v>
      </c>
      <c r="AK600">
        <v>0.124</v>
      </c>
      <c r="AL600">
        <v>0.15490000000000001</v>
      </c>
      <c r="AM600">
        <v>101090489.40700001</v>
      </c>
      <c r="AN600">
        <v>972652688.70200002</v>
      </c>
      <c r="AO600">
        <v>0</v>
      </c>
      <c r="AP600">
        <v>0.12870000000000001</v>
      </c>
      <c r="AQ600">
        <v>0.10390000000000001</v>
      </c>
      <c r="AR600">
        <v>4.95886183</v>
      </c>
      <c r="AS600">
        <v>0</v>
      </c>
      <c r="AT600">
        <v>-11.5883427875</v>
      </c>
      <c r="AU600">
        <v>0.13469999999999999</v>
      </c>
      <c r="AV600">
        <v>0</v>
      </c>
      <c r="AW600">
        <v>18083.0373</v>
      </c>
      <c r="AX600">
        <v>452429.32079999999</v>
      </c>
      <c r="AY600">
        <v>0</v>
      </c>
      <c r="AZ600">
        <v>0.112</v>
      </c>
      <c r="BA600">
        <v>0.96</v>
      </c>
      <c r="BB600">
        <v>0</v>
      </c>
      <c r="BC600">
        <v>0</v>
      </c>
      <c r="BD600">
        <v>0</v>
      </c>
      <c r="BE600">
        <v>0</v>
      </c>
      <c r="BF600">
        <v>0</v>
      </c>
      <c r="BG600" s="2">
        <f t="shared" si="11"/>
        <v>0.44570483999999999</v>
      </c>
      <c r="BH600">
        <f>IFERROR(VLOOKUP(D600,'Pesos cenários'!$B$2:$D$4,3,FALSE),"")</f>
        <v>0.24260000000000001</v>
      </c>
    </row>
    <row r="601" spans="1:60" x14ac:dyDescent="0.25">
      <c r="A601">
        <v>21714</v>
      </c>
      <c r="B601" t="s">
        <v>719</v>
      </c>
      <c r="C601" t="s">
        <v>378</v>
      </c>
      <c r="D601" t="s">
        <v>59</v>
      </c>
      <c r="E601" t="s">
        <v>57</v>
      </c>
      <c r="F601" t="s">
        <v>727</v>
      </c>
      <c r="G601" t="s">
        <v>716</v>
      </c>
      <c r="H601">
        <v>315.5</v>
      </c>
      <c r="J601">
        <v>2210.4683583999999</v>
      </c>
      <c r="K601">
        <v>0.14153779999999999</v>
      </c>
      <c r="L601">
        <v>0.13350000000000001</v>
      </c>
      <c r="N601">
        <v>339.85559999999998</v>
      </c>
      <c r="O601">
        <v>1225.8015</v>
      </c>
      <c r="P601">
        <v>1.4140999999999999</v>
      </c>
      <c r="Q601">
        <v>0.12039999999999999</v>
      </c>
      <c r="R601">
        <v>0.27639999999999998</v>
      </c>
      <c r="S601">
        <v>0</v>
      </c>
      <c r="T601">
        <v>972.66780000000006</v>
      </c>
      <c r="U601">
        <v>0</v>
      </c>
      <c r="V601">
        <v>0</v>
      </c>
      <c r="W601">
        <v>0</v>
      </c>
      <c r="X601">
        <v>0</v>
      </c>
      <c r="Y601">
        <v>2308118342.25</v>
      </c>
      <c r="Z601">
        <v>0</v>
      </c>
      <c r="AA601">
        <v>0.1263</v>
      </c>
      <c r="AB601">
        <v>0</v>
      </c>
      <c r="AC601">
        <v>0</v>
      </c>
      <c r="AD601">
        <v>836379.58109999995</v>
      </c>
      <c r="AE601">
        <v>0</v>
      </c>
      <c r="AF601">
        <v>0.12039999999999999</v>
      </c>
      <c r="AG601">
        <v>0</v>
      </c>
      <c r="AH601">
        <v>4.4000000000000003E-3</v>
      </c>
      <c r="AI601">
        <v>0.57669999999999999</v>
      </c>
      <c r="AJ601">
        <v>-9.7799999999999998E-2</v>
      </c>
      <c r="AK601">
        <v>0.124</v>
      </c>
      <c r="AL601">
        <v>0.1515</v>
      </c>
      <c r="AM601">
        <v>0</v>
      </c>
      <c r="AN601">
        <v>972652688.70200002</v>
      </c>
      <c r="AO601">
        <v>0</v>
      </c>
      <c r="AP601">
        <v>0.12870000000000001</v>
      </c>
      <c r="AQ601">
        <v>0</v>
      </c>
      <c r="AR601">
        <v>-8.6992969500000008</v>
      </c>
      <c r="AS601">
        <v>0</v>
      </c>
      <c r="AT601">
        <v>-11.5883427875</v>
      </c>
      <c r="AU601">
        <v>0.13469999999999999</v>
      </c>
      <c r="AV601">
        <v>0.75069378853580904</v>
      </c>
      <c r="AW601">
        <v>79158.740399999995</v>
      </c>
      <c r="AX601">
        <v>452429.32079999999</v>
      </c>
      <c r="AY601">
        <v>0</v>
      </c>
      <c r="AZ601">
        <v>0.112</v>
      </c>
      <c r="BA601">
        <v>0.82499999999999996</v>
      </c>
      <c r="BB601">
        <v>0</v>
      </c>
      <c r="BC601">
        <v>0</v>
      </c>
      <c r="BD601">
        <v>0</v>
      </c>
      <c r="BE601">
        <v>0</v>
      </c>
      <c r="BF601">
        <v>0</v>
      </c>
      <c r="BG601" s="2">
        <f t="shared" si="11"/>
        <v>0.24558301331577348</v>
      </c>
      <c r="BH601">
        <f>IFERROR(VLOOKUP(D601,'Pesos cenários'!$B$2:$D$4,3,FALSE),"")</f>
        <v>0.24260000000000001</v>
      </c>
    </row>
    <row r="602" spans="1:60" x14ac:dyDescent="0.25">
      <c r="A602">
        <v>21715</v>
      </c>
      <c r="B602" t="s">
        <v>719</v>
      </c>
      <c r="C602" t="s">
        <v>379</v>
      </c>
      <c r="D602" t="s">
        <v>56</v>
      </c>
      <c r="E602" t="s">
        <v>57</v>
      </c>
      <c r="F602" t="s">
        <v>724</v>
      </c>
      <c r="G602" t="s">
        <v>716</v>
      </c>
      <c r="H602">
        <v>185.863</v>
      </c>
      <c r="J602">
        <v>1638.4106470500001</v>
      </c>
      <c r="K602">
        <v>0.14153779999999999</v>
      </c>
      <c r="L602">
        <v>0.13350000000000001</v>
      </c>
      <c r="N602">
        <v>59.880200000000002</v>
      </c>
      <c r="O602">
        <v>934.7636</v>
      </c>
      <c r="P602">
        <v>3.7052</v>
      </c>
      <c r="Q602">
        <v>0.12039999999999999</v>
      </c>
      <c r="R602">
        <v>6.0299999999999999E-2</v>
      </c>
      <c r="S602">
        <v>0</v>
      </c>
      <c r="T602">
        <v>928.77779999999996</v>
      </c>
      <c r="U602">
        <v>0</v>
      </c>
      <c r="V602">
        <v>0</v>
      </c>
      <c r="W602">
        <v>0</v>
      </c>
      <c r="X602">
        <v>0</v>
      </c>
      <c r="Y602">
        <v>1709276720</v>
      </c>
      <c r="Z602">
        <v>0</v>
      </c>
      <c r="AA602">
        <v>0.1263</v>
      </c>
      <c r="AB602">
        <v>0</v>
      </c>
      <c r="AC602">
        <v>0</v>
      </c>
      <c r="AD602">
        <v>478977.01140000002</v>
      </c>
      <c r="AE602">
        <v>0</v>
      </c>
      <c r="AF602">
        <v>0.12039999999999999</v>
      </c>
      <c r="AG602">
        <v>0</v>
      </c>
      <c r="AH602">
        <v>1E-4</v>
      </c>
      <c r="AI602">
        <v>0.377</v>
      </c>
      <c r="AJ602">
        <v>-1.5100000000000001E-2</v>
      </c>
      <c r="AK602">
        <v>0.124</v>
      </c>
      <c r="AL602">
        <v>3.8800000000000001E-2</v>
      </c>
      <c r="AM602">
        <v>0</v>
      </c>
      <c r="AN602">
        <v>442484488.83569998</v>
      </c>
      <c r="AO602">
        <v>0</v>
      </c>
      <c r="AP602">
        <v>0.12870000000000001</v>
      </c>
      <c r="AQ602">
        <v>0</v>
      </c>
      <c r="AR602">
        <v>-127.101814</v>
      </c>
      <c r="AS602">
        <v>0</v>
      </c>
      <c r="AT602">
        <v>-16.444582950000001</v>
      </c>
      <c r="AU602">
        <v>0.13469999999999999</v>
      </c>
      <c r="AV602">
        <v>1</v>
      </c>
      <c r="AW602">
        <v>8853.1975000000002</v>
      </c>
      <c r="AX602">
        <v>415586.43150000001</v>
      </c>
      <c r="AY602">
        <v>23.412500000000001</v>
      </c>
      <c r="AZ602">
        <v>0.112</v>
      </c>
      <c r="BA602">
        <v>0.9788</v>
      </c>
      <c r="BB602">
        <v>0</v>
      </c>
      <c r="BC602">
        <v>0</v>
      </c>
      <c r="BD602">
        <v>0</v>
      </c>
      <c r="BE602">
        <v>0</v>
      </c>
      <c r="BF602">
        <v>0</v>
      </c>
      <c r="BG602" s="2">
        <f t="shared" si="11"/>
        <v>0.25639691999999997</v>
      </c>
      <c r="BH602">
        <f>IFERROR(VLOOKUP(D602,'Pesos cenários'!$B$2:$D$4,3,FALSE),"")</f>
        <v>0.3972</v>
      </c>
    </row>
    <row r="603" spans="1:60" x14ac:dyDescent="0.25">
      <c r="A603">
        <v>21715</v>
      </c>
      <c r="B603" t="s">
        <v>719</v>
      </c>
      <c r="C603" t="s">
        <v>379</v>
      </c>
      <c r="D603" t="s">
        <v>58</v>
      </c>
      <c r="E603" t="s">
        <v>57</v>
      </c>
      <c r="F603" t="s">
        <v>724</v>
      </c>
      <c r="G603" t="s">
        <v>716</v>
      </c>
      <c r="H603">
        <v>185.863</v>
      </c>
      <c r="J603">
        <v>1822.5904057749999</v>
      </c>
      <c r="K603">
        <v>0.14153779999999999</v>
      </c>
      <c r="L603">
        <v>0.13350000000000001</v>
      </c>
      <c r="N603">
        <v>59.880200000000002</v>
      </c>
      <c r="O603">
        <v>986.64490000000001</v>
      </c>
      <c r="P603">
        <v>3.7052</v>
      </c>
      <c r="Q603">
        <v>0.12039999999999999</v>
      </c>
      <c r="R603">
        <v>5.7099999999999998E-2</v>
      </c>
      <c r="S603">
        <v>0</v>
      </c>
      <c r="T603">
        <v>916.14700000000005</v>
      </c>
      <c r="U603">
        <v>0</v>
      </c>
      <c r="V603">
        <v>0</v>
      </c>
      <c r="W603">
        <v>0</v>
      </c>
      <c r="X603">
        <v>0</v>
      </c>
      <c r="Y603">
        <v>1698409060</v>
      </c>
      <c r="Z603">
        <v>0</v>
      </c>
      <c r="AA603">
        <v>0.1263</v>
      </c>
      <c r="AB603">
        <v>0</v>
      </c>
      <c r="AC603">
        <v>0</v>
      </c>
      <c r="AD603">
        <v>479501.98119999998</v>
      </c>
      <c r="AE603">
        <v>0</v>
      </c>
      <c r="AF603">
        <v>0.12039999999999999</v>
      </c>
      <c r="AG603">
        <v>0</v>
      </c>
      <c r="AH603">
        <v>1E-4</v>
      </c>
      <c r="AI603">
        <v>0.37640000000000001</v>
      </c>
      <c r="AJ603">
        <v>-3.3399999999999999E-2</v>
      </c>
      <c r="AK603">
        <v>0.124</v>
      </c>
      <c r="AL603">
        <v>8.1699999999999995E-2</v>
      </c>
      <c r="AM603">
        <v>0</v>
      </c>
      <c r="AN603">
        <v>447279988.8872</v>
      </c>
      <c r="AO603">
        <v>0</v>
      </c>
      <c r="AP603">
        <v>0.12870000000000001</v>
      </c>
      <c r="AQ603">
        <v>0</v>
      </c>
      <c r="AR603">
        <v>-0.360711485</v>
      </c>
      <c r="AS603">
        <v>0</v>
      </c>
      <c r="AT603">
        <v>-12.267491825</v>
      </c>
      <c r="AU603">
        <v>0.13469999999999999</v>
      </c>
      <c r="AV603">
        <v>2.94038496332969E-2</v>
      </c>
      <c r="AW603">
        <v>10651.001700000001</v>
      </c>
      <c r="AX603">
        <v>431044.28480000002</v>
      </c>
      <c r="AY603">
        <v>0.35320000000000001</v>
      </c>
      <c r="AZ603">
        <v>0.112</v>
      </c>
      <c r="BA603">
        <v>0.97529999999999994</v>
      </c>
      <c r="BB603">
        <v>0</v>
      </c>
      <c r="BC603">
        <v>0</v>
      </c>
      <c r="BD603">
        <v>0</v>
      </c>
      <c r="BE603">
        <v>0</v>
      </c>
      <c r="BF603">
        <v>0</v>
      </c>
      <c r="BG603" s="2">
        <f t="shared" si="11"/>
        <v>0.13019993854560508</v>
      </c>
      <c r="BH603">
        <f>IFERROR(VLOOKUP(D603,'Pesos cenários'!$B$2:$D$4,3,FALSE),"")</f>
        <v>0.36020000000000002</v>
      </c>
    </row>
    <row r="604" spans="1:60" x14ac:dyDescent="0.25">
      <c r="A604">
        <v>21715</v>
      </c>
      <c r="B604" t="s">
        <v>719</v>
      </c>
      <c r="C604" t="s">
        <v>379</v>
      </c>
      <c r="D604" t="s">
        <v>59</v>
      </c>
      <c r="E604" t="s">
        <v>57</v>
      </c>
      <c r="F604" t="s">
        <v>724</v>
      </c>
      <c r="G604" t="s">
        <v>716</v>
      </c>
      <c r="H604">
        <v>185.863</v>
      </c>
      <c r="J604">
        <v>2210.4683583999999</v>
      </c>
      <c r="K604">
        <v>0.14153779999999999</v>
      </c>
      <c r="L604">
        <v>0.13350000000000001</v>
      </c>
      <c r="N604">
        <v>77.6755</v>
      </c>
      <c r="O604">
        <v>1225.8015</v>
      </c>
      <c r="P604">
        <v>1.4140999999999999</v>
      </c>
      <c r="Q604">
        <v>0.12039999999999999</v>
      </c>
      <c r="R604">
        <v>6.2300000000000001E-2</v>
      </c>
      <c r="S604">
        <v>0</v>
      </c>
      <c r="T604">
        <v>972.66780000000006</v>
      </c>
      <c r="U604">
        <v>0</v>
      </c>
      <c r="V604">
        <v>0</v>
      </c>
      <c r="W604">
        <v>0</v>
      </c>
      <c r="X604">
        <v>0</v>
      </c>
      <c r="Y604">
        <v>2308118342.25</v>
      </c>
      <c r="Z604">
        <v>0</v>
      </c>
      <c r="AA604">
        <v>0.1263</v>
      </c>
      <c r="AB604">
        <v>0</v>
      </c>
      <c r="AC604">
        <v>0</v>
      </c>
      <c r="AD604">
        <v>836379.58109999995</v>
      </c>
      <c r="AE604">
        <v>0</v>
      </c>
      <c r="AF604">
        <v>0.12039999999999999</v>
      </c>
      <c r="AG604">
        <v>0</v>
      </c>
      <c r="AH604">
        <v>0.23380000000000001</v>
      </c>
      <c r="AI604">
        <v>0.57669999999999999</v>
      </c>
      <c r="AJ604">
        <v>-9.7799999999999998E-2</v>
      </c>
      <c r="AK604">
        <v>0.124</v>
      </c>
      <c r="AL604">
        <v>0.49159999999999998</v>
      </c>
      <c r="AM604">
        <v>0</v>
      </c>
      <c r="AN604">
        <v>972652688.70200002</v>
      </c>
      <c r="AO604">
        <v>0</v>
      </c>
      <c r="AP604">
        <v>0.12870000000000001</v>
      </c>
      <c r="AQ604">
        <v>0</v>
      </c>
      <c r="AR604">
        <v>-240.67901599999999</v>
      </c>
      <c r="AS604">
        <v>0</v>
      </c>
      <c r="AT604">
        <v>-11.5883427875</v>
      </c>
      <c r="AU604">
        <v>0.13469999999999999</v>
      </c>
      <c r="AV604">
        <v>1</v>
      </c>
      <c r="AW604">
        <v>12015.829900000001</v>
      </c>
      <c r="AX604">
        <v>452429.32079999999</v>
      </c>
      <c r="AY604">
        <v>0</v>
      </c>
      <c r="AZ604">
        <v>0.112</v>
      </c>
      <c r="BA604">
        <v>0.97340000000000004</v>
      </c>
      <c r="BB604">
        <v>0</v>
      </c>
      <c r="BC604">
        <v>0</v>
      </c>
      <c r="BD604">
        <v>0</v>
      </c>
      <c r="BE604">
        <v>0</v>
      </c>
      <c r="BF604">
        <v>0</v>
      </c>
      <c r="BG604" s="2">
        <f t="shared" si="11"/>
        <v>0.31218011999999995</v>
      </c>
      <c r="BH604">
        <f>IFERROR(VLOOKUP(D604,'Pesos cenários'!$B$2:$D$4,3,FALSE),"")</f>
        <v>0.24260000000000001</v>
      </c>
    </row>
    <row r="605" spans="1:60" x14ac:dyDescent="0.25">
      <c r="A605">
        <v>21716</v>
      </c>
      <c r="B605" t="s">
        <v>719</v>
      </c>
      <c r="C605" t="s">
        <v>380</v>
      </c>
      <c r="D605" t="s">
        <v>59</v>
      </c>
      <c r="E605" t="s">
        <v>57</v>
      </c>
      <c r="F605" t="s">
        <v>727</v>
      </c>
      <c r="G605" t="s">
        <v>716</v>
      </c>
      <c r="H605">
        <v>118.63800000000001</v>
      </c>
      <c r="J605">
        <v>2210.4683583999999</v>
      </c>
      <c r="K605">
        <v>0.14153779999999999</v>
      </c>
      <c r="L605">
        <v>0.13350000000000001</v>
      </c>
      <c r="N605">
        <v>151.14439999999999</v>
      </c>
      <c r="O605">
        <v>1225.8015</v>
      </c>
      <c r="P605">
        <v>1.4140999999999999</v>
      </c>
      <c r="Q605">
        <v>0.12039999999999999</v>
      </c>
      <c r="R605">
        <v>0.12230000000000001</v>
      </c>
      <c r="S605">
        <v>0</v>
      </c>
      <c r="T605">
        <v>972.66780000000006</v>
      </c>
      <c r="U605">
        <v>0</v>
      </c>
      <c r="V605">
        <v>0</v>
      </c>
      <c r="W605">
        <v>0</v>
      </c>
      <c r="X605">
        <v>0</v>
      </c>
      <c r="Y605">
        <v>2308118342.25</v>
      </c>
      <c r="Z605">
        <v>0</v>
      </c>
      <c r="AA605">
        <v>0.1263</v>
      </c>
      <c r="AB605">
        <v>0</v>
      </c>
      <c r="AC605">
        <v>0</v>
      </c>
      <c r="AD605">
        <v>836379.58109999995</v>
      </c>
      <c r="AE605">
        <v>0</v>
      </c>
      <c r="AF605">
        <v>0.12039999999999999</v>
      </c>
      <c r="AG605">
        <v>0</v>
      </c>
      <c r="AH605">
        <v>-2.9999999999999997E-4</v>
      </c>
      <c r="AI605">
        <v>0.57669999999999999</v>
      </c>
      <c r="AJ605">
        <v>-9.7799999999999998E-2</v>
      </c>
      <c r="AK605">
        <v>0.124</v>
      </c>
      <c r="AL605">
        <v>0.14460000000000001</v>
      </c>
      <c r="AM605">
        <v>24568906.434599999</v>
      </c>
      <c r="AN605">
        <v>972652688.70200002</v>
      </c>
      <c r="AO605">
        <v>0</v>
      </c>
      <c r="AP605">
        <v>0.12870000000000001</v>
      </c>
      <c r="AQ605">
        <v>2.53E-2</v>
      </c>
      <c r="AR605">
        <v>8.4855518300000004</v>
      </c>
      <c r="AS605">
        <v>0</v>
      </c>
      <c r="AT605">
        <v>-11.5883427875</v>
      </c>
      <c r="AU605">
        <v>0.13469999999999999</v>
      </c>
      <c r="AV605">
        <v>0</v>
      </c>
      <c r="AW605">
        <v>82669.712899999999</v>
      </c>
      <c r="AX605">
        <v>452429.32079999999</v>
      </c>
      <c r="AY605">
        <v>0</v>
      </c>
      <c r="AZ605">
        <v>0.112</v>
      </c>
      <c r="BA605">
        <v>0.81730000000000003</v>
      </c>
      <c r="BB605">
        <v>0</v>
      </c>
      <c r="BC605">
        <v>0</v>
      </c>
      <c r="BD605">
        <v>0</v>
      </c>
      <c r="BE605">
        <v>0</v>
      </c>
      <c r="BF605">
        <v>0</v>
      </c>
      <c r="BG605" s="2">
        <f t="shared" si="11"/>
        <v>0.12744903000000002</v>
      </c>
      <c r="BH605">
        <f>IFERROR(VLOOKUP(D605,'Pesos cenários'!$B$2:$D$4,3,FALSE),"")</f>
        <v>0.24260000000000001</v>
      </c>
    </row>
    <row r="606" spans="1:60" x14ac:dyDescent="0.25">
      <c r="A606">
        <v>21717</v>
      </c>
      <c r="B606" t="s">
        <v>719</v>
      </c>
      <c r="C606" t="s">
        <v>381</v>
      </c>
      <c r="D606" t="s">
        <v>59</v>
      </c>
      <c r="E606" t="s">
        <v>57</v>
      </c>
      <c r="F606" t="s">
        <v>727</v>
      </c>
      <c r="G606" t="s">
        <v>716</v>
      </c>
      <c r="H606">
        <v>344.23399999999998</v>
      </c>
      <c r="J606">
        <v>2210.4683583999999</v>
      </c>
      <c r="K606">
        <v>0.14153779999999999</v>
      </c>
      <c r="L606">
        <v>0.13350000000000001</v>
      </c>
      <c r="N606">
        <v>255.72739999999999</v>
      </c>
      <c r="O606">
        <v>1225.8015</v>
      </c>
      <c r="P606">
        <v>1.4140999999999999</v>
      </c>
      <c r="Q606">
        <v>0.12039999999999999</v>
      </c>
      <c r="R606">
        <v>0.2077</v>
      </c>
      <c r="S606">
        <v>0</v>
      </c>
      <c r="T606">
        <v>972.66780000000006</v>
      </c>
      <c r="U606">
        <v>0</v>
      </c>
      <c r="V606">
        <v>0</v>
      </c>
      <c r="W606">
        <v>0</v>
      </c>
      <c r="X606">
        <v>0</v>
      </c>
      <c r="Y606">
        <v>2308118342.25</v>
      </c>
      <c r="Z606">
        <v>0</v>
      </c>
      <c r="AA606">
        <v>0.1263</v>
      </c>
      <c r="AB606">
        <v>0</v>
      </c>
      <c r="AC606">
        <v>0</v>
      </c>
      <c r="AD606">
        <v>836379.58109999995</v>
      </c>
      <c r="AE606">
        <v>0</v>
      </c>
      <c r="AF606">
        <v>0.12039999999999999</v>
      </c>
      <c r="AG606">
        <v>0</v>
      </c>
      <c r="AH606">
        <v>3.8E-3</v>
      </c>
      <c r="AI606">
        <v>0.57669999999999999</v>
      </c>
      <c r="AJ606">
        <v>-9.7799999999999998E-2</v>
      </c>
      <c r="AK606">
        <v>0.124</v>
      </c>
      <c r="AL606">
        <v>0.15060000000000001</v>
      </c>
      <c r="AM606">
        <v>0</v>
      </c>
      <c r="AN606">
        <v>972652688.70200002</v>
      </c>
      <c r="AO606">
        <v>0</v>
      </c>
      <c r="AP606">
        <v>0.12870000000000001</v>
      </c>
      <c r="AQ606">
        <v>0</v>
      </c>
      <c r="AR606">
        <v>-7.9509654000000003</v>
      </c>
      <c r="AS606">
        <v>0</v>
      </c>
      <c r="AT606">
        <v>-11.5883427875</v>
      </c>
      <c r="AU606">
        <v>0.13469999999999999</v>
      </c>
      <c r="AV606">
        <v>0.68611755328608903</v>
      </c>
      <c r="AW606">
        <v>267703.34330000001</v>
      </c>
      <c r="AX606">
        <v>452429.32079999999</v>
      </c>
      <c r="AY606">
        <v>0</v>
      </c>
      <c r="AZ606">
        <v>0.112</v>
      </c>
      <c r="BA606">
        <v>0.4083</v>
      </c>
      <c r="BB606">
        <v>0</v>
      </c>
      <c r="BC606">
        <v>0</v>
      </c>
      <c r="BD606">
        <v>0</v>
      </c>
      <c r="BE606">
        <v>0</v>
      </c>
      <c r="BF606">
        <v>0</v>
      </c>
      <c r="BG606" s="2">
        <f t="shared" ref="BG606:BG669" si="12">(M606*L606)+(R606*Q606)+(W606*V606)+(AB606*AA606)+(AG606*AF606)+(AL606*AK606)+(AQ606*AP606)+(AV606*AU606)+(BA606*AZ606)+(BF606*BE606)</f>
        <v>0.18183111442763619</v>
      </c>
      <c r="BH606">
        <f>IFERROR(VLOOKUP(D606,'Pesos cenários'!$B$2:$D$4,3,FALSE),"")</f>
        <v>0.24260000000000001</v>
      </c>
    </row>
    <row r="607" spans="1:60" x14ac:dyDescent="0.25">
      <c r="A607">
        <v>21718</v>
      </c>
      <c r="B607" t="s">
        <v>719</v>
      </c>
      <c r="C607" t="s">
        <v>382</v>
      </c>
      <c r="D607" t="s">
        <v>59</v>
      </c>
      <c r="E607" t="s">
        <v>57</v>
      </c>
      <c r="F607" t="s">
        <v>727</v>
      </c>
      <c r="G607" t="s">
        <v>716</v>
      </c>
      <c r="H607">
        <v>263.31299999999999</v>
      </c>
      <c r="J607">
        <v>2210.4683583999999</v>
      </c>
      <c r="K607">
        <v>0.14153779999999999</v>
      </c>
      <c r="L607">
        <v>0.13350000000000001</v>
      </c>
      <c r="N607">
        <v>157.53460000000001</v>
      </c>
      <c r="O607">
        <v>1225.8015</v>
      </c>
      <c r="P607">
        <v>1.4140999999999999</v>
      </c>
      <c r="Q607">
        <v>0.12039999999999999</v>
      </c>
      <c r="R607">
        <v>0.1275</v>
      </c>
      <c r="S607">
        <v>0</v>
      </c>
      <c r="T607">
        <v>972.66780000000006</v>
      </c>
      <c r="U607">
        <v>0</v>
      </c>
      <c r="V607">
        <v>0</v>
      </c>
      <c r="W607">
        <v>0</v>
      </c>
      <c r="X607">
        <v>0</v>
      </c>
      <c r="Y607">
        <v>2308118342.25</v>
      </c>
      <c r="Z607">
        <v>0</v>
      </c>
      <c r="AA607">
        <v>0.1263</v>
      </c>
      <c r="AB607">
        <v>0</v>
      </c>
      <c r="AC607">
        <v>0</v>
      </c>
      <c r="AD607">
        <v>836379.58109999995</v>
      </c>
      <c r="AE607">
        <v>0</v>
      </c>
      <c r="AF607">
        <v>0.12039999999999999</v>
      </c>
      <c r="AG607">
        <v>0</v>
      </c>
      <c r="AH607">
        <v>-1.6999999999999999E-3</v>
      </c>
      <c r="AI607">
        <v>0.57669999999999999</v>
      </c>
      <c r="AJ607">
        <v>-9.7799999999999998E-2</v>
      </c>
      <c r="AK607">
        <v>0.124</v>
      </c>
      <c r="AL607">
        <v>0.14249999999999999</v>
      </c>
      <c r="AM607">
        <v>6995572.7943000002</v>
      </c>
      <c r="AN607">
        <v>972652688.70200002</v>
      </c>
      <c r="AO607">
        <v>0</v>
      </c>
      <c r="AP607">
        <v>0.12870000000000001</v>
      </c>
      <c r="AQ607">
        <v>7.1999999999999998E-3</v>
      </c>
      <c r="AR607">
        <v>-8.0484440599999998E-3</v>
      </c>
      <c r="AS607">
        <v>0</v>
      </c>
      <c r="AT607">
        <v>-11.5883427875</v>
      </c>
      <c r="AU607">
        <v>0.13469999999999999</v>
      </c>
      <c r="AV607">
        <v>6.9452933931859996E-4</v>
      </c>
      <c r="AW607">
        <v>138460.4639</v>
      </c>
      <c r="AX607">
        <v>452429.32079999999</v>
      </c>
      <c r="AY607">
        <v>0</v>
      </c>
      <c r="AZ607">
        <v>0.112</v>
      </c>
      <c r="BA607">
        <v>0.69399999999999995</v>
      </c>
      <c r="BB607">
        <v>0</v>
      </c>
      <c r="BC607">
        <v>0</v>
      </c>
      <c r="BD607">
        <v>0</v>
      </c>
      <c r="BE607">
        <v>0</v>
      </c>
      <c r="BF607">
        <v>0</v>
      </c>
      <c r="BG607" s="2">
        <f t="shared" si="12"/>
        <v>0.1117691931020062</v>
      </c>
      <c r="BH607">
        <f>IFERROR(VLOOKUP(D607,'Pesos cenários'!$B$2:$D$4,3,FALSE),"")</f>
        <v>0.24260000000000001</v>
      </c>
    </row>
    <row r="608" spans="1:60" x14ac:dyDescent="0.25">
      <c r="A608">
        <v>21719</v>
      </c>
      <c r="B608" t="s">
        <v>719</v>
      </c>
      <c r="C608" t="s">
        <v>383</v>
      </c>
      <c r="D608" t="s">
        <v>59</v>
      </c>
      <c r="E608" t="s">
        <v>57</v>
      </c>
      <c r="F608" t="s">
        <v>727</v>
      </c>
      <c r="G608" t="s">
        <v>716</v>
      </c>
      <c r="H608">
        <v>108.801</v>
      </c>
      <c r="J608">
        <v>2210.4683583999999</v>
      </c>
      <c r="K608">
        <v>0.14153779999999999</v>
      </c>
      <c r="L608">
        <v>0.13350000000000001</v>
      </c>
      <c r="N608">
        <v>109.2311</v>
      </c>
      <c r="O608">
        <v>1225.8015</v>
      </c>
      <c r="P608">
        <v>1.4140999999999999</v>
      </c>
      <c r="Q608">
        <v>0.12039999999999999</v>
      </c>
      <c r="R608">
        <v>8.8099999999999998E-2</v>
      </c>
      <c r="S608">
        <v>0</v>
      </c>
      <c r="T608">
        <v>972.66780000000006</v>
      </c>
      <c r="U608">
        <v>0</v>
      </c>
      <c r="V608">
        <v>0</v>
      </c>
      <c r="W608">
        <v>0</v>
      </c>
      <c r="X608">
        <v>0</v>
      </c>
      <c r="Y608">
        <v>2308118342.25</v>
      </c>
      <c r="Z608">
        <v>0</v>
      </c>
      <c r="AA608">
        <v>0.1263</v>
      </c>
      <c r="AB608">
        <v>0</v>
      </c>
      <c r="AC608">
        <v>0</v>
      </c>
      <c r="AD608">
        <v>836379.58109999995</v>
      </c>
      <c r="AE608">
        <v>0</v>
      </c>
      <c r="AF608">
        <v>0.12039999999999999</v>
      </c>
      <c r="AG608">
        <v>0</v>
      </c>
      <c r="AH608">
        <v>0</v>
      </c>
      <c r="AI608">
        <v>0.57669999999999999</v>
      </c>
      <c r="AJ608">
        <v>-9.7799999999999998E-2</v>
      </c>
      <c r="AK608">
        <v>0.124</v>
      </c>
      <c r="AL608">
        <v>0.14510000000000001</v>
      </c>
      <c r="AM608">
        <v>0</v>
      </c>
      <c r="AN608">
        <v>972652688.70200002</v>
      </c>
      <c r="AO608">
        <v>0</v>
      </c>
      <c r="AP608">
        <v>0.12870000000000001</v>
      </c>
      <c r="AQ608">
        <v>0</v>
      </c>
      <c r="AR608">
        <v>-4.4253324199999998E-3</v>
      </c>
      <c r="AS608">
        <v>0</v>
      </c>
      <c r="AT608">
        <v>-11.5883427875</v>
      </c>
      <c r="AU608">
        <v>0.13469999999999999</v>
      </c>
      <c r="AV608">
        <v>3.818779355382E-4</v>
      </c>
      <c r="AW608">
        <v>7512.5282999999999</v>
      </c>
      <c r="AX608">
        <v>452429.32079999999</v>
      </c>
      <c r="AY608">
        <v>0</v>
      </c>
      <c r="AZ608">
        <v>0.112</v>
      </c>
      <c r="BA608">
        <v>0.98340000000000005</v>
      </c>
      <c r="BB608">
        <v>0</v>
      </c>
      <c r="BC608">
        <v>0</v>
      </c>
      <c r="BD608">
        <v>0</v>
      </c>
      <c r="BE608">
        <v>0</v>
      </c>
      <c r="BF608">
        <v>0</v>
      </c>
      <c r="BG608" s="2">
        <f t="shared" si="12"/>
        <v>0.138791878957917</v>
      </c>
      <c r="BH608">
        <f>IFERROR(VLOOKUP(D608,'Pesos cenários'!$B$2:$D$4,3,FALSE),"")</f>
        <v>0.24260000000000001</v>
      </c>
    </row>
    <row r="609" spans="1:60" x14ac:dyDescent="0.25">
      <c r="A609">
        <v>21720</v>
      </c>
      <c r="B609" t="s">
        <v>719</v>
      </c>
      <c r="C609" t="s">
        <v>384</v>
      </c>
      <c r="D609" t="s">
        <v>56</v>
      </c>
      <c r="E609" t="s">
        <v>57</v>
      </c>
      <c r="F609" t="s">
        <v>724</v>
      </c>
      <c r="G609" t="s">
        <v>716</v>
      </c>
      <c r="H609">
        <v>41.904000000000003</v>
      </c>
      <c r="J609">
        <v>1638.4106470500001</v>
      </c>
      <c r="K609">
        <v>0.14153779999999999</v>
      </c>
      <c r="L609">
        <v>0.13350000000000001</v>
      </c>
      <c r="N609">
        <v>74.177199999999999</v>
      </c>
      <c r="O609">
        <v>934.7636</v>
      </c>
      <c r="P609">
        <v>3.7052</v>
      </c>
      <c r="Q609">
        <v>0.12039999999999999</v>
      </c>
      <c r="R609">
        <v>7.5700000000000003E-2</v>
      </c>
      <c r="S609">
        <v>0</v>
      </c>
      <c r="T609">
        <v>928.77779999999996</v>
      </c>
      <c r="U609">
        <v>0</v>
      </c>
      <c r="V609">
        <v>0</v>
      </c>
      <c r="W609">
        <v>0</v>
      </c>
      <c r="X609">
        <v>0</v>
      </c>
      <c r="Y609">
        <v>1709276720</v>
      </c>
      <c r="Z609">
        <v>0</v>
      </c>
      <c r="AA609">
        <v>0.1263</v>
      </c>
      <c r="AB609">
        <v>0</v>
      </c>
      <c r="AC609">
        <v>0</v>
      </c>
      <c r="AD609">
        <v>478977.01140000002</v>
      </c>
      <c r="AE609">
        <v>0</v>
      </c>
      <c r="AF609">
        <v>0.12039999999999999</v>
      </c>
      <c r="AG609">
        <v>0</v>
      </c>
      <c r="AH609">
        <v>4.0000000000000002E-4</v>
      </c>
      <c r="AI609">
        <v>0.377</v>
      </c>
      <c r="AJ609">
        <v>-1.5100000000000001E-2</v>
      </c>
      <c r="AK609">
        <v>0.124</v>
      </c>
      <c r="AL609">
        <v>3.9600000000000003E-2</v>
      </c>
      <c r="AM609">
        <v>0</v>
      </c>
      <c r="AN609">
        <v>442484488.83569998</v>
      </c>
      <c r="AO609">
        <v>0</v>
      </c>
      <c r="AP609">
        <v>0.12870000000000001</v>
      </c>
      <c r="AQ609">
        <v>0</v>
      </c>
      <c r="AR609">
        <v>169.81341599999999</v>
      </c>
      <c r="AS609">
        <v>0</v>
      </c>
      <c r="AT609">
        <v>-16.444582950000001</v>
      </c>
      <c r="AU609">
        <v>0.13469999999999999</v>
      </c>
      <c r="AV609">
        <v>0</v>
      </c>
      <c r="AW609">
        <v>35169.682099999998</v>
      </c>
      <c r="AX609">
        <v>415586.43150000001</v>
      </c>
      <c r="AY609">
        <v>23.412500000000001</v>
      </c>
      <c r="AZ609">
        <v>0.112</v>
      </c>
      <c r="BA609">
        <v>0.91539999999999999</v>
      </c>
      <c r="BB609">
        <v>0</v>
      </c>
      <c r="BC609">
        <v>0</v>
      </c>
      <c r="BD609">
        <v>0</v>
      </c>
      <c r="BE609">
        <v>0</v>
      </c>
      <c r="BF609">
        <v>0</v>
      </c>
      <c r="BG609" s="2">
        <f t="shared" si="12"/>
        <v>0.11654948</v>
      </c>
      <c r="BH609">
        <f>IFERROR(VLOOKUP(D609,'Pesos cenários'!$B$2:$D$4,3,FALSE),"")</f>
        <v>0.3972</v>
      </c>
    </row>
    <row r="610" spans="1:60" x14ac:dyDescent="0.25">
      <c r="A610">
        <v>21720</v>
      </c>
      <c r="B610" t="s">
        <v>719</v>
      </c>
      <c r="C610" t="s">
        <v>384</v>
      </c>
      <c r="D610" t="s">
        <v>58</v>
      </c>
      <c r="E610" t="s">
        <v>57</v>
      </c>
      <c r="F610" t="s">
        <v>724</v>
      </c>
      <c r="G610" t="s">
        <v>716</v>
      </c>
      <c r="H610">
        <v>41.904000000000003</v>
      </c>
      <c r="J610">
        <v>1822.5904057749999</v>
      </c>
      <c r="K610">
        <v>0.14153779999999999</v>
      </c>
      <c r="L610">
        <v>0.13350000000000001</v>
      </c>
      <c r="N610">
        <v>78.568600000000004</v>
      </c>
      <c r="O610">
        <v>986.64490000000001</v>
      </c>
      <c r="P610">
        <v>3.7052</v>
      </c>
      <c r="Q610">
        <v>0.12039999999999999</v>
      </c>
      <c r="R610">
        <v>7.6200000000000004E-2</v>
      </c>
      <c r="S610">
        <v>0</v>
      </c>
      <c r="T610">
        <v>916.14700000000005</v>
      </c>
      <c r="U610">
        <v>0</v>
      </c>
      <c r="V610">
        <v>0</v>
      </c>
      <c r="W610">
        <v>0</v>
      </c>
      <c r="X610">
        <v>0</v>
      </c>
      <c r="Y610">
        <v>1698409060</v>
      </c>
      <c r="Z610">
        <v>0</v>
      </c>
      <c r="AA610">
        <v>0.1263</v>
      </c>
      <c r="AB610">
        <v>0</v>
      </c>
      <c r="AC610">
        <v>0</v>
      </c>
      <c r="AD610">
        <v>479501.98119999998</v>
      </c>
      <c r="AE610">
        <v>0</v>
      </c>
      <c r="AF610">
        <v>0.12039999999999999</v>
      </c>
      <c r="AG610">
        <v>0</v>
      </c>
      <c r="AH610">
        <v>4.0000000000000002E-4</v>
      </c>
      <c r="AI610">
        <v>0.37640000000000001</v>
      </c>
      <c r="AJ610">
        <v>-3.3399999999999999E-2</v>
      </c>
      <c r="AK610">
        <v>0.124</v>
      </c>
      <c r="AL610">
        <v>8.2400000000000001E-2</v>
      </c>
      <c r="AM610">
        <v>0</v>
      </c>
      <c r="AN610">
        <v>447279988.8872</v>
      </c>
      <c r="AO610">
        <v>0</v>
      </c>
      <c r="AP610">
        <v>0.12870000000000001</v>
      </c>
      <c r="AQ610">
        <v>0</v>
      </c>
      <c r="AR610">
        <v>171.979919</v>
      </c>
      <c r="AS610">
        <v>0</v>
      </c>
      <c r="AT610">
        <v>-12.267491825</v>
      </c>
      <c r="AU610">
        <v>0.13469999999999999</v>
      </c>
      <c r="AV610">
        <v>0</v>
      </c>
      <c r="AW610">
        <v>29218.518</v>
      </c>
      <c r="AX610">
        <v>431044.28480000002</v>
      </c>
      <c r="AY610">
        <v>0.35320000000000001</v>
      </c>
      <c r="AZ610">
        <v>0.112</v>
      </c>
      <c r="BA610">
        <v>0.93220000000000003</v>
      </c>
      <c r="BB610">
        <v>0</v>
      </c>
      <c r="BC610">
        <v>0</v>
      </c>
      <c r="BD610">
        <v>0</v>
      </c>
      <c r="BE610">
        <v>0</v>
      </c>
      <c r="BF610">
        <v>0</v>
      </c>
      <c r="BG610" s="2">
        <f t="shared" si="12"/>
        <v>0.12379848000000002</v>
      </c>
      <c r="BH610">
        <f>IFERROR(VLOOKUP(D610,'Pesos cenários'!$B$2:$D$4,3,FALSE),"")</f>
        <v>0.36020000000000002</v>
      </c>
    </row>
    <row r="611" spans="1:60" x14ac:dyDescent="0.25">
      <c r="A611">
        <v>21720</v>
      </c>
      <c r="B611" t="s">
        <v>719</v>
      </c>
      <c r="C611" t="s">
        <v>384</v>
      </c>
      <c r="D611" t="s">
        <v>59</v>
      </c>
      <c r="E611" t="s">
        <v>57</v>
      </c>
      <c r="F611" t="s">
        <v>724</v>
      </c>
      <c r="G611" t="s">
        <v>716</v>
      </c>
      <c r="H611">
        <v>41.904000000000003</v>
      </c>
      <c r="J611">
        <v>2210.4683583999999</v>
      </c>
      <c r="K611">
        <v>0.14153779999999999</v>
      </c>
      <c r="L611">
        <v>0.13350000000000001</v>
      </c>
      <c r="N611">
        <v>116.5641</v>
      </c>
      <c r="O611">
        <v>1225.8015</v>
      </c>
      <c r="P611">
        <v>1.4140999999999999</v>
      </c>
      <c r="Q611">
        <v>0.12039999999999999</v>
      </c>
      <c r="R611">
        <v>9.4E-2</v>
      </c>
      <c r="S611">
        <v>0</v>
      </c>
      <c r="T611">
        <v>972.66780000000006</v>
      </c>
      <c r="U611">
        <v>0</v>
      </c>
      <c r="V611">
        <v>0</v>
      </c>
      <c r="W611">
        <v>0</v>
      </c>
      <c r="X611">
        <v>0</v>
      </c>
      <c r="Y611">
        <v>2308118342.25</v>
      </c>
      <c r="Z611">
        <v>0</v>
      </c>
      <c r="AA611">
        <v>0.1263</v>
      </c>
      <c r="AB611">
        <v>0</v>
      </c>
      <c r="AC611">
        <v>0</v>
      </c>
      <c r="AD611">
        <v>836379.58109999995</v>
      </c>
      <c r="AE611">
        <v>0</v>
      </c>
      <c r="AF611">
        <v>0.12039999999999999</v>
      </c>
      <c r="AG611">
        <v>0</v>
      </c>
      <c r="AH611">
        <v>1.5E-3</v>
      </c>
      <c r="AI611">
        <v>0.57669999999999999</v>
      </c>
      <c r="AJ611">
        <v>-9.7799999999999998E-2</v>
      </c>
      <c r="AK611">
        <v>0.124</v>
      </c>
      <c r="AL611">
        <v>0.14729999999999999</v>
      </c>
      <c r="AM611">
        <v>0</v>
      </c>
      <c r="AN611">
        <v>972652688.70200002</v>
      </c>
      <c r="AO611">
        <v>0</v>
      </c>
      <c r="AP611">
        <v>0.12870000000000001</v>
      </c>
      <c r="AQ611">
        <v>0</v>
      </c>
      <c r="AR611">
        <v>288.03881799999999</v>
      </c>
      <c r="AS611">
        <v>0</v>
      </c>
      <c r="AT611">
        <v>-11.5883427875</v>
      </c>
      <c r="AU611">
        <v>0.13469999999999999</v>
      </c>
      <c r="AV611">
        <v>0</v>
      </c>
      <c r="AW611">
        <v>20092.845799999999</v>
      </c>
      <c r="AX611">
        <v>452429.32079999999</v>
      </c>
      <c r="AY611">
        <v>0</v>
      </c>
      <c r="AZ611">
        <v>0.112</v>
      </c>
      <c r="BA611">
        <v>0.9556</v>
      </c>
      <c r="BB611">
        <v>0</v>
      </c>
      <c r="BC611">
        <v>0</v>
      </c>
      <c r="BD611">
        <v>0</v>
      </c>
      <c r="BE611">
        <v>0</v>
      </c>
      <c r="BF611">
        <v>0</v>
      </c>
      <c r="BG611" s="2">
        <f t="shared" si="12"/>
        <v>0.13661000000000001</v>
      </c>
      <c r="BH611">
        <f>IFERROR(VLOOKUP(D611,'Pesos cenários'!$B$2:$D$4,3,FALSE),"")</f>
        <v>0.24260000000000001</v>
      </c>
    </row>
    <row r="612" spans="1:60" x14ac:dyDescent="0.25">
      <c r="A612">
        <v>21721</v>
      </c>
      <c r="B612" t="s">
        <v>719</v>
      </c>
      <c r="C612" t="s">
        <v>385</v>
      </c>
      <c r="D612" t="s">
        <v>59</v>
      </c>
      <c r="E612" t="s">
        <v>57</v>
      </c>
      <c r="F612" t="s">
        <v>727</v>
      </c>
      <c r="G612" t="s">
        <v>716</v>
      </c>
      <c r="H612">
        <v>49.399000000000001</v>
      </c>
      <c r="J612">
        <v>2210.4683583999999</v>
      </c>
      <c r="K612">
        <v>0.14153779999999999</v>
      </c>
      <c r="L612">
        <v>0.13350000000000001</v>
      </c>
      <c r="N612">
        <v>15.2644</v>
      </c>
      <c r="O612">
        <v>1225.8015</v>
      </c>
      <c r="P612">
        <v>1.4140999999999999</v>
      </c>
      <c r="Q612">
        <v>0.12039999999999999</v>
      </c>
      <c r="R612">
        <v>1.1299999999999999E-2</v>
      </c>
      <c r="S612">
        <v>0</v>
      </c>
      <c r="T612">
        <v>972.66780000000006</v>
      </c>
      <c r="U612">
        <v>0</v>
      </c>
      <c r="V612">
        <v>0</v>
      </c>
      <c r="W612">
        <v>0</v>
      </c>
      <c r="X612">
        <v>0</v>
      </c>
      <c r="Y612">
        <v>2308118342.25</v>
      </c>
      <c r="Z612">
        <v>0</v>
      </c>
      <c r="AA612">
        <v>0.1263</v>
      </c>
      <c r="AB612">
        <v>0</v>
      </c>
      <c r="AC612">
        <v>0</v>
      </c>
      <c r="AD612">
        <v>836379.58109999995</v>
      </c>
      <c r="AE612">
        <v>0</v>
      </c>
      <c r="AF612">
        <v>0.12039999999999999</v>
      </c>
      <c r="AG612">
        <v>0</v>
      </c>
      <c r="AH612">
        <v>1E-4</v>
      </c>
      <c r="AI612">
        <v>0.57669999999999999</v>
      </c>
      <c r="AJ612">
        <v>-9.7799999999999998E-2</v>
      </c>
      <c r="AK612">
        <v>0.124</v>
      </c>
      <c r="AL612">
        <v>0.1452</v>
      </c>
      <c r="AM612">
        <v>0</v>
      </c>
      <c r="AN612">
        <v>972652688.70200002</v>
      </c>
      <c r="AO612">
        <v>0</v>
      </c>
      <c r="AP612">
        <v>0.12870000000000001</v>
      </c>
      <c r="AQ612">
        <v>0</v>
      </c>
      <c r="AR612">
        <v>-0.15831161999999999</v>
      </c>
      <c r="AS612">
        <v>0</v>
      </c>
      <c r="AT612">
        <v>-11.5883427875</v>
      </c>
      <c r="AU612">
        <v>0.13469999999999999</v>
      </c>
      <c r="AV612">
        <v>1.3661282109359499E-2</v>
      </c>
      <c r="AW612">
        <v>19732.908299999999</v>
      </c>
      <c r="AX612">
        <v>452429.32079999999</v>
      </c>
      <c r="AY612">
        <v>0</v>
      </c>
      <c r="AZ612">
        <v>0.112</v>
      </c>
      <c r="BA612">
        <v>0.95640000000000003</v>
      </c>
      <c r="BB612">
        <v>0</v>
      </c>
      <c r="BC612">
        <v>0</v>
      </c>
      <c r="BD612">
        <v>0</v>
      </c>
      <c r="BE612">
        <v>0</v>
      </c>
      <c r="BF612">
        <v>0</v>
      </c>
      <c r="BG612" s="2">
        <f t="shared" si="12"/>
        <v>0.12832229470013073</v>
      </c>
      <c r="BH612">
        <f>IFERROR(VLOOKUP(D612,'Pesos cenários'!$B$2:$D$4,3,FALSE),"")</f>
        <v>0.24260000000000001</v>
      </c>
    </row>
    <row r="613" spans="1:60" x14ac:dyDescent="0.25">
      <c r="A613">
        <v>21722</v>
      </c>
      <c r="B613" t="s">
        <v>719</v>
      </c>
      <c r="C613" t="s">
        <v>386</v>
      </c>
      <c r="D613" t="s">
        <v>59</v>
      </c>
      <c r="E613" t="s">
        <v>57</v>
      </c>
      <c r="F613" t="s">
        <v>727</v>
      </c>
      <c r="G613" t="s">
        <v>716</v>
      </c>
      <c r="H613">
        <v>329.83699999999999</v>
      </c>
      <c r="J613">
        <v>2210.4683583999999</v>
      </c>
      <c r="K613">
        <v>0.14153779999999999</v>
      </c>
      <c r="L613">
        <v>0.13350000000000001</v>
      </c>
      <c r="N613">
        <v>294.0752</v>
      </c>
      <c r="O613">
        <v>1225.8015</v>
      </c>
      <c r="P613">
        <v>1.4140999999999999</v>
      </c>
      <c r="Q613">
        <v>0.12039999999999999</v>
      </c>
      <c r="R613">
        <v>0.23899999999999999</v>
      </c>
      <c r="S613">
        <v>0</v>
      </c>
      <c r="T613">
        <v>972.66780000000006</v>
      </c>
      <c r="U613">
        <v>0</v>
      </c>
      <c r="V613">
        <v>0</v>
      </c>
      <c r="W613">
        <v>0</v>
      </c>
      <c r="X613">
        <v>0</v>
      </c>
      <c r="Y613">
        <v>2308118342.25</v>
      </c>
      <c r="Z613">
        <v>0</v>
      </c>
      <c r="AA613">
        <v>0.1263</v>
      </c>
      <c r="AB613">
        <v>0</v>
      </c>
      <c r="AC613">
        <v>0</v>
      </c>
      <c r="AD613">
        <v>836379.58109999995</v>
      </c>
      <c r="AE613">
        <v>0</v>
      </c>
      <c r="AF613">
        <v>0.12039999999999999</v>
      </c>
      <c r="AG613">
        <v>0</v>
      </c>
      <c r="AH613">
        <v>0.23369999999999999</v>
      </c>
      <c r="AI613">
        <v>0.57669999999999999</v>
      </c>
      <c r="AJ613">
        <v>-9.7799999999999998E-2</v>
      </c>
      <c r="AK613">
        <v>0.124</v>
      </c>
      <c r="AL613">
        <v>0.4914</v>
      </c>
      <c r="AM613">
        <v>1865030.1406</v>
      </c>
      <c r="AN613">
        <v>972652688.70200002</v>
      </c>
      <c r="AO613">
        <v>0</v>
      </c>
      <c r="AP613">
        <v>0.12870000000000001</v>
      </c>
      <c r="AQ613">
        <v>1.9E-3</v>
      </c>
      <c r="AR613">
        <v>-0.47540304100000003</v>
      </c>
      <c r="AS613">
        <v>0</v>
      </c>
      <c r="AT613">
        <v>-11.5883427875</v>
      </c>
      <c r="AU613">
        <v>0.13469999999999999</v>
      </c>
      <c r="AV613">
        <v>4.1024247359406997E-2</v>
      </c>
      <c r="AW613">
        <v>27500.211200000002</v>
      </c>
      <c r="AX613">
        <v>452429.32079999999</v>
      </c>
      <c r="AY613">
        <v>0</v>
      </c>
      <c r="AZ613">
        <v>0.112</v>
      </c>
      <c r="BA613">
        <v>0.93920000000000003</v>
      </c>
      <c r="BB613">
        <v>0</v>
      </c>
      <c r="BC613">
        <v>0</v>
      </c>
      <c r="BD613">
        <v>0</v>
      </c>
      <c r="BE613">
        <v>0</v>
      </c>
      <c r="BF613">
        <v>0</v>
      </c>
      <c r="BG613" s="2">
        <f t="shared" si="12"/>
        <v>0.20067009611931214</v>
      </c>
      <c r="BH613">
        <f>IFERROR(VLOOKUP(D613,'Pesos cenários'!$B$2:$D$4,3,FALSE),"")</f>
        <v>0.24260000000000001</v>
      </c>
    </row>
    <row r="614" spans="1:60" x14ac:dyDescent="0.25">
      <c r="A614">
        <v>21723</v>
      </c>
      <c r="B614" t="s">
        <v>719</v>
      </c>
      <c r="C614" t="s">
        <v>387</v>
      </c>
      <c r="D614" t="s">
        <v>56</v>
      </c>
      <c r="E614" t="s">
        <v>57</v>
      </c>
      <c r="F614" t="s">
        <v>724</v>
      </c>
      <c r="G614" t="s">
        <v>716</v>
      </c>
      <c r="H614">
        <v>651.69500000000005</v>
      </c>
      <c r="J614">
        <v>1638.4106470500001</v>
      </c>
      <c r="K614">
        <v>0.14153779999999999</v>
      </c>
      <c r="L614">
        <v>0.13350000000000001</v>
      </c>
      <c r="N614">
        <v>405.6669</v>
      </c>
      <c r="O614">
        <v>934.7636</v>
      </c>
      <c r="P614">
        <v>3.7052</v>
      </c>
      <c r="Q614">
        <v>0.12039999999999999</v>
      </c>
      <c r="R614">
        <v>0.43169999999999997</v>
      </c>
      <c r="S614">
        <v>0</v>
      </c>
      <c r="T614">
        <v>928.77779999999996</v>
      </c>
      <c r="U614">
        <v>0</v>
      </c>
      <c r="V614">
        <v>0</v>
      </c>
      <c r="W614">
        <v>0</v>
      </c>
      <c r="X614">
        <v>0</v>
      </c>
      <c r="Y614">
        <v>1709276720</v>
      </c>
      <c r="Z614">
        <v>0</v>
      </c>
      <c r="AA614">
        <v>0.1263</v>
      </c>
      <c r="AB614">
        <v>0</v>
      </c>
      <c r="AC614">
        <v>0</v>
      </c>
      <c r="AD614">
        <v>478977.01140000002</v>
      </c>
      <c r="AE614">
        <v>0</v>
      </c>
      <c r="AF614">
        <v>0.12039999999999999</v>
      </c>
      <c r="AG614">
        <v>0</v>
      </c>
      <c r="AH614">
        <v>1E-4</v>
      </c>
      <c r="AI614">
        <v>0.377</v>
      </c>
      <c r="AJ614">
        <v>-1.5100000000000001E-2</v>
      </c>
      <c r="AK614">
        <v>0.124</v>
      </c>
      <c r="AL614">
        <v>3.8899999999999997E-2</v>
      </c>
      <c r="AM614">
        <v>0</v>
      </c>
      <c r="AN614">
        <v>442484488.83569998</v>
      </c>
      <c r="AO614">
        <v>0</v>
      </c>
      <c r="AP614">
        <v>0.12870000000000001</v>
      </c>
      <c r="AQ614">
        <v>0</v>
      </c>
      <c r="AR614">
        <v>-8.1755132699999997</v>
      </c>
      <c r="AS614">
        <v>0</v>
      </c>
      <c r="AT614">
        <v>-16.444582950000001</v>
      </c>
      <c r="AU614">
        <v>0.13469999999999999</v>
      </c>
      <c r="AV614">
        <v>0.49715540338467501</v>
      </c>
      <c r="AW614">
        <v>446080.89679999999</v>
      </c>
      <c r="AX614">
        <v>415586.43150000001</v>
      </c>
      <c r="AY614">
        <v>23.412500000000001</v>
      </c>
      <c r="AZ614">
        <v>0.112</v>
      </c>
      <c r="BA614">
        <v>0</v>
      </c>
      <c r="BB614">
        <v>0</v>
      </c>
      <c r="BC614">
        <v>0</v>
      </c>
      <c r="BD614">
        <v>0</v>
      </c>
      <c r="BE614">
        <v>0</v>
      </c>
      <c r="BF614">
        <v>0</v>
      </c>
      <c r="BG614" s="2">
        <f t="shared" si="12"/>
        <v>0.12376711283591571</v>
      </c>
      <c r="BH614">
        <f>IFERROR(VLOOKUP(D614,'Pesos cenários'!$B$2:$D$4,3,FALSE),"")</f>
        <v>0.3972</v>
      </c>
    </row>
    <row r="615" spans="1:60" x14ac:dyDescent="0.25">
      <c r="A615">
        <v>21723</v>
      </c>
      <c r="B615" t="s">
        <v>719</v>
      </c>
      <c r="C615" t="s">
        <v>387</v>
      </c>
      <c r="D615" t="s">
        <v>58</v>
      </c>
      <c r="E615" t="s">
        <v>57</v>
      </c>
      <c r="F615" t="s">
        <v>724</v>
      </c>
      <c r="G615" t="s">
        <v>716</v>
      </c>
      <c r="H615">
        <v>651.69500000000005</v>
      </c>
      <c r="J615">
        <v>1822.5904057749999</v>
      </c>
      <c r="K615">
        <v>0.14153779999999999</v>
      </c>
      <c r="L615">
        <v>0.13350000000000001</v>
      </c>
      <c r="N615">
        <v>427.4563</v>
      </c>
      <c r="O615">
        <v>986.64490000000001</v>
      </c>
      <c r="P615">
        <v>3.7052</v>
      </c>
      <c r="Q615">
        <v>0.12039999999999999</v>
      </c>
      <c r="R615">
        <v>0.43109999999999998</v>
      </c>
      <c r="S615">
        <v>0</v>
      </c>
      <c r="T615">
        <v>916.14700000000005</v>
      </c>
      <c r="U615">
        <v>0</v>
      </c>
      <c r="V615">
        <v>0</v>
      </c>
      <c r="W615">
        <v>0</v>
      </c>
      <c r="X615">
        <v>0</v>
      </c>
      <c r="Y615">
        <v>1698409060</v>
      </c>
      <c r="Z615">
        <v>0</v>
      </c>
      <c r="AA615">
        <v>0.1263</v>
      </c>
      <c r="AB615">
        <v>0</v>
      </c>
      <c r="AC615">
        <v>0</v>
      </c>
      <c r="AD615">
        <v>479501.98119999998</v>
      </c>
      <c r="AE615">
        <v>0</v>
      </c>
      <c r="AF615">
        <v>0.12039999999999999</v>
      </c>
      <c r="AG615">
        <v>0</v>
      </c>
      <c r="AH615">
        <v>-1E-4</v>
      </c>
      <c r="AI615">
        <v>0.37640000000000001</v>
      </c>
      <c r="AJ615">
        <v>-3.3399999999999999E-2</v>
      </c>
      <c r="AK615">
        <v>0.124</v>
      </c>
      <c r="AL615">
        <v>8.1299999999999997E-2</v>
      </c>
      <c r="AM615">
        <v>0</v>
      </c>
      <c r="AN615">
        <v>447279988.8872</v>
      </c>
      <c r="AO615">
        <v>0</v>
      </c>
      <c r="AP615">
        <v>0.12870000000000001</v>
      </c>
      <c r="AQ615">
        <v>0</v>
      </c>
      <c r="AR615">
        <v>-9.3869466799999994</v>
      </c>
      <c r="AS615">
        <v>0</v>
      </c>
      <c r="AT615">
        <v>-12.267491825</v>
      </c>
      <c r="AU615">
        <v>0.13469999999999999</v>
      </c>
      <c r="AV615">
        <v>0.76518874549973404</v>
      </c>
      <c r="AW615">
        <v>387166.52889999998</v>
      </c>
      <c r="AX615">
        <v>431044.28480000002</v>
      </c>
      <c r="AY615">
        <v>0.35320000000000001</v>
      </c>
      <c r="AZ615">
        <v>0.112</v>
      </c>
      <c r="BA615">
        <v>0.1018</v>
      </c>
      <c r="BB615">
        <v>0</v>
      </c>
      <c r="BC615">
        <v>0</v>
      </c>
      <c r="BD615">
        <v>0</v>
      </c>
      <c r="BE615">
        <v>0</v>
      </c>
      <c r="BF615">
        <v>0</v>
      </c>
      <c r="BG615" s="2">
        <f t="shared" si="12"/>
        <v>0.17645816401881417</v>
      </c>
      <c r="BH615">
        <f>IFERROR(VLOOKUP(D615,'Pesos cenários'!$B$2:$D$4,3,FALSE),"")</f>
        <v>0.36020000000000002</v>
      </c>
    </row>
    <row r="616" spans="1:60" x14ac:dyDescent="0.25">
      <c r="A616">
        <v>21723</v>
      </c>
      <c r="B616" t="s">
        <v>719</v>
      </c>
      <c r="C616" t="s">
        <v>387</v>
      </c>
      <c r="D616" t="s">
        <v>59</v>
      </c>
      <c r="E616" t="s">
        <v>57</v>
      </c>
      <c r="F616" t="s">
        <v>724</v>
      </c>
      <c r="G616" t="s">
        <v>716</v>
      </c>
      <c r="H616">
        <v>651.69500000000005</v>
      </c>
      <c r="J616">
        <v>2210.4683583999999</v>
      </c>
      <c r="K616">
        <v>0.14153779999999999</v>
      </c>
      <c r="L616">
        <v>0.13350000000000001</v>
      </c>
      <c r="N616">
        <v>560.02070000000003</v>
      </c>
      <c r="O616">
        <v>1225.8015</v>
      </c>
      <c r="P616">
        <v>1.4140999999999999</v>
      </c>
      <c r="Q616">
        <v>0.12039999999999999</v>
      </c>
      <c r="R616">
        <v>0.45619999999999999</v>
      </c>
      <c r="S616">
        <v>0</v>
      </c>
      <c r="T616">
        <v>972.66780000000006</v>
      </c>
      <c r="U616">
        <v>0</v>
      </c>
      <c r="V616">
        <v>0</v>
      </c>
      <c r="W616">
        <v>0</v>
      </c>
      <c r="X616">
        <v>0</v>
      </c>
      <c r="Y616">
        <v>2308118342.25</v>
      </c>
      <c r="Z616">
        <v>0</v>
      </c>
      <c r="AA616">
        <v>0.1263</v>
      </c>
      <c r="AB616">
        <v>0</v>
      </c>
      <c r="AC616">
        <v>0</v>
      </c>
      <c r="AD616">
        <v>836379.58109999995</v>
      </c>
      <c r="AE616">
        <v>0</v>
      </c>
      <c r="AF616">
        <v>0.12039999999999999</v>
      </c>
      <c r="AG616">
        <v>0</v>
      </c>
      <c r="AH616">
        <v>1.6999999999999999E-3</v>
      </c>
      <c r="AI616">
        <v>0.57669999999999999</v>
      </c>
      <c r="AJ616">
        <v>-9.7799999999999998E-2</v>
      </c>
      <c r="AK616">
        <v>0.124</v>
      </c>
      <c r="AL616">
        <v>0.14760000000000001</v>
      </c>
      <c r="AM616">
        <v>0</v>
      </c>
      <c r="AN616">
        <v>972652688.70200002</v>
      </c>
      <c r="AO616">
        <v>0</v>
      </c>
      <c r="AP616">
        <v>0.12870000000000001</v>
      </c>
      <c r="AQ616">
        <v>0</v>
      </c>
      <c r="AR616">
        <v>-8.6992969500000008</v>
      </c>
      <c r="AS616">
        <v>0</v>
      </c>
      <c r="AT616">
        <v>-11.5883427875</v>
      </c>
      <c r="AU616">
        <v>0.13469999999999999</v>
      </c>
      <c r="AV616">
        <v>0.75069378853580904</v>
      </c>
      <c r="AW616">
        <v>405727.89840000001</v>
      </c>
      <c r="AX616">
        <v>452429.32079999999</v>
      </c>
      <c r="AY616">
        <v>0</v>
      </c>
      <c r="AZ616">
        <v>0.112</v>
      </c>
      <c r="BA616">
        <v>0.1032</v>
      </c>
      <c r="BB616">
        <v>0</v>
      </c>
      <c r="BC616">
        <v>0</v>
      </c>
      <c r="BD616">
        <v>0</v>
      </c>
      <c r="BE616">
        <v>0</v>
      </c>
      <c r="BF616">
        <v>0</v>
      </c>
      <c r="BG616" s="2">
        <f t="shared" si="12"/>
        <v>0.18590573331577345</v>
      </c>
      <c r="BH616">
        <f>IFERROR(VLOOKUP(D616,'Pesos cenários'!$B$2:$D$4,3,FALSE),"")</f>
        <v>0.24260000000000001</v>
      </c>
    </row>
    <row r="617" spans="1:60" x14ac:dyDescent="0.25">
      <c r="A617">
        <v>21724</v>
      </c>
      <c r="B617" t="s">
        <v>719</v>
      </c>
      <c r="C617" t="s">
        <v>388</v>
      </c>
      <c r="D617" t="s">
        <v>59</v>
      </c>
      <c r="E617" t="s">
        <v>57</v>
      </c>
      <c r="F617" t="s">
        <v>727</v>
      </c>
      <c r="G617" t="s">
        <v>716</v>
      </c>
      <c r="H617">
        <v>429.55399999999997</v>
      </c>
      <c r="I617">
        <v>211.603241</v>
      </c>
      <c r="J617">
        <v>2210.4683583999999</v>
      </c>
      <c r="K617">
        <v>0.14153779999999999</v>
      </c>
      <c r="L617">
        <v>0.13350000000000001</v>
      </c>
      <c r="M617">
        <v>9.5699999999999993E-2</v>
      </c>
      <c r="N617">
        <v>760.92079999999999</v>
      </c>
      <c r="O617">
        <v>1225.8015</v>
      </c>
      <c r="P617">
        <v>1.4140999999999999</v>
      </c>
      <c r="Q617">
        <v>0.12039999999999999</v>
      </c>
      <c r="R617">
        <v>0.62029999999999996</v>
      </c>
      <c r="S617">
        <v>465.28100000000001</v>
      </c>
      <c r="T617">
        <v>972.66780000000006</v>
      </c>
      <c r="U617">
        <v>0</v>
      </c>
      <c r="V617">
        <v>0</v>
      </c>
      <c r="W617">
        <v>0.47839999999999999</v>
      </c>
      <c r="X617">
        <v>1327505614</v>
      </c>
      <c r="Y617">
        <v>2308118342.25</v>
      </c>
      <c r="Z617">
        <v>0</v>
      </c>
      <c r="AA617">
        <v>0.1263</v>
      </c>
      <c r="AB617">
        <v>0.57509999999999994</v>
      </c>
      <c r="AC617">
        <v>324079.22710000002</v>
      </c>
      <c r="AD617">
        <v>836379.58109999995</v>
      </c>
      <c r="AE617">
        <v>0</v>
      </c>
      <c r="AF617">
        <v>0.12039999999999999</v>
      </c>
      <c r="AG617">
        <v>0.38750000000000001</v>
      </c>
      <c r="AH617">
        <v>0.21909999999999999</v>
      </c>
      <c r="AI617">
        <v>0.57669999999999999</v>
      </c>
      <c r="AJ617">
        <v>-9.7799999999999998E-2</v>
      </c>
      <c r="AK617">
        <v>0.124</v>
      </c>
      <c r="AL617">
        <v>0.4698</v>
      </c>
      <c r="AM617">
        <v>909075522.03279996</v>
      </c>
      <c r="AN617">
        <v>972652688.70200002</v>
      </c>
      <c r="AO617">
        <v>0</v>
      </c>
      <c r="AP617">
        <v>0.12870000000000001</v>
      </c>
      <c r="AQ617">
        <v>0.93459999999999999</v>
      </c>
      <c r="AR617">
        <v>-0.16589289900000001</v>
      </c>
      <c r="AS617">
        <v>0</v>
      </c>
      <c r="AT617">
        <v>-11.5883427875</v>
      </c>
      <c r="AU617">
        <v>0.13469999999999999</v>
      </c>
      <c r="AV617">
        <v>1.4315498086485899E-2</v>
      </c>
      <c r="AW617">
        <v>198777.26420000001</v>
      </c>
      <c r="AX617">
        <v>452429.32079999999</v>
      </c>
      <c r="AY617">
        <v>0</v>
      </c>
      <c r="AZ617">
        <v>0.112</v>
      </c>
      <c r="BA617">
        <v>0.56059999999999999</v>
      </c>
      <c r="BB617">
        <v>0</v>
      </c>
      <c r="BC617">
        <v>0</v>
      </c>
      <c r="BD617">
        <v>0</v>
      </c>
      <c r="BE617">
        <v>0</v>
      </c>
      <c r="BF617">
        <v>0</v>
      </c>
      <c r="BG617" s="2">
        <f t="shared" si="12"/>
        <v>0.45000391759224967</v>
      </c>
      <c r="BH617">
        <f>IFERROR(VLOOKUP(D617,'Pesos cenários'!$B$2:$D$4,3,FALSE),"")</f>
        <v>0.24260000000000001</v>
      </c>
    </row>
    <row r="618" spans="1:60" x14ac:dyDescent="0.25">
      <c r="A618">
        <v>21725</v>
      </c>
      <c r="B618" t="s">
        <v>719</v>
      </c>
      <c r="C618" t="s">
        <v>389</v>
      </c>
      <c r="D618" t="s">
        <v>58</v>
      </c>
      <c r="E618" t="s">
        <v>57</v>
      </c>
      <c r="F618" t="s">
        <v>729</v>
      </c>
      <c r="G618" t="s">
        <v>716</v>
      </c>
      <c r="H618">
        <v>233.14400000000001</v>
      </c>
      <c r="I618">
        <v>780.84918200000004</v>
      </c>
      <c r="J618">
        <v>1822.5904057749999</v>
      </c>
      <c r="K618">
        <v>0.14153779999999999</v>
      </c>
      <c r="L618">
        <v>0.13350000000000001</v>
      </c>
      <c r="M618">
        <v>0.4284</v>
      </c>
      <c r="N618">
        <v>146.5889</v>
      </c>
      <c r="O618">
        <v>986.64490000000001</v>
      </c>
      <c r="P618">
        <v>3.7052</v>
      </c>
      <c r="Q618">
        <v>0.12039999999999999</v>
      </c>
      <c r="R618">
        <v>0.1454</v>
      </c>
      <c r="S618">
        <v>250.27680000000001</v>
      </c>
      <c r="T618">
        <v>916.14700000000005</v>
      </c>
      <c r="U618">
        <v>0</v>
      </c>
      <c r="V618">
        <v>0</v>
      </c>
      <c r="W618">
        <v>0.2732</v>
      </c>
      <c r="X618">
        <v>482977880</v>
      </c>
      <c r="Y618">
        <v>1698409060</v>
      </c>
      <c r="Z618">
        <v>0</v>
      </c>
      <c r="AA618">
        <v>0.1263</v>
      </c>
      <c r="AB618">
        <v>0.28439999999999999</v>
      </c>
      <c r="AC618">
        <v>204737.92189999999</v>
      </c>
      <c r="AD618">
        <v>479501.98119999998</v>
      </c>
      <c r="AE618">
        <v>0</v>
      </c>
      <c r="AF618">
        <v>0.12039999999999999</v>
      </c>
      <c r="AG618">
        <v>0.42699999999999999</v>
      </c>
      <c r="AH618">
        <v>9.5899999999999999E-2</v>
      </c>
      <c r="AI618">
        <v>0.37640000000000001</v>
      </c>
      <c r="AJ618">
        <v>-3.3399999999999999E-2</v>
      </c>
      <c r="AK618">
        <v>0.124</v>
      </c>
      <c r="AL618">
        <v>0.3155</v>
      </c>
      <c r="AM618">
        <v>63373229.858000003</v>
      </c>
      <c r="AN618">
        <v>447279988.8872</v>
      </c>
      <c r="AO618">
        <v>0</v>
      </c>
      <c r="AP618">
        <v>0.12870000000000001</v>
      </c>
      <c r="AQ618">
        <v>0.14169999999999999</v>
      </c>
      <c r="AR618">
        <v>-0.13750800499999999</v>
      </c>
      <c r="AS618">
        <v>0</v>
      </c>
      <c r="AT618">
        <v>-12.267491825</v>
      </c>
      <c r="AU618">
        <v>0.13469999999999999</v>
      </c>
      <c r="AV618">
        <v>1.12091376918443E-2</v>
      </c>
      <c r="AW618">
        <v>37511.449200000003</v>
      </c>
      <c r="AX618">
        <v>431044.28480000002</v>
      </c>
      <c r="AY618">
        <v>0.35320000000000001</v>
      </c>
      <c r="AZ618">
        <v>0.112</v>
      </c>
      <c r="BA618">
        <v>0.91300000000000003</v>
      </c>
      <c r="BB618">
        <v>0</v>
      </c>
      <c r="BC618">
        <v>0</v>
      </c>
      <c r="BD618">
        <v>0</v>
      </c>
      <c r="BE618">
        <v>0</v>
      </c>
      <c r="BF618">
        <v>0</v>
      </c>
      <c r="BG618" s="2">
        <f t="shared" si="12"/>
        <v>0.32315274084709139</v>
      </c>
      <c r="BH618">
        <f>IFERROR(VLOOKUP(D618,'Pesos cenários'!$B$2:$D$4,3,FALSE),"")</f>
        <v>0.36020000000000002</v>
      </c>
    </row>
    <row r="619" spans="1:60" x14ac:dyDescent="0.25">
      <c r="A619">
        <v>21725</v>
      </c>
      <c r="B619" t="s">
        <v>719</v>
      </c>
      <c r="C619" t="s">
        <v>389</v>
      </c>
      <c r="D619" t="s">
        <v>59</v>
      </c>
      <c r="E619" t="s">
        <v>57</v>
      </c>
      <c r="F619" t="s">
        <v>729</v>
      </c>
      <c r="G619" t="s">
        <v>716</v>
      </c>
      <c r="H619">
        <v>233.14400000000001</v>
      </c>
      <c r="I619">
        <v>780.84918200000004</v>
      </c>
      <c r="J619">
        <v>2210.4683583999999</v>
      </c>
      <c r="K619">
        <v>0.14153779999999999</v>
      </c>
      <c r="L619">
        <v>0.13350000000000001</v>
      </c>
      <c r="M619">
        <v>0.35320000000000001</v>
      </c>
      <c r="N619">
        <v>210.71520000000001</v>
      </c>
      <c r="O619">
        <v>1225.8015</v>
      </c>
      <c r="P619">
        <v>1.4140999999999999</v>
      </c>
      <c r="Q619">
        <v>0.12039999999999999</v>
      </c>
      <c r="R619">
        <v>0.1709</v>
      </c>
      <c r="S619">
        <v>250.27680000000001</v>
      </c>
      <c r="T619">
        <v>972.66780000000006</v>
      </c>
      <c r="U619">
        <v>0</v>
      </c>
      <c r="V619">
        <v>0</v>
      </c>
      <c r="W619">
        <v>0.25729999999999997</v>
      </c>
      <c r="X619">
        <v>482977880</v>
      </c>
      <c r="Y619">
        <v>2308118342.25</v>
      </c>
      <c r="Z619">
        <v>0</v>
      </c>
      <c r="AA619">
        <v>0.1263</v>
      </c>
      <c r="AB619">
        <v>0.20930000000000001</v>
      </c>
      <c r="AC619">
        <v>204737.92189999999</v>
      </c>
      <c r="AD619">
        <v>836379.58109999995</v>
      </c>
      <c r="AE619">
        <v>0</v>
      </c>
      <c r="AF619">
        <v>0.12039999999999999</v>
      </c>
      <c r="AG619">
        <v>0.24479999999999999</v>
      </c>
      <c r="AH619">
        <v>9.4299999999999995E-2</v>
      </c>
      <c r="AI619">
        <v>0.57669999999999999</v>
      </c>
      <c r="AJ619">
        <v>-9.7799999999999998E-2</v>
      </c>
      <c r="AK619">
        <v>0.124</v>
      </c>
      <c r="AL619">
        <v>0.28489999999999999</v>
      </c>
      <c r="AM619">
        <v>83814727.835600004</v>
      </c>
      <c r="AN619">
        <v>972652688.70200002</v>
      </c>
      <c r="AO619">
        <v>0</v>
      </c>
      <c r="AP619">
        <v>0.12870000000000001</v>
      </c>
      <c r="AQ619">
        <v>8.6199999999999999E-2</v>
      </c>
      <c r="AR619">
        <v>-2.65061366E-3</v>
      </c>
      <c r="AS619">
        <v>0</v>
      </c>
      <c r="AT619">
        <v>-11.5883427875</v>
      </c>
      <c r="AU619">
        <v>0.13469999999999999</v>
      </c>
      <c r="AV619">
        <v>2.2873103675010001E-4</v>
      </c>
      <c r="AW619">
        <v>36629.401700000002</v>
      </c>
      <c r="AX619">
        <v>452429.32079999999</v>
      </c>
      <c r="AY619">
        <v>0</v>
      </c>
      <c r="AZ619">
        <v>0.112</v>
      </c>
      <c r="BA619">
        <v>0.91900000000000004</v>
      </c>
      <c r="BB619">
        <v>0</v>
      </c>
      <c r="BC619">
        <v>0</v>
      </c>
      <c r="BD619">
        <v>0</v>
      </c>
      <c r="BE619">
        <v>0</v>
      </c>
      <c r="BF619">
        <v>0</v>
      </c>
      <c r="BG619" s="2">
        <f t="shared" si="12"/>
        <v>0.27301742007065022</v>
      </c>
      <c r="BH619">
        <f>IFERROR(VLOOKUP(D619,'Pesos cenários'!$B$2:$D$4,3,FALSE),"")</f>
        <v>0.24260000000000001</v>
      </c>
    </row>
    <row r="620" spans="1:60" x14ac:dyDescent="0.25">
      <c r="A620">
        <v>21726</v>
      </c>
      <c r="B620" t="s">
        <v>719</v>
      </c>
      <c r="C620" t="s">
        <v>390</v>
      </c>
      <c r="D620" t="s">
        <v>56</v>
      </c>
      <c r="E620" t="s">
        <v>57</v>
      </c>
      <c r="F620" t="s">
        <v>724</v>
      </c>
      <c r="G620" t="s">
        <v>716</v>
      </c>
      <c r="H620">
        <v>261.74299999999999</v>
      </c>
      <c r="I620">
        <v>265.02450599999997</v>
      </c>
      <c r="J620">
        <v>1638.4106470500001</v>
      </c>
      <c r="K620">
        <v>0.14153779999999999</v>
      </c>
      <c r="L620">
        <v>0.13350000000000001</v>
      </c>
      <c r="M620">
        <v>0.16170000000000001</v>
      </c>
      <c r="N620">
        <v>782.22450000000003</v>
      </c>
      <c r="O620">
        <v>934.7636</v>
      </c>
      <c r="P620">
        <v>3.7052</v>
      </c>
      <c r="Q620">
        <v>0.12039999999999999</v>
      </c>
      <c r="R620">
        <v>0.83620000000000005</v>
      </c>
      <c r="S620">
        <v>270.27800000000002</v>
      </c>
      <c r="T620">
        <v>928.77779999999996</v>
      </c>
      <c r="U620">
        <v>0</v>
      </c>
      <c r="V620">
        <v>0</v>
      </c>
      <c r="W620">
        <v>0.29099999999999998</v>
      </c>
      <c r="X620">
        <v>955214466</v>
      </c>
      <c r="Y620">
        <v>1709276720</v>
      </c>
      <c r="Z620">
        <v>0</v>
      </c>
      <c r="AA620">
        <v>0.1263</v>
      </c>
      <c r="AB620">
        <v>0.55879999999999996</v>
      </c>
      <c r="AC620">
        <v>353546.13919999998</v>
      </c>
      <c r="AD620">
        <v>478977.01140000002</v>
      </c>
      <c r="AE620">
        <v>0</v>
      </c>
      <c r="AF620">
        <v>0.12039999999999999</v>
      </c>
      <c r="AG620">
        <v>0.73809999999999998</v>
      </c>
      <c r="AH620">
        <v>0.1946</v>
      </c>
      <c r="AI620">
        <v>0.377</v>
      </c>
      <c r="AJ620">
        <v>-1.5100000000000001E-2</v>
      </c>
      <c r="AK620">
        <v>0.124</v>
      </c>
      <c r="AL620">
        <v>0.53480000000000005</v>
      </c>
      <c r="AM620">
        <v>0</v>
      </c>
      <c r="AN620">
        <v>442484488.83569998</v>
      </c>
      <c r="AO620">
        <v>0</v>
      </c>
      <c r="AP620">
        <v>0.12870000000000001</v>
      </c>
      <c r="AQ620">
        <v>0</v>
      </c>
      <c r="AR620">
        <v>-3.21862474E-2</v>
      </c>
      <c r="AS620">
        <v>0</v>
      </c>
      <c r="AT620">
        <v>-16.444582950000001</v>
      </c>
      <c r="AU620">
        <v>0.13469999999999999</v>
      </c>
      <c r="AV620">
        <v>1.9572553161039501E-3</v>
      </c>
      <c r="AW620">
        <v>113257.129</v>
      </c>
      <c r="AX620">
        <v>415586.43150000001</v>
      </c>
      <c r="AY620">
        <v>23.412500000000001</v>
      </c>
      <c r="AZ620">
        <v>0.112</v>
      </c>
      <c r="BA620">
        <v>0.72750000000000004</v>
      </c>
      <c r="BB620">
        <v>0</v>
      </c>
      <c r="BC620">
        <v>0</v>
      </c>
      <c r="BD620">
        <v>0</v>
      </c>
      <c r="BE620">
        <v>0</v>
      </c>
      <c r="BF620">
        <v>0</v>
      </c>
      <c r="BG620" s="2">
        <f t="shared" si="12"/>
        <v>0.42976795229107922</v>
      </c>
      <c r="BH620">
        <f>IFERROR(VLOOKUP(D620,'Pesos cenários'!$B$2:$D$4,3,FALSE),"")</f>
        <v>0.3972</v>
      </c>
    </row>
    <row r="621" spans="1:60" x14ac:dyDescent="0.25">
      <c r="A621">
        <v>21726</v>
      </c>
      <c r="B621" t="s">
        <v>719</v>
      </c>
      <c r="C621" t="s">
        <v>390</v>
      </c>
      <c r="D621" t="s">
        <v>58</v>
      </c>
      <c r="E621" t="s">
        <v>57</v>
      </c>
      <c r="F621" t="s">
        <v>724</v>
      </c>
      <c r="G621" t="s">
        <v>716</v>
      </c>
      <c r="H621">
        <v>261.74299999999999</v>
      </c>
      <c r="I621">
        <v>265.02450599999997</v>
      </c>
      <c r="J621">
        <v>1822.5904057749999</v>
      </c>
      <c r="K621">
        <v>0.14153779999999999</v>
      </c>
      <c r="L621">
        <v>0.13350000000000001</v>
      </c>
      <c r="M621">
        <v>0.14530000000000001</v>
      </c>
      <c r="N621">
        <v>822.93320000000006</v>
      </c>
      <c r="O621">
        <v>986.64490000000001</v>
      </c>
      <c r="P621">
        <v>3.7052</v>
      </c>
      <c r="Q621">
        <v>0.12039999999999999</v>
      </c>
      <c r="R621">
        <v>0.83340000000000003</v>
      </c>
      <c r="S621">
        <v>270.27800000000002</v>
      </c>
      <c r="T621">
        <v>916.14700000000005</v>
      </c>
      <c r="U621">
        <v>0</v>
      </c>
      <c r="V621">
        <v>0</v>
      </c>
      <c r="W621">
        <v>0.29499999999999998</v>
      </c>
      <c r="X621">
        <v>955214466</v>
      </c>
      <c r="Y621">
        <v>1698409060</v>
      </c>
      <c r="Z621">
        <v>0</v>
      </c>
      <c r="AA621">
        <v>0.1263</v>
      </c>
      <c r="AB621">
        <v>0.56240000000000001</v>
      </c>
      <c r="AC621">
        <v>353546.13919999998</v>
      </c>
      <c r="AD621">
        <v>479501.98119999998</v>
      </c>
      <c r="AE621">
        <v>0</v>
      </c>
      <c r="AF621">
        <v>0.12039999999999999</v>
      </c>
      <c r="AG621">
        <v>0.73729999999999996</v>
      </c>
      <c r="AH621">
        <v>0.19309999999999999</v>
      </c>
      <c r="AI621">
        <v>0.37640000000000001</v>
      </c>
      <c r="AJ621">
        <v>-3.3399999999999999E-2</v>
      </c>
      <c r="AK621">
        <v>0.124</v>
      </c>
      <c r="AL621">
        <v>0.55249999999999999</v>
      </c>
      <c r="AM621">
        <v>0</v>
      </c>
      <c r="AN621">
        <v>447279988.8872</v>
      </c>
      <c r="AO621">
        <v>0</v>
      </c>
      <c r="AP621">
        <v>0.12870000000000001</v>
      </c>
      <c r="AQ621">
        <v>0</v>
      </c>
      <c r="AR621">
        <v>-178.99829099999999</v>
      </c>
      <c r="AS621">
        <v>0</v>
      </c>
      <c r="AT621">
        <v>-12.267491825</v>
      </c>
      <c r="AU621">
        <v>0.13469999999999999</v>
      </c>
      <c r="AV621">
        <v>1</v>
      </c>
      <c r="AW621">
        <v>138800.1176</v>
      </c>
      <c r="AX621">
        <v>431044.28480000002</v>
      </c>
      <c r="AY621">
        <v>0.35320000000000001</v>
      </c>
      <c r="AZ621">
        <v>0.112</v>
      </c>
      <c r="BA621">
        <v>0.67800000000000005</v>
      </c>
      <c r="BB621">
        <v>0</v>
      </c>
      <c r="BC621">
        <v>0</v>
      </c>
      <c r="BD621">
        <v>0</v>
      </c>
      <c r="BE621">
        <v>0</v>
      </c>
      <c r="BF621">
        <v>0</v>
      </c>
      <c r="BG621" s="2">
        <f t="shared" si="12"/>
        <v>0.55868695000000002</v>
      </c>
      <c r="BH621">
        <f>IFERROR(VLOOKUP(D621,'Pesos cenários'!$B$2:$D$4,3,FALSE),"")</f>
        <v>0.36020000000000002</v>
      </c>
    </row>
    <row r="622" spans="1:60" x14ac:dyDescent="0.25">
      <c r="A622">
        <v>21726</v>
      </c>
      <c r="B622" t="s">
        <v>719</v>
      </c>
      <c r="C622" t="s">
        <v>390</v>
      </c>
      <c r="D622" t="s">
        <v>59</v>
      </c>
      <c r="E622" t="s">
        <v>57</v>
      </c>
      <c r="F622" t="s">
        <v>724</v>
      </c>
      <c r="G622" t="s">
        <v>716</v>
      </c>
      <c r="H622">
        <v>261.74299999999999</v>
      </c>
      <c r="I622">
        <v>266.18481400000002</v>
      </c>
      <c r="J622">
        <v>2210.4683583999999</v>
      </c>
      <c r="K622">
        <v>0.14153779999999999</v>
      </c>
      <c r="L622">
        <v>0.13350000000000001</v>
      </c>
      <c r="M622">
        <v>0.12039999999999999</v>
      </c>
      <c r="N622">
        <v>949.78309999999999</v>
      </c>
      <c r="O622">
        <v>1225.8015</v>
      </c>
      <c r="P622">
        <v>1.4140999999999999</v>
      </c>
      <c r="Q622">
        <v>0.12039999999999999</v>
      </c>
      <c r="R622">
        <v>0.77459999999999996</v>
      </c>
      <c r="S622">
        <v>270.27800000000002</v>
      </c>
      <c r="T622">
        <v>972.66780000000006</v>
      </c>
      <c r="U622">
        <v>0</v>
      </c>
      <c r="V622">
        <v>0</v>
      </c>
      <c r="W622">
        <v>0.27789999999999998</v>
      </c>
      <c r="X622">
        <v>959396520</v>
      </c>
      <c r="Y622">
        <v>2308118342.25</v>
      </c>
      <c r="Z622">
        <v>0</v>
      </c>
      <c r="AA622">
        <v>0.1263</v>
      </c>
      <c r="AB622">
        <v>0.41570000000000001</v>
      </c>
      <c r="AC622">
        <v>353546.13919999998</v>
      </c>
      <c r="AD622">
        <v>836379.58109999995</v>
      </c>
      <c r="AE622">
        <v>0</v>
      </c>
      <c r="AF622">
        <v>0.12039999999999999</v>
      </c>
      <c r="AG622">
        <v>0.42270000000000002</v>
      </c>
      <c r="AH622">
        <v>0.20050000000000001</v>
      </c>
      <c r="AI622">
        <v>0.57669999999999999</v>
      </c>
      <c r="AJ622">
        <v>-9.7799999999999998E-2</v>
      </c>
      <c r="AK622">
        <v>0.124</v>
      </c>
      <c r="AL622">
        <v>0.44219999999999998</v>
      </c>
      <c r="AM622">
        <v>0</v>
      </c>
      <c r="AN622">
        <v>972652688.70200002</v>
      </c>
      <c r="AO622">
        <v>0</v>
      </c>
      <c r="AP622">
        <v>0.12870000000000001</v>
      </c>
      <c r="AQ622">
        <v>0</v>
      </c>
      <c r="AR622">
        <v>-622.77533000000005</v>
      </c>
      <c r="AS622">
        <v>0</v>
      </c>
      <c r="AT622">
        <v>-11.5883427875</v>
      </c>
      <c r="AU622">
        <v>0.13469999999999999</v>
      </c>
      <c r="AV622">
        <v>1</v>
      </c>
      <c r="AW622">
        <v>154843.93160000001</v>
      </c>
      <c r="AX622">
        <v>452429.32079999999</v>
      </c>
      <c r="AY622">
        <v>0</v>
      </c>
      <c r="AZ622">
        <v>0.112</v>
      </c>
      <c r="BA622">
        <v>0.65780000000000005</v>
      </c>
      <c r="BB622">
        <v>0</v>
      </c>
      <c r="BC622">
        <v>0</v>
      </c>
      <c r="BD622">
        <v>0</v>
      </c>
      <c r="BE622">
        <v>0</v>
      </c>
      <c r="BF622">
        <v>0</v>
      </c>
      <c r="BG622" s="2">
        <f t="shared" si="12"/>
        <v>0.47593763</v>
      </c>
      <c r="BH622">
        <f>IFERROR(VLOOKUP(D622,'Pesos cenários'!$B$2:$D$4,3,FALSE),"")</f>
        <v>0.24260000000000001</v>
      </c>
    </row>
    <row r="623" spans="1:60" x14ac:dyDescent="0.25">
      <c r="A623">
        <v>21727</v>
      </c>
      <c r="B623" t="s">
        <v>719</v>
      </c>
      <c r="C623" t="s">
        <v>391</v>
      </c>
      <c r="D623" t="s">
        <v>58</v>
      </c>
      <c r="E623" t="s">
        <v>57</v>
      </c>
      <c r="F623" t="s">
        <v>729</v>
      </c>
      <c r="G623" t="s">
        <v>716</v>
      </c>
      <c r="H623">
        <v>178.00700000000001</v>
      </c>
      <c r="I623">
        <v>12.997661600000001</v>
      </c>
      <c r="J623">
        <v>1822.5904057749999</v>
      </c>
      <c r="K623">
        <v>0.14153779999999999</v>
      </c>
      <c r="L623">
        <v>0.13350000000000001</v>
      </c>
      <c r="M623">
        <v>7.1000000000000004E-3</v>
      </c>
      <c r="N623">
        <v>448.72949999999997</v>
      </c>
      <c r="O623">
        <v>986.64490000000001</v>
      </c>
      <c r="P623">
        <v>3.7052</v>
      </c>
      <c r="Q623">
        <v>0.12039999999999999</v>
      </c>
      <c r="R623">
        <v>0.45269999999999999</v>
      </c>
      <c r="S623">
        <v>214.59139999999999</v>
      </c>
      <c r="T623">
        <v>916.14700000000005</v>
      </c>
      <c r="U623">
        <v>0</v>
      </c>
      <c r="V623">
        <v>0</v>
      </c>
      <c r="W623">
        <v>0.23419999999999999</v>
      </c>
      <c r="X623">
        <v>402810288</v>
      </c>
      <c r="Y623">
        <v>1698409060</v>
      </c>
      <c r="Z623">
        <v>0</v>
      </c>
      <c r="AA623">
        <v>0.1263</v>
      </c>
      <c r="AB623">
        <v>0.23719999999999999</v>
      </c>
      <c r="AC623">
        <v>181498.39550000001</v>
      </c>
      <c r="AD623">
        <v>479501.98119999998</v>
      </c>
      <c r="AE623">
        <v>0</v>
      </c>
      <c r="AF623">
        <v>0.12039999999999999</v>
      </c>
      <c r="AG623">
        <v>0.3785</v>
      </c>
      <c r="AH623">
        <v>0</v>
      </c>
      <c r="AI623">
        <v>0.37640000000000001</v>
      </c>
      <c r="AJ623">
        <v>-3.3399999999999999E-2</v>
      </c>
      <c r="AK623">
        <v>0.124</v>
      </c>
      <c r="AL623">
        <v>8.1500000000000003E-2</v>
      </c>
      <c r="AM623">
        <v>0</v>
      </c>
      <c r="AN623">
        <v>447279988.8872</v>
      </c>
      <c r="AO623">
        <v>0</v>
      </c>
      <c r="AP623">
        <v>0.12870000000000001</v>
      </c>
      <c r="AQ623">
        <v>0</v>
      </c>
      <c r="AR623">
        <v>0</v>
      </c>
      <c r="AS623">
        <v>0</v>
      </c>
      <c r="AT623">
        <v>-12.267491825</v>
      </c>
      <c r="AU623">
        <v>0.13469999999999999</v>
      </c>
      <c r="AV623">
        <v>0</v>
      </c>
      <c r="AW623">
        <v>34598.724900000001</v>
      </c>
      <c r="AX623">
        <v>431044.28480000002</v>
      </c>
      <c r="AY623">
        <v>0.35320000000000001</v>
      </c>
      <c r="AZ623">
        <v>0.112</v>
      </c>
      <c r="BA623">
        <v>0.91969999999999996</v>
      </c>
      <c r="BB623">
        <v>0</v>
      </c>
      <c r="BC623">
        <v>0</v>
      </c>
      <c r="BD623">
        <v>0</v>
      </c>
      <c r="BE623">
        <v>0</v>
      </c>
      <c r="BF623">
        <v>0</v>
      </c>
      <c r="BG623" s="2">
        <f t="shared" si="12"/>
        <v>0.24409509000000001</v>
      </c>
      <c r="BH623">
        <f>IFERROR(VLOOKUP(D623,'Pesos cenários'!$B$2:$D$4,3,FALSE),"")</f>
        <v>0.36020000000000002</v>
      </c>
    </row>
    <row r="624" spans="1:60" x14ac:dyDescent="0.25">
      <c r="A624">
        <v>21727</v>
      </c>
      <c r="B624" t="s">
        <v>719</v>
      </c>
      <c r="C624" t="s">
        <v>391</v>
      </c>
      <c r="D624" t="s">
        <v>59</v>
      </c>
      <c r="E624" t="s">
        <v>57</v>
      </c>
      <c r="F624" t="s">
        <v>729</v>
      </c>
      <c r="G624" t="s">
        <v>716</v>
      </c>
      <c r="H624">
        <v>178.00700000000001</v>
      </c>
      <c r="I624">
        <v>12.997661600000001</v>
      </c>
      <c r="J624">
        <v>2210.4683583999999</v>
      </c>
      <c r="K624">
        <v>0.14153779999999999</v>
      </c>
      <c r="L624">
        <v>0.13350000000000001</v>
      </c>
      <c r="M624">
        <v>5.7999999999999996E-3</v>
      </c>
      <c r="N624">
        <v>724.5634</v>
      </c>
      <c r="O624">
        <v>1225.8015</v>
      </c>
      <c r="P624">
        <v>1.4140999999999999</v>
      </c>
      <c r="Q624">
        <v>0.12039999999999999</v>
      </c>
      <c r="R624">
        <v>0.59060000000000001</v>
      </c>
      <c r="S624">
        <v>214.59139999999999</v>
      </c>
      <c r="T624">
        <v>972.66780000000006</v>
      </c>
      <c r="U624">
        <v>0</v>
      </c>
      <c r="V624">
        <v>0</v>
      </c>
      <c r="W624">
        <v>0.22059999999999999</v>
      </c>
      <c r="X624">
        <v>402810288</v>
      </c>
      <c r="Y624">
        <v>2308118342.25</v>
      </c>
      <c r="Z624">
        <v>0</v>
      </c>
      <c r="AA624">
        <v>0.1263</v>
      </c>
      <c r="AB624">
        <v>0.17449999999999999</v>
      </c>
      <c r="AC624">
        <v>181498.39550000001</v>
      </c>
      <c r="AD624">
        <v>836379.58109999995</v>
      </c>
      <c r="AE624">
        <v>0</v>
      </c>
      <c r="AF624">
        <v>0.12039999999999999</v>
      </c>
      <c r="AG624">
        <v>0.217</v>
      </c>
      <c r="AH624">
        <v>0.2344</v>
      </c>
      <c r="AI624">
        <v>0.57669999999999999</v>
      </c>
      <c r="AJ624">
        <v>-9.7799999999999998E-2</v>
      </c>
      <c r="AK624">
        <v>0.124</v>
      </c>
      <c r="AL624">
        <v>0.49249999999999999</v>
      </c>
      <c r="AM624">
        <v>70305009.879999995</v>
      </c>
      <c r="AN624">
        <v>972652688.70200002</v>
      </c>
      <c r="AO624">
        <v>0</v>
      </c>
      <c r="AP624">
        <v>0.12870000000000001</v>
      </c>
      <c r="AQ624">
        <v>7.2300000000000003E-2</v>
      </c>
      <c r="AR624">
        <v>0</v>
      </c>
      <c r="AS624">
        <v>0</v>
      </c>
      <c r="AT624">
        <v>-11.5883427875</v>
      </c>
      <c r="AU624">
        <v>0.13469999999999999</v>
      </c>
      <c r="AV624">
        <v>0</v>
      </c>
      <c r="AW624">
        <v>41211.8292</v>
      </c>
      <c r="AX624">
        <v>452429.32079999999</v>
      </c>
      <c r="AY624">
        <v>0</v>
      </c>
      <c r="AZ624">
        <v>0.112</v>
      </c>
      <c r="BA624">
        <v>0.90890000000000004</v>
      </c>
      <c r="BB624">
        <v>0</v>
      </c>
      <c r="BC624">
        <v>0</v>
      </c>
      <c r="BD624">
        <v>0</v>
      </c>
      <c r="BE624">
        <v>0</v>
      </c>
      <c r="BF624">
        <v>0</v>
      </c>
      <c r="BG624" s="2">
        <f t="shared" si="12"/>
        <v>0.29222050000000005</v>
      </c>
      <c r="BH624">
        <f>IFERROR(VLOOKUP(D624,'Pesos cenários'!$B$2:$D$4,3,FALSE),"")</f>
        <v>0.24260000000000001</v>
      </c>
    </row>
    <row r="625" spans="1:60" x14ac:dyDescent="0.25">
      <c r="A625">
        <v>21728</v>
      </c>
      <c r="B625" t="s">
        <v>719</v>
      </c>
      <c r="C625" t="s">
        <v>392</v>
      </c>
      <c r="D625" t="s">
        <v>58</v>
      </c>
      <c r="E625" t="s">
        <v>57</v>
      </c>
      <c r="F625" t="s">
        <v>729</v>
      </c>
      <c r="G625" t="s">
        <v>716</v>
      </c>
      <c r="H625">
        <v>313.72699999999998</v>
      </c>
      <c r="I625">
        <v>1593.91211</v>
      </c>
      <c r="J625">
        <v>1822.5904057749999</v>
      </c>
      <c r="K625">
        <v>0.14153779999999999</v>
      </c>
      <c r="L625">
        <v>0.13350000000000001</v>
      </c>
      <c r="M625">
        <v>0.87450000000000006</v>
      </c>
      <c r="N625">
        <v>281.149</v>
      </c>
      <c r="O625">
        <v>986.64490000000001</v>
      </c>
      <c r="P625">
        <v>3.7052</v>
      </c>
      <c r="Q625">
        <v>0.12039999999999999</v>
      </c>
      <c r="R625">
        <v>0.2823</v>
      </c>
      <c r="S625">
        <v>313.81810000000002</v>
      </c>
      <c r="T625">
        <v>916.14700000000005</v>
      </c>
      <c r="U625">
        <v>0</v>
      </c>
      <c r="V625">
        <v>0</v>
      </c>
      <c r="W625">
        <v>0.34250000000000003</v>
      </c>
      <c r="X625">
        <v>517750024</v>
      </c>
      <c r="Y625">
        <v>1698409060</v>
      </c>
      <c r="Z625">
        <v>0</v>
      </c>
      <c r="AA625">
        <v>0.1263</v>
      </c>
      <c r="AB625">
        <v>0.30480000000000002</v>
      </c>
      <c r="AC625">
        <v>113564.315</v>
      </c>
      <c r="AD625">
        <v>479501.98119999998</v>
      </c>
      <c r="AE625">
        <v>0</v>
      </c>
      <c r="AF625">
        <v>0.12039999999999999</v>
      </c>
      <c r="AG625">
        <v>0.23680000000000001</v>
      </c>
      <c r="AH625">
        <v>2.5000000000000001E-3</v>
      </c>
      <c r="AI625">
        <v>0.37640000000000001</v>
      </c>
      <c r="AJ625">
        <v>-3.3399999999999999E-2</v>
      </c>
      <c r="AK625">
        <v>0.124</v>
      </c>
      <c r="AL625">
        <v>8.7599999999999997E-2</v>
      </c>
      <c r="AM625">
        <v>0</v>
      </c>
      <c r="AN625">
        <v>447279988.8872</v>
      </c>
      <c r="AO625">
        <v>0</v>
      </c>
      <c r="AP625">
        <v>0.12870000000000001</v>
      </c>
      <c r="AQ625">
        <v>0</v>
      </c>
      <c r="AR625">
        <v>-178.99829099999999</v>
      </c>
      <c r="AS625">
        <v>0</v>
      </c>
      <c r="AT625">
        <v>-12.267491825</v>
      </c>
      <c r="AU625">
        <v>0.13469999999999999</v>
      </c>
      <c r="AV625">
        <v>1</v>
      </c>
      <c r="AW625">
        <v>82482.654899999994</v>
      </c>
      <c r="AX625">
        <v>431044.28480000002</v>
      </c>
      <c r="AY625">
        <v>0.35320000000000001</v>
      </c>
      <c r="AZ625">
        <v>0.112</v>
      </c>
      <c r="BA625">
        <v>0.80859999999999999</v>
      </c>
      <c r="BB625">
        <v>0</v>
      </c>
      <c r="BC625">
        <v>0</v>
      </c>
      <c r="BD625">
        <v>0</v>
      </c>
      <c r="BE625">
        <v>0</v>
      </c>
      <c r="BF625">
        <v>0</v>
      </c>
      <c r="BG625" s="2">
        <f t="shared" si="12"/>
        <v>0.45386723000000001</v>
      </c>
      <c r="BH625">
        <f>IFERROR(VLOOKUP(D625,'Pesos cenários'!$B$2:$D$4,3,FALSE),"")</f>
        <v>0.36020000000000002</v>
      </c>
    </row>
    <row r="626" spans="1:60" x14ac:dyDescent="0.25">
      <c r="A626">
        <v>21728</v>
      </c>
      <c r="B626" t="s">
        <v>719</v>
      </c>
      <c r="C626" t="s">
        <v>392</v>
      </c>
      <c r="D626" t="s">
        <v>59</v>
      </c>
      <c r="E626" t="s">
        <v>57</v>
      </c>
      <c r="F626" t="s">
        <v>729</v>
      </c>
      <c r="G626" t="s">
        <v>716</v>
      </c>
      <c r="H626">
        <v>313.72699999999998</v>
      </c>
      <c r="I626">
        <v>1593.91211</v>
      </c>
      <c r="J626">
        <v>2210.4683583999999</v>
      </c>
      <c r="K626">
        <v>0.14153779999999999</v>
      </c>
      <c r="L626">
        <v>0.13350000000000001</v>
      </c>
      <c r="M626">
        <v>0.72109999999999996</v>
      </c>
      <c r="N626">
        <v>325.27449999999999</v>
      </c>
      <c r="O626">
        <v>1225.8015</v>
      </c>
      <c r="P626">
        <v>1.4140999999999999</v>
      </c>
      <c r="Q626">
        <v>0.12039999999999999</v>
      </c>
      <c r="R626">
        <v>0.26450000000000001</v>
      </c>
      <c r="S626">
        <v>313.81810000000002</v>
      </c>
      <c r="T626">
        <v>972.66780000000006</v>
      </c>
      <c r="U626">
        <v>0</v>
      </c>
      <c r="V626">
        <v>0</v>
      </c>
      <c r="W626">
        <v>0.3226</v>
      </c>
      <c r="X626">
        <v>517750024</v>
      </c>
      <c r="Y626">
        <v>2308118342.25</v>
      </c>
      <c r="Z626">
        <v>0</v>
      </c>
      <c r="AA626">
        <v>0.1263</v>
      </c>
      <c r="AB626">
        <v>0.2243</v>
      </c>
      <c r="AC626">
        <v>113564.315</v>
      </c>
      <c r="AD626">
        <v>836379.58109999995</v>
      </c>
      <c r="AE626">
        <v>0</v>
      </c>
      <c r="AF626">
        <v>0.12039999999999999</v>
      </c>
      <c r="AG626">
        <v>0.1358</v>
      </c>
      <c r="AH626">
        <v>9.2600000000000002E-2</v>
      </c>
      <c r="AI626">
        <v>0.57669999999999999</v>
      </c>
      <c r="AJ626">
        <v>-9.7799999999999998E-2</v>
      </c>
      <c r="AK626">
        <v>0.124</v>
      </c>
      <c r="AL626">
        <v>0.2823</v>
      </c>
      <c r="AM626">
        <v>416089795.1045</v>
      </c>
      <c r="AN626">
        <v>972652688.70200002</v>
      </c>
      <c r="AO626">
        <v>0</v>
      </c>
      <c r="AP626">
        <v>0.12870000000000001</v>
      </c>
      <c r="AQ626">
        <v>0.42780000000000001</v>
      </c>
      <c r="AR626">
        <v>-622.77533000000005</v>
      </c>
      <c r="AS626">
        <v>0</v>
      </c>
      <c r="AT626">
        <v>-11.5883427875</v>
      </c>
      <c r="AU626">
        <v>0.13469999999999999</v>
      </c>
      <c r="AV626">
        <v>1</v>
      </c>
      <c r="AW626">
        <v>113850.4999</v>
      </c>
      <c r="AX626">
        <v>452429.32079999999</v>
      </c>
      <c r="AY626">
        <v>0</v>
      </c>
      <c r="AZ626">
        <v>0.112</v>
      </c>
      <c r="BA626">
        <v>0.74839999999999995</v>
      </c>
      <c r="BB626">
        <v>0</v>
      </c>
      <c r="BC626">
        <v>0</v>
      </c>
      <c r="BD626">
        <v>0</v>
      </c>
      <c r="BE626">
        <v>0</v>
      </c>
      <c r="BF626">
        <v>0</v>
      </c>
      <c r="BG626" s="2">
        <f t="shared" si="12"/>
        <v>0.48137591999999996</v>
      </c>
      <c r="BH626">
        <f>IFERROR(VLOOKUP(D626,'Pesos cenários'!$B$2:$D$4,3,FALSE),"")</f>
        <v>0.24260000000000001</v>
      </c>
    </row>
    <row r="627" spans="1:60" x14ac:dyDescent="0.25">
      <c r="A627">
        <v>21729</v>
      </c>
      <c r="B627" t="s">
        <v>719</v>
      </c>
      <c r="C627" t="s">
        <v>393</v>
      </c>
      <c r="D627" t="s">
        <v>58</v>
      </c>
      <c r="E627" t="s">
        <v>57</v>
      </c>
      <c r="F627" t="s">
        <v>729</v>
      </c>
      <c r="G627" t="s">
        <v>716</v>
      </c>
      <c r="H627">
        <v>196.99799999999999</v>
      </c>
      <c r="I627">
        <v>964.909851</v>
      </c>
      <c r="J627">
        <v>1822.5904057749999</v>
      </c>
      <c r="K627">
        <v>0.14153779999999999</v>
      </c>
      <c r="L627">
        <v>0.13350000000000001</v>
      </c>
      <c r="M627">
        <v>0.52939999999999998</v>
      </c>
      <c r="N627">
        <v>167.6952</v>
      </c>
      <c r="O627">
        <v>986.64490000000001</v>
      </c>
      <c r="P627">
        <v>3.7052</v>
      </c>
      <c r="Q627">
        <v>0.12039999999999999</v>
      </c>
      <c r="R627">
        <v>0.1668</v>
      </c>
      <c r="S627">
        <v>205.72620000000001</v>
      </c>
      <c r="T627">
        <v>916.14700000000005</v>
      </c>
      <c r="U627">
        <v>0</v>
      </c>
      <c r="V627">
        <v>0</v>
      </c>
      <c r="W627">
        <v>0.22459999999999999</v>
      </c>
      <c r="X627">
        <v>797540954</v>
      </c>
      <c r="Y627">
        <v>1698409060</v>
      </c>
      <c r="Z627">
        <v>0</v>
      </c>
      <c r="AA627">
        <v>0.1263</v>
      </c>
      <c r="AB627">
        <v>0.46960000000000002</v>
      </c>
      <c r="AC627">
        <v>157236.36069999999</v>
      </c>
      <c r="AD627">
        <v>479501.98119999998</v>
      </c>
      <c r="AE627">
        <v>0</v>
      </c>
      <c r="AF627">
        <v>0.12039999999999999</v>
      </c>
      <c r="AG627">
        <v>0.32790000000000002</v>
      </c>
      <c r="AH627">
        <v>1.8E-3</v>
      </c>
      <c r="AI627">
        <v>0.37640000000000001</v>
      </c>
      <c r="AJ627">
        <v>-3.3399999999999999E-2</v>
      </c>
      <c r="AK627">
        <v>0.124</v>
      </c>
      <c r="AL627">
        <v>8.5900000000000004E-2</v>
      </c>
      <c r="AM627">
        <v>0</v>
      </c>
      <c r="AN627">
        <v>447279988.8872</v>
      </c>
      <c r="AO627">
        <v>0</v>
      </c>
      <c r="AP627">
        <v>0.12870000000000001</v>
      </c>
      <c r="AQ627">
        <v>0</v>
      </c>
      <c r="AR627">
        <v>-11.0023289</v>
      </c>
      <c r="AS627">
        <v>0</v>
      </c>
      <c r="AT627">
        <v>-12.267491825</v>
      </c>
      <c r="AU627">
        <v>0.13469999999999999</v>
      </c>
      <c r="AV627">
        <v>0.89686865554524198</v>
      </c>
      <c r="AW627">
        <v>329053.40480000002</v>
      </c>
      <c r="AX627">
        <v>431044.28480000002</v>
      </c>
      <c r="AY627">
        <v>0.35320000000000001</v>
      </c>
      <c r="AZ627">
        <v>0.112</v>
      </c>
      <c r="BA627">
        <v>0.2366</v>
      </c>
      <c r="BB627">
        <v>0</v>
      </c>
      <c r="BC627">
        <v>0</v>
      </c>
      <c r="BD627">
        <v>0</v>
      </c>
      <c r="BE627">
        <v>0</v>
      </c>
      <c r="BF627">
        <v>0</v>
      </c>
      <c r="BG627" s="2">
        <f t="shared" si="12"/>
        <v>0.34750626790194411</v>
      </c>
      <c r="BH627">
        <f>IFERROR(VLOOKUP(D627,'Pesos cenários'!$B$2:$D$4,3,FALSE),"")</f>
        <v>0.36020000000000002</v>
      </c>
    </row>
    <row r="628" spans="1:60" x14ac:dyDescent="0.25">
      <c r="A628">
        <v>21729</v>
      </c>
      <c r="B628" t="s">
        <v>719</v>
      </c>
      <c r="C628" t="s">
        <v>393</v>
      </c>
      <c r="D628" t="s">
        <v>59</v>
      </c>
      <c r="E628" t="s">
        <v>57</v>
      </c>
      <c r="F628" t="s">
        <v>729</v>
      </c>
      <c r="G628" t="s">
        <v>716</v>
      </c>
      <c r="H628">
        <v>196.99799999999999</v>
      </c>
      <c r="I628">
        <v>964.909851</v>
      </c>
      <c r="J628">
        <v>2210.4683583999999</v>
      </c>
      <c r="K628">
        <v>0.14153779999999999</v>
      </c>
      <c r="L628">
        <v>0.13350000000000001</v>
      </c>
      <c r="M628">
        <v>0.4365</v>
      </c>
      <c r="N628">
        <v>206.18170000000001</v>
      </c>
      <c r="O628">
        <v>1225.8015</v>
      </c>
      <c r="P628">
        <v>1.4140999999999999</v>
      </c>
      <c r="Q628">
        <v>0.12039999999999999</v>
      </c>
      <c r="R628">
        <v>0.16719999999999999</v>
      </c>
      <c r="S628">
        <v>205.72620000000001</v>
      </c>
      <c r="T628">
        <v>972.66780000000006</v>
      </c>
      <c r="U628">
        <v>0</v>
      </c>
      <c r="V628">
        <v>0</v>
      </c>
      <c r="W628">
        <v>0.21149999999999999</v>
      </c>
      <c r="X628">
        <v>797540954</v>
      </c>
      <c r="Y628">
        <v>2308118342.25</v>
      </c>
      <c r="Z628">
        <v>0</v>
      </c>
      <c r="AA628">
        <v>0.1263</v>
      </c>
      <c r="AB628">
        <v>0.34549999999999997</v>
      </c>
      <c r="AC628">
        <v>157236.36069999999</v>
      </c>
      <c r="AD628">
        <v>836379.58109999995</v>
      </c>
      <c r="AE628">
        <v>0</v>
      </c>
      <c r="AF628">
        <v>0.12039999999999999</v>
      </c>
      <c r="AG628">
        <v>0.188</v>
      </c>
      <c r="AH628">
        <v>1E-3</v>
      </c>
      <c r="AI628">
        <v>0.57669999999999999</v>
      </c>
      <c r="AJ628">
        <v>-9.7799999999999998E-2</v>
      </c>
      <c r="AK628">
        <v>0.124</v>
      </c>
      <c r="AL628">
        <v>0.14660000000000001</v>
      </c>
      <c r="AM628">
        <v>56729027.443499997</v>
      </c>
      <c r="AN628">
        <v>972652688.70200002</v>
      </c>
      <c r="AO628">
        <v>0</v>
      </c>
      <c r="AP628">
        <v>0.12870000000000001</v>
      </c>
      <c r="AQ628">
        <v>5.8299999999999998E-2</v>
      </c>
      <c r="AR628">
        <v>-4.5726490000000002</v>
      </c>
      <c r="AS628">
        <v>0</v>
      </c>
      <c r="AT628">
        <v>-11.5883427875</v>
      </c>
      <c r="AU628">
        <v>0.13469999999999999</v>
      </c>
      <c r="AV628">
        <v>0.39459041589038701</v>
      </c>
      <c r="AW628">
        <v>646385.40280000004</v>
      </c>
      <c r="AX628">
        <v>452429.32079999999</v>
      </c>
      <c r="AY628">
        <v>0</v>
      </c>
      <c r="AZ628">
        <v>0.112</v>
      </c>
      <c r="BA628">
        <v>0</v>
      </c>
      <c r="BB628">
        <v>0</v>
      </c>
      <c r="BC628">
        <v>0</v>
      </c>
      <c r="BD628">
        <v>0</v>
      </c>
      <c r="BE628">
        <v>0</v>
      </c>
      <c r="BF628">
        <v>0</v>
      </c>
      <c r="BG628" s="2">
        <f t="shared" si="12"/>
        <v>0.22350841902043514</v>
      </c>
      <c r="BH628">
        <f>IFERROR(VLOOKUP(D628,'Pesos cenários'!$B$2:$D$4,3,FALSE),"")</f>
        <v>0.24260000000000001</v>
      </c>
    </row>
    <row r="629" spans="1:60" x14ac:dyDescent="0.25">
      <c r="A629">
        <v>21730</v>
      </c>
      <c r="B629" t="s">
        <v>719</v>
      </c>
      <c r="C629" t="s">
        <v>394</v>
      </c>
      <c r="D629" t="s">
        <v>56</v>
      </c>
      <c r="E629" t="s">
        <v>57</v>
      </c>
      <c r="F629" t="s">
        <v>724</v>
      </c>
      <c r="G629" t="s">
        <v>716</v>
      </c>
      <c r="H629">
        <v>163.60499999999999</v>
      </c>
      <c r="I629">
        <v>877.44244400000002</v>
      </c>
      <c r="J629">
        <v>1638.4106470500001</v>
      </c>
      <c r="K629">
        <v>0.14153779999999999</v>
      </c>
      <c r="L629">
        <v>0.13350000000000001</v>
      </c>
      <c r="M629">
        <v>0.53549999999999998</v>
      </c>
      <c r="N629">
        <v>173.29519999999999</v>
      </c>
      <c r="O629">
        <v>934.7636</v>
      </c>
      <c r="P629">
        <v>3.7052</v>
      </c>
      <c r="Q629">
        <v>0.12039999999999999</v>
      </c>
      <c r="R629">
        <v>0.18210000000000001</v>
      </c>
      <c r="S629">
        <v>151.93450000000001</v>
      </c>
      <c r="T629">
        <v>928.77779999999996</v>
      </c>
      <c r="U629">
        <v>0</v>
      </c>
      <c r="V629">
        <v>0</v>
      </c>
      <c r="W629">
        <v>0.1636</v>
      </c>
      <c r="X629">
        <v>428786174</v>
      </c>
      <c r="Y629">
        <v>1709276720</v>
      </c>
      <c r="Z629">
        <v>0</v>
      </c>
      <c r="AA629">
        <v>0.1263</v>
      </c>
      <c r="AB629">
        <v>0.25090000000000001</v>
      </c>
      <c r="AC629">
        <v>142110.3273</v>
      </c>
      <c r="AD629">
        <v>478977.01140000002</v>
      </c>
      <c r="AE629">
        <v>0</v>
      </c>
      <c r="AF629">
        <v>0.12039999999999999</v>
      </c>
      <c r="AG629">
        <v>0.29670000000000002</v>
      </c>
      <c r="AH629">
        <v>2.0000000000000001E-4</v>
      </c>
      <c r="AI629">
        <v>0.377</v>
      </c>
      <c r="AJ629">
        <v>-1.5100000000000001E-2</v>
      </c>
      <c r="AK629">
        <v>0.124</v>
      </c>
      <c r="AL629">
        <v>3.8899999999999997E-2</v>
      </c>
      <c r="AM629">
        <v>137888655.72569999</v>
      </c>
      <c r="AN629">
        <v>442484488.83569998</v>
      </c>
      <c r="AO629">
        <v>0</v>
      </c>
      <c r="AP629">
        <v>0.12870000000000001</v>
      </c>
      <c r="AQ629">
        <v>0.31159999999999999</v>
      </c>
      <c r="AR629">
        <v>3.6057972899999999</v>
      </c>
      <c r="AS629">
        <v>0</v>
      </c>
      <c r="AT629">
        <v>-16.444582950000001</v>
      </c>
      <c r="AU629">
        <v>0.13469999999999999</v>
      </c>
      <c r="AV629">
        <v>0</v>
      </c>
      <c r="AW629">
        <v>23503.314600000002</v>
      </c>
      <c r="AX629">
        <v>415586.43150000001</v>
      </c>
      <c r="AY629">
        <v>23.412500000000001</v>
      </c>
      <c r="AZ629">
        <v>0.112</v>
      </c>
      <c r="BA629">
        <v>0.94350000000000001</v>
      </c>
      <c r="BB629">
        <v>0</v>
      </c>
      <c r="BC629">
        <v>0</v>
      </c>
      <c r="BD629">
        <v>0</v>
      </c>
      <c r="BE629">
        <v>0</v>
      </c>
      <c r="BF629">
        <v>0</v>
      </c>
      <c r="BG629" s="2">
        <f t="shared" si="12"/>
        <v>0.31142396</v>
      </c>
      <c r="BH629">
        <f>IFERROR(VLOOKUP(D629,'Pesos cenários'!$B$2:$D$4,3,FALSE),"")</f>
        <v>0.3972</v>
      </c>
    </row>
    <row r="630" spans="1:60" x14ac:dyDescent="0.25">
      <c r="A630">
        <v>21730</v>
      </c>
      <c r="B630" t="s">
        <v>719</v>
      </c>
      <c r="C630" t="s">
        <v>394</v>
      </c>
      <c r="D630" t="s">
        <v>58</v>
      </c>
      <c r="E630" t="s">
        <v>57</v>
      </c>
      <c r="F630" t="s">
        <v>724</v>
      </c>
      <c r="G630" t="s">
        <v>716</v>
      </c>
      <c r="H630">
        <v>163.60499999999999</v>
      </c>
      <c r="I630">
        <v>877.44244400000002</v>
      </c>
      <c r="J630">
        <v>1822.5904057749999</v>
      </c>
      <c r="K630">
        <v>0.14153779999999999</v>
      </c>
      <c r="L630">
        <v>0.13350000000000001</v>
      </c>
      <c r="M630">
        <v>0.48139999999999999</v>
      </c>
      <c r="N630">
        <v>196.00729999999999</v>
      </c>
      <c r="O630">
        <v>986.64490000000001</v>
      </c>
      <c r="P630">
        <v>3.7052</v>
      </c>
      <c r="Q630">
        <v>0.12039999999999999</v>
      </c>
      <c r="R630">
        <v>0.1956</v>
      </c>
      <c r="S630">
        <v>151.93450000000001</v>
      </c>
      <c r="T630">
        <v>916.14700000000005</v>
      </c>
      <c r="U630">
        <v>0</v>
      </c>
      <c r="V630">
        <v>0</v>
      </c>
      <c r="W630">
        <v>0.1658</v>
      </c>
      <c r="X630">
        <v>428786174</v>
      </c>
      <c r="Y630">
        <v>1698409060</v>
      </c>
      <c r="Z630">
        <v>0</v>
      </c>
      <c r="AA630">
        <v>0.1263</v>
      </c>
      <c r="AB630">
        <v>0.2525</v>
      </c>
      <c r="AC630">
        <v>142110.3273</v>
      </c>
      <c r="AD630">
        <v>479501.98119999998</v>
      </c>
      <c r="AE630">
        <v>0</v>
      </c>
      <c r="AF630">
        <v>0.12039999999999999</v>
      </c>
      <c r="AG630">
        <v>0.2964</v>
      </c>
      <c r="AH630">
        <v>-1E-4</v>
      </c>
      <c r="AI630">
        <v>0.37640000000000001</v>
      </c>
      <c r="AJ630">
        <v>-3.3399999999999999E-2</v>
      </c>
      <c r="AK630">
        <v>0.124</v>
      </c>
      <c r="AL630">
        <v>8.1299999999999997E-2</v>
      </c>
      <c r="AM630">
        <v>568216167.74080002</v>
      </c>
      <c r="AN630">
        <v>447279988.8872</v>
      </c>
      <c r="AO630">
        <v>0</v>
      </c>
      <c r="AP630">
        <v>0.12870000000000001</v>
      </c>
      <c r="AQ630">
        <v>1</v>
      </c>
      <c r="AR630">
        <v>23.5344315</v>
      </c>
      <c r="AS630">
        <v>0</v>
      </c>
      <c r="AT630">
        <v>-12.267491825</v>
      </c>
      <c r="AU630">
        <v>0.13469999999999999</v>
      </c>
      <c r="AV630">
        <v>0</v>
      </c>
      <c r="AW630">
        <v>121928.9335</v>
      </c>
      <c r="AX630">
        <v>431044.28480000002</v>
      </c>
      <c r="AY630">
        <v>0.35320000000000001</v>
      </c>
      <c r="AZ630">
        <v>0.112</v>
      </c>
      <c r="BA630">
        <v>0.71709999999999996</v>
      </c>
      <c r="BB630">
        <v>0</v>
      </c>
      <c r="BC630">
        <v>0</v>
      </c>
      <c r="BD630">
        <v>0</v>
      </c>
      <c r="BE630">
        <v>0</v>
      </c>
      <c r="BF630">
        <v>0</v>
      </c>
      <c r="BG630" s="2">
        <f t="shared" si="12"/>
        <v>0.37449085000000004</v>
      </c>
      <c r="BH630">
        <f>IFERROR(VLOOKUP(D630,'Pesos cenários'!$B$2:$D$4,3,FALSE),"")</f>
        <v>0.36020000000000002</v>
      </c>
    </row>
    <row r="631" spans="1:60" x14ac:dyDescent="0.25">
      <c r="A631">
        <v>21730</v>
      </c>
      <c r="B631" t="s">
        <v>719</v>
      </c>
      <c r="C631" t="s">
        <v>394</v>
      </c>
      <c r="D631" t="s">
        <v>59</v>
      </c>
      <c r="E631" t="s">
        <v>57</v>
      </c>
      <c r="F631" t="s">
        <v>724</v>
      </c>
      <c r="G631" t="s">
        <v>716</v>
      </c>
      <c r="H631">
        <v>163.60499999999999</v>
      </c>
      <c r="I631">
        <v>877.44244400000002</v>
      </c>
      <c r="J631">
        <v>2210.4683583999999</v>
      </c>
      <c r="K631">
        <v>0.14153779999999999</v>
      </c>
      <c r="L631">
        <v>0.13350000000000001</v>
      </c>
      <c r="M631">
        <v>0.39689999999999998</v>
      </c>
      <c r="N631">
        <v>231.89760000000001</v>
      </c>
      <c r="O631">
        <v>1225.8015</v>
      </c>
      <c r="P631">
        <v>1.4140999999999999</v>
      </c>
      <c r="Q631">
        <v>0.12039999999999999</v>
      </c>
      <c r="R631">
        <v>0.18820000000000001</v>
      </c>
      <c r="S631">
        <v>151.93450000000001</v>
      </c>
      <c r="T631">
        <v>972.66780000000006</v>
      </c>
      <c r="U631">
        <v>0</v>
      </c>
      <c r="V631">
        <v>0</v>
      </c>
      <c r="W631">
        <v>0.15620000000000001</v>
      </c>
      <c r="X631">
        <v>428786174</v>
      </c>
      <c r="Y631">
        <v>2308118342.25</v>
      </c>
      <c r="Z631">
        <v>0</v>
      </c>
      <c r="AA631">
        <v>0.1263</v>
      </c>
      <c r="AB631">
        <v>0.18579999999999999</v>
      </c>
      <c r="AC631">
        <v>142110.3273</v>
      </c>
      <c r="AD631">
        <v>836379.58109999995</v>
      </c>
      <c r="AE631">
        <v>0</v>
      </c>
      <c r="AF631">
        <v>0.12039999999999999</v>
      </c>
      <c r="AG631">
        <v>0.1699</v>
      </c>
      <c r="AH631">
        <v>0</v>
      </c>
      <c r="AI631">
        <v>0.57669999999999999</v>
      </c>
      <c r="AJ631">
        <v>-9.7799999999999998E-2</v>
      </c>
      <c r="AK631">
        <v>0.124</v>
      </c>
      <c r="AL631">
        <v>0.14499999999999999</v>
      </c>
      <c r="AM631">
        <v>29885579.159699999</v>
      </c>
      <c r="AN631">
        <v>972652688.70200002</v>
      </c>
      <c r="AO631">
        <v>0</v>
      </c>
      <c r="AP631">
        <v>0.12870000000000001</v>
      </c>
      <c r="AQ631">
        <v>3.0700000000000002E-2</v>
      </c>
      <c r="AR631">
        <v>-2.95160171E-2</v>
      </c>
      <c r="AS631">
        <v>0</v>
      </c>
      <c r="AT631">
        <v>-11.5883427875</v>
      </c>
      <c r="AU631">
        <v>0.13469999999999999</v>
      </c>
      <c r="AV631">
        <v>2.5470438389031801E-3</v>
      </c>
      <c r="AW631">
        <v>15823.108399999999</v>
      </c>
      <c r="AX631">
        <v>452429.32079999999</v>
      </c>
      <c r="AY631">
        <v>0</v>
      </c>
      <c r="AZ631">
        <v>0.112</v>
      </c>
      <c r="BA631">
        <v>0.96499999999999997</v>
      </c>
      <c r="BB631">
        <v>0</v>
      </c>
      <c r="BC631">
        <v>0</v>
      </c>
      <c r="BD631">
        <v>0</v>
      </c>
      <c r="BE631">
        <v>0</v>
      </c>
      <c r="BF631">
        <v>0</v>
      </c>
      <c r="BG631" s="2">
        <f t="shared" si="12"/>
        <v>0.24992210680510024</v>
      </c>
      <c r="BH631">
        <f>IFERROR(VLOOKUP(D631,'Pesos cenários'!$B$2:$D$4,3,FALSE),"")</f>
        <v>0.24260000000000001</v>
      </c>
    </row>
    <row r="632" spans="1:60" x14ac:dyDescent="0.25">
      <c r="A632">
        <v>21731</v>
      </c>
      <c r="B632" t="s">
        <v>719</v>
      </c>
      <c r="C632" t="s">
        <v>395</v>
      </c>
      <c r="D632" t="s">
        <v>58</v>
      </c>
      <c r="E632" t="s">
        <v>57</v>
      </c>
      <c r="F632" t="s">
        <v>729</v>
      </c>
      <c r="G632" t="s">
        <v>716</v>
      </c>
      <c r="H632">
        <v>253.64</v>
      </c>
      <c r="I632">
        <v>822.59686299999998</v>
      </c>
      <c r="J632">
        <v>1822.5904057749999</v>
      </c>
      <c r="K632">
        <v>0.14153779999999999</v>
      </c>
      <c r="L632">
        <v>0.13350000000000001</v>
      </c>
      <c r="M632">
        <v>0.45129999999999998</v>
      </c>
      <c r="N632">
        <v>174.7851</v>
      </c>
      <c r="O632">
        <v>986.64490000000001</v>
      </c>
      <c r="P632">
        <v>3.7052</v>
      </c>
      <c r="Q632">
        <v>0.12039999999999999</v>
      </c>
      <c r="R632">
        <v>0.17399999999999999</v>
      </c>
      <c r="S632">
        <v>264.96800000000002</v>
      </c>
      <c r="T632">
        <v>916.14700000000005</v>
      </c>
      <c r="U632">
        <v>0</v>
      </c>
      <c r="V632">
        <v>0</v>
      </c>
      <c r="W632">
        <v>0.28920000000000001</v>
      </c>
      <c r="X632">
        <v>210952040</v>
      </c>
      <c r="Y632">
        <v>1698409060</v>
      </c>
      <c r="Z632">
        <v>0</v>
      </c>
      <c r="AA632">
        <v>0.1263</v>
      </c>
      <c r="AB632">
        <v>0.1242</v>
      </c>
      <c r="AC632">
        <v>147770.13080000001</v>
      </c>
      <c r="AD632">
        <v>479501.98119999998</v>
      </c>
      <c r="AE632">
        <v>0</v>
      </c>
      <c r="AF632">
        <v>0.12039999999999999</v>
      </c>
      <c r="AG632">
        <v>0.30819999999999997</v>
      </c>
      <c r="AH632">
        <v>8.5900000000000004E-2</v>
      </c>
      <c r="AI632">
        <v>0.37640000000000001</v>
      </c>
      <c r="AJ632">
        <v>-3.3399999999999999E-2</v>
      </c>
      <c r="AK632">
        <v>0.124</v>
      </c>
      <c r="AL632">
        <v>0.29099999999999998</v>
      </c>
      <c r="AM632">
        <v>172822923.01359999</v>
      </c>
      <c r="AN632">
        <v>447279988.8872</v>
      </c>
      <c r="AO632">
        <v>0</v>
      </c>
      <c r="AP632">
        <v>0.12870000000000001</v>
      </c>
      <c r="AQ632">
        <v>0.38640000000000002</v>
      </c>
      <c r="AR632">
        <v>9.4606914500000006</v>
      </c>
      <c r="AS632">
        <v>0</v>
      </c>
      <c r="AT632">
        <v>-12.267491825</v>
      </c>
      <c r="AU632">
        <v>0.13469999999999999</v>
      </c>
      <c r="AV632">
        <v>0</v>
      </c>
      <c r="AW632">
        <v>38563.394200000002</v>
      </c>
      <c r="AX632">
        <v>431044.28480000002</v>
      </c>
      <c r="AY632">
        <v>0.35320000000000001</v>
      </c>
      <c r="AZ632">
        <v>0.112</v>
      </c>
      <c r="BA632">
        <v>0.91049999999999998</v>
      </c>
      <c r="BB632">
        <v>0</v>
      </c>
      <c r="BC632">
        <v>0</v>
      </c>
      <c r="BD632">
        <v>0</v>
      </c>
      <c r="BE632">
        <v>0</v>
      </c>
      <c r="BF632">
        <v>0</v>
      </c>
      <c r="BG632" s="2">
        <f t="shared" si="12"/>
        <v>0.32178157000000002</v>
      </c>
      <c r="BH632">
        <f>IFERROR(VLOOKUP(D632,'Pesos cenários'!$B$2:$D$4,3,FALSE),"")</f>
        <v>0.36020000000000002</v>
      </c>
    </row>
    <row r="633" spans="1:60" x14ac:dyDescent="0.25">
      <c r="A633">
        <v>21731</v>
      </c>
      <c r="B633" t="s">
        <v>719</v>
      </c>
      <c r="C633" t="s">
        <v>395</v>
      </c>
      <c r="D633" t="s">
        <v>59</v>
      </c>
      <c r="E633" t="s">
        <v>57</v>
      </c>
      <c r="F633" t="s">
        <v>729</v>
      </c>
      <c r="G633" t="s">
        <v>716</v>
      </c>
      <c r="H633">
        <v>253.64</v>
      </c>
      <c r="I633">
        <v>1096.7957799999999</v>
      </c>
      <c r="J633">
        <v>2210.4683583999999</v>
      </c>
      <c r="K633">
        <v>0.14153779999999999</v>
      </c>
      <c r="L633">
        <v>0.13350000000000001</v>
      </c>
      <c r="M633">
        <v>0.49619999999999997</v>
      </c>
      <c r="N633">
        <v>230.92189999999999</v>
      </c>
      <c r="O633">
        <v>1225.8015</v>
      </c>
      <c r="P633">
        <v>1.4140999999999999</v>
      </c>
      <c r="Q633">
        <v>0.12039999999999999</v>
      </c>
      <c r="R633">
        <v>0.18740000000000001</v>
      </c>
      <c r="S633">
        <v>264.96800000000002</v>
      </c>
      <c r="T633">
        <v>972.66780000000006</v>
      </c>
      <c r="U633">
        <v>0</v>
      </c>
      <c r="V633">
        <v>0</v>
      </c>
      <c r="W633">
        <v>0.27239999999999998</v>
      </c>
      <c r="X633">
        <v>281269386</v>
      </c>
      <c r="Y633">
        <v>2308118342.25</v>
      </c>
      <c r="Z633">
        <v>0</v>
      </c>
      <c r="AA633">
        <v>0.1263</v>
      </c>
      <c r="AB633">
        <v>0.12189999999999999</v>
      </c>
      <c r="AC633">
        <v>147770.13080000001</v>
      </c>
      <c r="AD633">
        <v>836379.58109999995</v>
      </c>
      <c r="AE633">
        <v>0</v>
      </c>
      <c r="AF633">
        <v>0.12039999999999999</v>
      </c>
      <c r="AG633">
        <v>0.1767</v>
      </c>
      <c r="AH633">
        <v>0.23630000000000001</v>
      </c>
      <c r="AI633">
        <v>0.57669999999999999</v>
      </c>
      <c r="AJ633">
        <v>-9.7799999999999998E-2</v>
      </c>
      <c r="AK633">
        <v>0.124</v>
      </c>
      <c r="AL633">
        <v>0.49530000000000002</v>
      </c>
      <c r="AM633">
        <v>617387653.07659996</v>
      </c>
      <c r="AN633">
        <v>972652688.70200002</v>
      </c>
      <c r="AO633">
        <v>0</v>
      </c>
      <c r="AP633">
        <v>0.12870000000000001</v>
      </c>
      <c r="AQ633">
        <v>0.63470000000000004</v>
      </c>
      <c r="AR633">
        <v>-37.405147599999999</v>
      </c>
      <c r="AS633">
        <v>0</v>
      </c>
      <c r="AT633">
        <v>-11.5883427875</v>
      </c>
      <c r="AU633">
        <v>0.13469999999999999</v>
      </c>
      <c r="AV633">
        <v>1</v>
      </c>
      <c r="AW633">
        <v>49170.350100000003</v>
      </c>
      <c r="AX633">
        <v>452429.32079999999</v>
      </c>
      <c r="AY633">
        <v>0</v>
      </c>
      <c r="AZ633">
        <v>0.112</v>
      </c>
      <c r="BA633">
        <v>0.89129999999999998</v>
      </c>
      <c r="BB633">
        <v>0</v>
      </c>
      <c r="BC633">
        <v>0</v>
      </c>
      <c r="BD633">
        <v>0</v>
      </c>
      <c r="BE633">
        <v>0</v>
      </c>
      <c r="BF633">
        <v>0</v>
      </c>
      <c r="BG633" s="2">
        <f t="shared" si="12"/>
        <v>0.50310500000000002</v>
      </c>
      <c r="BH633">
        <f>IFERROR(VLOOKUP(D633,'Pesos cenários'!$B$2:$D$4,3,FALSE),"")</f>
        <v>0.24260000000000001</v>
      </c>
    </row>
    <row r="634" spans="1:60" x14ac:dyDescent="0.25">
      <c r="A634">
        <v>21732</v>
      </c>
      <c r="B634" t="s">
        <v>719</v>
      </c>
      <c r="C634" t="s">
        <v>396</v>
      </c>
      <c r="D634" t="s">
        <v>59</v>
      </c>
      <c r="E634" t="s">
        <v>57</v>
      </c>
      <c r="F634" t="s">
        <v>727</v>
      </c>
      <c r="G634" t="s">
        <v>716</v>
      </c>
      <c r="H634">
        <v>51.222999999999999</v>
      </c>
      <c r="I634">
        <v>1.5532385099999999</v>
      </c>
      <c r="J634">
        <v>2210.4683583999999</v>
      </c>
      <c r="K634">
        <v>0.14153779999999999</v>
      </c>
      <c r="L634">
        <v>0.13350000000000001</v>
      </c>
      <c r="M634">
        <v>5.9999999999999995E-4</v>
      </c>
      <c r="N634">
        <v>692.80060000000003</v>
      </c>
      <c r="O634">
        <v>1225.8015</v>
      </c>
      <c r="P634">
        <v>1.4140999999999999</v>
      </c>
      <c r="Q634">
        <v>0.12039999999999999</v>
      </c>
      <c r="R634">
        <v>0.56469999999999998</v>
      </c>
      <c r="S634">
        <v>125.657</v>
      </c>
      <c r="T634">
        <v>972.66780000000006</v>
      </c>
      <c r="U634">
        <v>0</v>
      </c>
      <c r="V634">
        <v>0</v>
      </c>
      <c r="W634">
        <v>0.12920000000000001</v>
      </c>
      <c r="X634">
        <v>10542854</v>
      </c>
      <c r="Y634">
        <v>2308118342.25</v>
      </c>
      <c r="Z634">
        <v>0</v>
      </c>
      <c r="AA634">
        <v>0.1263</v>
      </c>
      <c r="AB634">
        <v>4.5999999999999999E-3</v>
      </c>
      <c r="AC634">
        <v>3969.7458000000001</v>
      </c>
      <c r="AD634">
        <v>836379.58109999995</v>
      </c>
      <c r="AE634">
        <v>0</v>
      </c>
      <c r="AF634">
        <v>0.12039999999999999</v>
      </c>
      <c r="AG634">
        <v>4.7000000000000002E-3</v>
      </c>
      <c r="AH634">
        <v>0.30659999999999998</v>
      </c>
      <c r="AI634">
        <v>0.57669999999999999</v>
      </c>
      <c r="AJ634">
        <v>-9.7799999999999998E-2</v>
      </c>
      <c r="AK634">
        <v>0.124</v>
      </c>
      <c r="AL634">
        <v>0.59960000000000002</v>
      </c>
      <c r="AM634">
        <v>0</v>
      </c>
      <c r="AN634">
        <v>972652688.70200002</v>
      </c>
      <c r="AO634">
        <v>0</v>
      </c>
      <c r="AP634">
        <v>0.12870000000000001</v>
      </c>
      <c r="AQ634">
        <v>0</v>
      </c>
      <c r="AR634">
        <v>20.955385199999998</v>
      </c>
      <c r="AS634">
        <v>0</v>
      </c>
      <c r="AT634">
        <v>-11.5883427875</v>
      </c>
      <c r="AU634">
        <v>0.13469999999999999</v>
      </c>
      <c r="AV634">
        <v>0</v>
      </c>
      <c r="AW634">
        <v>4083.3710999999998</v>
      </c>
      <c r="AX634">
        <v>452429.32079999999</v>
      </c>
      <c r="AY634">
        <v>0</v>
      </c>
      <c r="AZ634">
        <v>0.112</v>
      </c>
      <c r="BA634">
        <v>0.99099999999999999</v>
      </c>
      <c r="BB634">
        <v>0</v>
      </c>
      <c r="BC634">
        <v>0</v>
      </c>
      <c r="BD634">
        <v>0</v>
      </c>
      <c r="BE634">
        <v>0</v>
      </c>
      <c r="BF634">
        <v>0</v>
      </c>
      <c r="BG634" s="2">
        <f t="shared" si="12"/>
        <v>0.25455923999999996</v>
      </c>
      <c r="BH634">
        <f>IFERROR(VLOOKUP(D634,'Pesos cenários'!$B$2:$D$4,3,FALSE),"")</f>
        <v>0.24260000000000001</v>
      </c>
    </row>
    <row r="635" spans="1:60" x14ac:dyDescent="0.25">
      <c r="A635">
        <v>21733</v>
      </c>
      <c r="B635" t="s">
        <v>719</v>
      </c>
      <c r="C635" t="s">
        <v>397</v>
      </c>
      <c r="D635" t="s">
        <v>56</v>
      </c>
      <c r="E635" t="s">
        <v>57</v>
      </c>
      <c r="F635" t="s">
        <v>724</v>
      </c>
      <c r="G635" t="s">
        <v>716</v>
      </c>
      <c r="H635">
        <v>198.65299999999999</v>
      </c>
      <c r="I635">
        <v>104.951897</v>
      </c>
      <c r="J635">
        <v>1638.4106470500001</v>
      </c>
      <c r="K635">
        <v>0.14153779999999999</v>
      </c>
      <c r="L635">
        <v>0.13350000000000001</v>
      </c>
      <c r="M635">
        <v>6.4000000000000001E-2</v>
      </c>
      <c r="N635">
        <v>427.40620000000001</v>
      </c>
      <c r="O635">
        <v>934.7636</v>
      </c>
      <c r="P635">
        <v>3.7052</v>
      </c>
      <c r="Q635">
        <v>0.12039999999999999</v>
      </c>
      <c r="R635">
        <v>0.4551</v>
      </c>
      <c r="S635">
        <v>208.05170000000001</v>
      </c>
      <c r="T635">
        <v>928.77779999999996</v>
      </c>
      <c r="U635">
        <v>0</v>
      </c>
      <c r="V635">
        <v>0</v>
      </c>
      <c r="W635">
        <v>0.224</v>
      </c>
      <c r="X635">
        <v>603178928</v>
      </c>
      <c r="Y635">
        <v>1709276720</v>
      </c>
      <c r="Z635">
        <v>0</v>
      </c>
      <c r="AA635">
        <v>0.1263</v>
      </c>
      <c r="AB635">
        <v>0.35289999999999999</v>
      </c>
      <c r="AC635">
        <v>191453.0337</v>
      </c>
      <c r="AD635">
        <v>478977.01140000002</v>
      </c>
      <c r="AE635">
        <v>0</v>
      </c>
      <c r="AF635">
        <v>0.12039999999999999</v>
      </c>
      <c r="AG635">
        <v>0.3997</v>
      </c>
      <c r="AH635">
        <v>2.0000000000000001E-4</v>
      </c>
      <c r="AI635">
        <v>0.377</v>
      </c>
      <c r="AJ635">
        <v>-1.5100000000000001E-2</v>
      </c>
      <c r="AK635">
        <v>0.124</v>
      </c>
      <c r="AL635">
        <v>3.9100000000000003E-2</v>
      </c>
      <c r="AM635">
        <v>382499013.62779999</v>
      </c>
      <c r="AN635">
        <v>442484488.83569998</v>
      </c>
      <c r="AO635">
        <v>0</v>
      </c>
      <c r="AP635">
        <v>0.12870000000000001</v>
      </c>
      <c r="AQ635">
        <v>0.86439999999999995</v>
      </c>
      <c r="AR635">
        <v>10.568180099999999</v>
      </c>
      <c r="AS635">
        <v>0</v>
      </c>
      <c r="AT635">
        <v>-16.444582950000001</v>
      </c>
      <c r="AU635">
        <v>0.13469999999999999</v>
      </c>
      <c r="AV635">
        <v>0</v>
      </c>
      <c r="AW635">
        <v>147969.70540000001</v>
      </c>
      <c r="AX635">
        <v>415586.43150000001</v>
      </c>
      <c r="AY635">
        <v>23.412500000000001</v>
      </c>
      <c r="AZ635">
        <v>0.112</v>
      </c>
      <c r="BA635">
        <v>0.64400000000000002</v>
      </c>
      <c r="BB635">
        <v>0</v>
      </c>
      <c r="BC635">
        <v>0</v>
      </c>
      <c r="BD635">
        <v>0</v>
      </c>
      <c r="BE635">
        <v>0</v>
      </c>
      <c r="BF635">
        <v>0</v>
      </c>
      <c r="BG635" s="2">
        <f t="shared" si="12"/>
        <v>0.34425786999999997</v>
      </c>
      <c r="BH635">
        <f>IFERROR(VLOOKUP(D635,'Pesos cenários'!$B$2:$D$4,3,FALSE),"")</f>
        <v>0.3972</v>
      </c>
    </row>
    <row r="636" spans="1:60" x14ac:dyDescent="0.25">
      <c r="A636">
        <v>21733</v>
      </c>
      <c r="B636" t="s">
        <v>719</v>
      </c>
      <c r="C636" t="s">
        <v>397</v>
      </c>
      <c r="D636" t="s">
        <v>58</v>
      </c>
      <c r="E636" t="s">
        <v>57</v>
      </c>
      <c r="F636" t="s">
        <v>724</v>
      </c>
      <c r="G636" t="s">
        <v>716</v>
      </c>
      <c r="H636">
        <v>198.65299999999999</v>
      </c>
      <c r="I636">
        <v>104.951897</v>
      </c>
      <c r="J636">
        <v>1822.5904057749999</v>
      </c>
      <c r="K636">
        <v>0.14153779999999999</v>
      </c>
      <c r="L636">
        <v>0.13350000000000001</v>
      </c>
      <c r="M636">
        <v>5.7500000000000002E-2</v>
      </c>
      <c r="N636">
        <v>431.26830000000001</v>
      </c>
      <c r="O636">
        <v>986.64490000000001</v>
      </c>
      <c r="P636">
        <v>3.7052</v>
      </c>
      <c r="Q636">
        <v>0.12039999999999999</v>
      </c>
      <c r="R636">
        <v>0.435</v>
      </c>
      <c r="S636">
        <v>208.05170000000001</v>
      </c>
      <c r="T636">
        <v>916.14700000000005</v>
      </c>
      <c r="U636">
        <v>0</v>
      </c>
      <c r="V636">
        <v>0</v>
      </c>
      <c r="W636">
        <v>0.2271</v>
      </c>
      <c r="X636">
        <v>603178928</v>
      </c>
      <c r="Y636">
        <v>1698409060</v>
      </c>
      <c r="Z636">
        <v>0</v>
      </c>
      <c r="AA636">
        <v>0.1263</v>
      </c>
      <c r="AB636">
        <v>0.35510000000000003</v>
      </c>
      <c r="AC636">
        <v>191453.0337</v>
      </c>
      <c r="AD636">
        <v>479501.98119999998</v>
      </c>
      <c r="AE636">
        <v>0</v>
      </c>
      <c r="AF636">
        <v>0.12039999999999999</v>
      </c>
      <c r="AG636">
        <v>0.39929999999999999</v>
      </c>
      <c r="AH636">
        <v>4.0000000000000002E-4</v>
      </c>
      <c r="AI636">
        <v>0.37640000000000001</v>
      </c>
      <c r="AJ636">
        <v>-3.3399999999999999E-2</v>
      </c>
      <c r="AK636">
        <v>0.124</v>
      </c>
      <c r="AL636">
        <v>8.2500000000000004E-2</v>
      </c>
      <c r="AM636">
        <v>253744413.0742</v>
      </c>
      <c r="AN636">
        <v>447279988.8872</v>
      </c>
      <c r="AO636">
        <v>0</v>
      </c>
      <c r="AP636">
        <v>0.12870000000000001</v>
      </c>
      <c r="AQ636">
        <v>0.56730000000000003</v>
      </c>
      <c r="AR636">
        <v>13.335253700000001</v>
      </c>
      <c r="AS636">
        <v>0</v>
      </c>
      <c r="AT636">
        <v>-12.267491825</v>
      </c>
      <c r="AU636">
        <v>0.13469999999999999</v>
      </c>
      <c r="AV636">
        <v>0</v>
      </c>
      <c r="AW636">
        <v>116044.6229</v>
      </c>
      <c r="AX636">
        <v>431044.28480000002</v>
      </c>
      <c r="AY636">
        <v>0.35320000000000001</v>
      </c>
      <c r="AZ636">
        <v>0.112</v>
      </c>
      <c r="BA636">
        <v>0.73080000000000001</v>
      </c>
      <c r="BB636">
        <v>0</v>
      </c>
      <c r="BC636">
        <v>0</v>
      </c>
      <c r="BD636">
        <v>0</v>
      </c>
      <c r="BE636">
        <v>0</v>
      </c>
      <c r="BF636">
        <v>0</v>
      </c>
      <c r="BG636" s="2">
        <f t="shared" si="12"/>
        <v>0.31806621000000002</v>
      </c>
      <c r="BH636">
        <f>IFERROR(VLOOKUP(D636,'Pesos cenários'!$B$2:$D$4,3,FALSE),"")</f>
        <v>0.36020000000000002</v>
      </c>
    </row>
    <row r="637" spans="1:60" x14ac:dyDescent="0.25">
      <c r="A637">
        <v>21733</v>
      </c>
      <c r="B637" t="s">
        <v>719</v>
      </c>
      <c r="C637" t="s">
        <v>397</v>
      </c>
      <c r="D637" t="s">
        <v>59</v>
      </c>
      <c r="E637" t="s">
        <v>57</v>
      </c>
      <c r="F637" t="s">
        <v>724</v>
      </c>
      <c r="G637" t="s">
        <v>716</v>
      </c>
      <c r="H637">
        <v>198.65299999999999</v>
      </c>
      <c r="I637">
        <v>104.951897</v>
      </c>
      <c r="J637">
        <v>2210.4683583999999</v>
      </c>
      <c r="K637">
        <v>0.14153779999999999</v>
      </c>
      <c r="L637">
        <v>0.13350000000000001</v>
      </c>
      <c r="M637">
        <v>4.7399999999999998E-2</v>
      </c>
      <c r="N637">
        <v>666.45249999999999</v>
      </c>
      <c r="O637">
        <v>1225.8015</v>
      </c>
      <c r="P637">
        <v>1.4140999999999999</v>
      </c>
      <c r="Q637">
        <v>0.12039999999999999</v>
      </c>
      <c r="R637">
        <v>0.54320000000000002</v>
      </c>
      <c r="S637">
        <v>208.05170000000001</v>
      </c>
      <c r="T637">
        <v>972.66780000000006</v>
      </c>
      <c r="U637">
        <v>0</v>
      </c>
      <c r="V637">
        <v>0</v>
      </c>
      <c r="W637">
        <v>0.21390000000000001</v>
      </c>
      <c r="X637">
        <v>603178928</v>
      </c>
      <c r="Y637">
        <v>2308118342.25</v>
      </c>
      <c r="Z637">
        <v>0</v>
      </c>
      <c r="AA637">
        <v>0.1263</v>
      </c>
      <c r="AB637">
        <v>0.26129999999999998</v>
      </c>
      <c r="AC637">
        <v>191453.0337</v>
      </c>
      <c r="AD637">
        <v>836379.58109999995</v>
      </c>
      <c r="AE637">
        <v>0</v>
      </c>
      <c r="AF637">
        <v>0.12039999999999999</v>
      </c>
      <c r="AG637">
        <v>0.22889999999999999</v>
      </c>
      <c r="AH637">
        <v>2.9999999999999997E-4</v>
      </c>
      <c r="AI637">
        <v>0.57669999999999999</v>
      </c>
      <c r="AJ637">
        <v>-9.7799999999999998E-2</v>
      </c>
      <c r="AK637">
        <v>0.124</v>
      </c>
      <c r="AL637">
        <v>0.1454</v>
      </c>
      <c r="AM637">
        <v>183860229.23179999</v>
      </c>
      <c r="AN637">
        <v>972652688.70200002</v>
      </c>
      <c r="AO637">
        <v>0</v>
      </c>
      <c r="AP637">
        <v>0.12870000000000001</v>
      </c>
      <c r="AQ637">
        <v>0.189</v>
      </c>
      <c r="AR637">
        <v>-31.275369600000001</v>
      </c>
      <c r="AS637">
        <v>0</v>
      </c>
      <c r="AT637">
        <v>-11.5883427875</v>
      </c>
      <c r="AU637">
        <v>0.13469999999999999</v>
      </c>
      <c r="AV637">
        <v>1</v>
      </c>
      <c r="AW637">
        <v>89314.110199999996</v>
      </c>
      <c r="AX637">
        <v>452429.32079999999</v>
      </c>
      <c r="AY637">
        <v>0</v>
      </c>
      <c r="AZ637">
        <v>0.112</v>
      </c>
      <c r="BA637">
        <v>0.80259999999999998</v>
      </c>
      <c r="BB637">
        <v>0</v>
      </c>
      <c r="BC637">
        <v>0</v>
      </c>
      <c r="BD637">
        <v>0</v>
      </c>
      <c r="BE637">
        <v>0</v>
      </c>
      <c r="BF637">
        <v>0</v>
      </c>
      <c r="BG637" s="2">
        <f t="shared" si="12"/>
        <v>0.39923602999999996</v>
      </c>
      <c r="BH637">
        <f>IFERROR(VLOOKUP(D637,'Pesos cenários'!$B$2:$D$4,3,FALSE),"")</f>
        <v>0.24260000000000001</v>
      </c>
    </row>
    <row r="638" spans="1:60" x14ac:dyDescent="0.25">
      <c r="A638">
        <v>21734</v>
      </c>
      <c r="B638" t="s">
        <v>719</v>
      </c>
      <c r="C638" t="s">
        <v>398</v>
      </c>
      <c r="D638" t="s">
        <v>56</v>
      </c>
      <c r="E638" t="s">
        <v>57</v>
      </c>
      <c r="F638" t="s">
        <v>724</v>
      </c>
      <c r="G638" t="s">
        <v>716</v>
      </c>
      <c r="H638">
        <v>515.02200000000005</v>
      </c>
      <c r="I638">
        <v>603.44732699999997</v>
      </c>
      <c r="J638">
        <v>1638.4106470500001</v>
      </c>
      <c r="K638">
        <v>0.14153779999999999</v>
      </c>
      <c r="L638">
        <v>0.13350000000000001</v>
      </c>
      <c r="M638">
        <v>0.36830000000000002</v>
      </c>
      <c r="N638">
        <v>700.73839999999996</v>
      </c>
      <c r="O638">
        <v>934.7636</v>
      </c>
      <c r="P638">
        <v>3.7052</v>
      </c>
      <c r="Q638">
        <v>0.12039999999999999</v>
      </c>
      <c r="R638">
        <v>0.74860000000000004</v>
      </c>
      <c r="S638">
        <v>682.35559999999998</v>
      </c>
      <c r="T638">
        <v>928.77779999999996</v>
      </c>
      <c r="U638">
        <v>0</v>
      </c>
      <c r="V638">
        <v>0</v>
      </c>
      <c r="W638">
        <v>0.73470000000000002</v>
      </c>
      <c r="X638">
        <v>1503771018</v>
      </c>
      <c r="Y638">
        <v>1709276720</v>
      </c>
      <c r="Z638">
        <v>0</v>
      </c>
      <c r="AA638">
        <v>0.1263</v>
      </c>
      <c r="AB638">
        <v>0.87980000000000003</v>
      </c>
      <c r="AC638">
        <v>305063.69260000001</v>
      </c>
      <c r="AD638">
        <v>478977.01140000002</v>
      </c>
      <c r="AE638">
        <v>0</v>
      </c>
      <c r="AF638">
        <v>0.12039999999999999</v>
      </c>
      <c r="AG638">
        <v>0.63690000000000002</v>
      </c>
      <c r="AH638">
        <v>1E-4</v>
      </c>
      <c r="AI638">
        <v>0.377</v>
      </c>
      <c r="AJ638">
        <v>-1.5100000000000001E-2</v>
      </c>
      <c r="AK638">
        <v>0.124</v>
      </c>
      <c r="AL638">
        <v>3.8899999999999997E-2</v>
      </c>
      <c r="AM638">
        <v>0</v>
      </c>
      <c r="AN638">
        <v>442484488.83569998</v>
      </c>
      <c r="AO638">
        <v>0</v>
      </c>
      <c r="AP638">
        <v>0.12870000000000001</v>
      </c>
      <c r="AQ638">
        <v>0</v>
      </c>
      <c r="AR638">
        <v>-6.1912264800000001</v>
      </c>
      <c r="AS638">
        <v>0</v>
      </c>
      <c r="AT638">
        <v>-16.444582950000001</v>
      </c>
      <c r="AU638">
        <v>0.13469999999999999</v>
      </c>
      <c r="AV638">
        <v>0.37649033112147101</v>
      </c>
      <c r="AW638">
        <v>646865.01560000004</v>
      </c>
      <c r="AX638">
        <v>415586.43150000001</v>
      </c>
      <c r="AY638">
        <v>23.412500000000001</v>
      </c>
      <c r="AZ638">
        <v>0.112</v>
      </c>
      <c r="BA638">
        <v>0</v>
      </c>
      <c r="BB638">
        <v>0</v>
      </c>
      <c r="BC638">
        <v>0</v>
      </c>
      <c r="BD638">
        <v>0</v>
      </c>
      <c r="BE638">
        <v>0</v>
      </c>
      <c r="BF638">
        <v>0</v>
      </c>
      <c r="BG638" s="2">
        <f t="shared" si="12"/>
        <v>0.3826378376020621</v>
      </c>
      <c r="BH638">
        <f>IFERROR(VLOOKUP(D638,'Pesos cenários'!$B$2:$D$4,3,FALSE),"")</f>
        <v>0.3972</v>
      </c>
    </row>
    <row r="639" spans="1:60" x14ac:dyDescent="0.25">
      <c r="A639">
        <v>21734</v>
      </c>
      <c r="B639" t="s">
        <v>719</v>
      </c>
      <c r="C639" t="s">
        <v>398</v>
      </c>
      <c r="D639" t="s">
        <v>58</v>
      </c>
      <c r="E639" t="s">
        <v>57</v>
      </c>
      <c r="F639" t="s">
        <v>724</v>
      </c>
      <c r="G639" t="s">
        <v>716</v>
      </c>
      <c r="H639">
        <v>515.02200000000005</v>
      </c>
      <c r="I639">
        <v>600.47198500000002</v>
      </c>
      <c r="J639">
        <v>1822.5904057749999</v>
      </c>
      <c r="K639">
        <v>0.14153779999999999</v>
      </c>
      <c r="L639">
        <v>0.13350000000000001</v>
      </c>
      <c r="M639">
        <v>0.32940000000000003</v>
      </c>
      <c r="N639">
        <v>848.17759999999998</v>
      </c>
      <c r="O639">
        <v>986.64490000000001</v>
      </c>
      <c r="P639">
        <v>3.7052</v>
      </c>
      <c r="Q639">
        <v>0.12039999999999999</v>
      </c>
      <c r="R639">
        <v>0.85909999999999997</v>
      </c>
      <c r="S639">
        <v>703.66899999999998</v>
      </c>
      <c r="T639">
        <v>916.14700000000005</v>
      </c>
      <c r="U639">
        <v>0</v>
      </c>
      <c r="V639">
        <v>0</v>
      </c>
      <c r="W639">
        <v>0.7681</v>
      </c>
      <c r="X639">
        <v>1496356506</v>
      </c>
      <c r="Y639">
        <v>1698409060</v>
      </c>
      <c r="Z639">
        <v>0</v>
      </c>
      <c r="AA639">
        <v>0.1263</v>
      </c>
      <c r="AB639">
        <v>0.88100000000000001</v>
      </c>
      <c r="AC639">
        <v>305063.69260000001</v>
      </c>
      <c r="AD639">
        <v>479501.98119999998</v>
      </c>
      <c r="AE639">
        <v>0</v>
      </c>
      <c r="AF639">
        <v>0.12039999999999999</v>
      </c>
      <c r="AG639">
        <v>0.63619999999999999</v>
      </c>
      <c r="AH639">
        <v>8.3699999999999997E-2</v>
      </c>
      <c r="AI639">
        <v>0.37640000000000001</v>
      </c>
      <c r="AJ639">
        <v>-3.3399999999999999E-2</v>
      </c>
      <c r="AK639">
        <v>0.124</v>
      </c>
      <c r="AL639">
        <v>0.28560000000000002</v>
      </c>
      <c r="AM639">
        <v>0</v>
      </c>
      <c r="AN639">
        <v>447279988.8872</v>
      </c>
      <c r="AO639">
        <v>0</v>
      </c>
      <c r="AP639">
        <v>0.12870000000000001</v>
      </c>
      <c r="AQ639">
        <v>0</v>
      </c>
      <c r="AR639">
        <v>-69.346252399999997</v>
      </c>
      <c r="AS639">
        <v>0</v>
      </c>
      <c r="AT639">
        <v>-12.267491825</v>
      </c>
      <c r="AU639">
        <v>0.13469999999999999</v>
      </c>
      <c r="AV639">
        <v>1</v>
      </c>
      <c r="AW639">
        <v>514396.37939999998</v>
      </c>
      <c r="AX639">
        <v>431044.28480000002</v>
      </c>
      <c r="AY639">
        <v>0.35320000000000001</v>
      </c>
      <c r="AZ639">
        <v>0.112</v>
      </c>
      <c r="BA639">
        <v>0</v>
      </c>
      <c r="BB639">
        <v>0</v>
      </c>
      <c r="BC639">
        <v>0</v>
      </c>
      <c r="BD639">
        <v>0</v>
      </c>
      <c r="BE639">
        <v>0</v>
      </c>
      <c r="BF639">
        <v>0</v>
      </c>
      <c r="BG639" s="2">
        <f t="shared" si="12"/>
        <v>0.50539372000000005</v>
      </c>
      <c r="BH639">
        <f>IFERROR(VLOOKUP(D639,'Pesos cenários'!$B$2:$D$4,3,FALSE),"")</f>
        <v>0.36020000000000002</v>
      </c>
    </row>
    <row r="640" spans="1:60" x14ac:dyDescent="0.25">
      <c r="A640">
        <v>21734</v>
      </c>
      <c r="B640" t="s">
        <v>719</v>
      </c>
      <c r="C640" t="s">
        <v>398</v>
      </c>
      <c r="D640" t="s">
        <v>59</v>
      </c>
      <c r="E640" t="s">
        <v>57</v>
      </c>
      <c r="F640" t="s">
        <v>724</v>
      </c>
      <c r="G640" t="s">
        <v>716</v>
      </c>
      <c r="H640">
        <v>515.02200000000005</v>
      </c>
      <c r="I640">
        <v>600.47198500000002</v>
      </c>
      <c r="J640">
        <v>2210.4683583999999</v>
      </c>
      <c r="K640">
        <v>0.14153779999999999</v>
      </c>
      <c r="L640">
        <v>0.13350000000000001</v>
      </c>
      <c r="M640">
        <v>0.27160000000000001</v>
      </c>
      <c r="N640">
        <v>1017.7985</v>
      </c>
      <c r="O640">
        <v>1225.8015</v>
      </c>
      <c r="P640">
        <v>1.4140999999999999</v>
      </c>
      <c r="Q640">
        <v>0.12039999999999999</v>
      </c>
      <c r="R640">
        <v>0.83009999999999995</v>
      </c>
      <c r="S640">
        <v>703.66899999999998</v>
      </c>
      <c r="T640">
        <v>972.66780000000006</v>
      </c>
      <c r="U640">
        <v>0</v>
      </c>
      <c r="V640">
        <v>0</v>
      </c>
      <c r="W640">
        <v>0.72340000000000004</v>
      </c>
      <c r="X640">
        <v>1496356506</v>
      </c>
      <c r="Y640">
        <v>2308118342.25</v>
      </c>
      <c r="Z640">
        <v>0</v>
      </c>
      <c r="AA640">
        <v>0.1263</v>
      </c>
      <c r="AB640">
        <v>0.64829999999999999</v>
      </c>
      <c r="AC640">
        <v>305063.69260000001</v>
      </c>
      <c r="AD640">
        <v>836379.58109999995</v>
      </c>
      <c r="AE640">
        <v>0</v>
      </c>
      <c r="AF640">
        <v>0.12039999999999999</v>
      </c>
      <c r="AG640">
        <v>0.36470000000000002</v>
      </c>
      <c r="AH640">
        <v>8.1299999999999997E-2</v>
      </c>
      <c r="AI640">
        <v>0.57669999999999999</v>
      </c>
      <c r="AJ640">
        <v>-9.7799999999999998E-2</v>
      </c>
      <c r="AK640">
        <v>0.124</v>
      </c>
      <c r="AL640">
        <v>0.26550000000000001</v>
      </c>
      <c r="AM640">
        <v>0</v>
      </c>
      <c r="AN640">
        <v>972652688.70200002</v>
      </c>
      <c r="AO640">
        <v>0</v>
      </c>
      <c r="AP640">
        <v>0.12870000000000001</v>
      </c>
      <c r="AQ640">
        <v>0</v>
      </c>
      <c r="AR640">
        <v>-66.1956177</v>
      </c>
      <c r="AS640">
        <v>0</v>
      </c>
      <c r="AT640">
        <v>-11.5883427875</v>
      </c>
      <c r="AU640">
        <v>0.13469999999999999</v>
      </c>
      <c r="AV640">
        <v>1</v>
      </c>
      <c r="AW640">
        <v>507331.0992</v>
      </c>
      <c r="AX640">
        <v>452429.32079999999</v>
      </c>
      <c r="AY640">
        <v>0</v>
      </c>
      <c r="AZ640">
        <v>0.112</v>
      </c>
      <c r="BA640">
        <v>0</v>
      </c>
      <c r="BB640">
        <v>0</v>
      </c>
      <c r="BC640">
        <v>0</v>
      </c>
      <c r="BD640">
        <v>0</v>
      </c>
      <c r="BE640">
        <v>0</v>
      </c>
      <c r="BF640">
        <v>0</v>
      </c>
      <c r="BG640" s="2">
        <f t="shared" si="12"/>
        <v>0.42961480999999996</v>
      </c>
      <c r="BH640">
        <f>IFERROR(VLOOKUP(D640,'Pesos cenários'!$B$2:$D$4,3,FALSE),"")</f>
        <v>0.24260000000000001</v>
      </c>
    </row>
    <row r="641" spans="1:60" x14ac:dyDescent="0.25">
      <c r="A641">
        <v>21766</v>
      </c>
      <c r="B641" t="s">
        <v>715</v>
      </c>
      <c r="C641" t="s">
        <v>399</v>
      </c>
      <c r="D641" t="s">
        <v>60</v>
      </c>
      <c r="E641" t="s">
        <v>93</v>
      </c>
      <c r="F641" t="s">
        <v>728</v>
      </c>
      <c r="G641" t="s">
        <v>716</v>
      </c>
      <c r="H641">
        <v>4.2830000000000004</v>
      </c>
      <c r="I641">
        <v>15.153327900000001</v>
      </c>
      <c r="J641">
        <v>5263.0468385000004</v>
      </c>
      <c r="K641">
        <v>1.6864816</v>
      </c>
      <c r="L641">
        <v>0.13350000000000001</v>
      </c>
      <c r="M641">
        <v>2.5999999999999999E-3</v>
      </c>
      <c r="N641">
        <v>142.09719999999999</v>
      </c>
      <c r="O641">
        <v>1981.9976999999999</v>
      </c>
      <c r="P641">
        <v>7.1279000000000003</v>
      </c>
      <c r="Q641">
        <v>0.12039999999999999</v>
      </c>
      <c r="R641">
        <v>6.83E-2</v>
      </c>
      <c r="S641">
        <v>4.4161000000000001</v>
      </c>
      <c r="T641">
        <v>2297.6561000000002</v>
      </c>
      <c r="U641">
        <v>0.13750000000000001</v>
      </c>
      <c r="V641">
        <v>0</v>
      </c>
      <c r="W641">
        <v>1.9E-3</v>
      </c>
      <c r="X641">
        <v>182893136</v>
      </c>
      <c r="Y641">
        <v>7047938491</v>
      </c>
      <c r="Z641">
        <v>0</v>
      </c>
      <c r="AA641">
        <v>0.1263</v>
      </c>
      <c r="AB641">
        <v>2.5899999999999999E-2</v>
      </c>
      <c r="AC641">
        <v>26068846</v>
      </c>
      <c r="AD641">
        <v>32757947091.25</v>
      </c>
      <c r="AE641">
        <v>0</v>
      </c>
      <c r="AF641">
        <v>0.12039999999999999</v>
      </c>
      <c r="AG641">
        <v>8.0000000000000004E-4</v>
      </c>
      <c r="AH641">
        <v>1</v>
      </c>
      <c r="AI641">
        <v>1</v>
      </c>
      <c r="AJ641">
        <v>0.22339999999999999</v>
      </c>
      <c r="AK641">
        <v>0.124</v>
      </c>
      <c r="AL641">
        <v>1</v>
      </c>
      <c r="AM641">
        <v>5491792.6889000004</v>
      </c>
      <c r="AN641">
        <v>6231760891.5696001</v>
      </c>
      <c r="AO641">
        <v>0</v>
      </c>
      <c r="AP641">
        <v>0.12870000000000001</v>
      </c>
      <c r="AQ641">
        <v>8.9999999999999998E-4</v>
      </c>
      <c r="AR641">
        <v>244650.125</v>
      </c>
      <c r="AS641">
        <v>3034573.8169999998</v>
      </c>
      <c r="AT641">
        <v>158</v>
      </c>
      <c r="AU641">
        <v>0.13469999999999999</v>
      </c>
      <c r="AV641">
        <v>8.0573045932023593E-2</v>
      </c>
      <c r="AW641">
        <v>983.14509999999996</v>
      </c>
      <c r="AX641">
        <v>1165178.4576999999</v>
      </c>
      <c r="AY641">
        <v>1.6836</v>
      </c>
      <c r="AZ641">
        <v>0.112</v>
      </c>
      <c r="BA641">
        <v>8.0000000000000004E-4</v>
      </c>
      <c r="BB641">
        <v>1</v>
      </c>
      <c r="BC641">
        <v>1</v>
      </c>
      <c r="BD641">
        <v>1</v>
      </c>
      <c r="BE641">
        <v>0</v>
      </c>
      <c r="BF641">
        <v>0</v>
      </c>
      <c r="BG641" s="2">
        <f t="shared" si="12"/>
        <v>0.14699652928704357</v>
      </c>
      <c r="BH641" t="str">
        <f>IFERROR(VLOOKUP(D641,'Pesos cenários'!$B$2:$D$4,3,FALSE),"")</f>
        <v/>
      </c>
    </row>
    <row r="642" spans="1:60" x14ac:dyDescent="0.25">
      <c r="A642">
        <v>21767</v>
      </c>
      <c r="B642" t="s">
        <v>715</v>
      </c>
      <c r="C642" t="s">
        <v>400</v>
      </c>
      <c r="D642" t="s">
        <v>60</v>
      </c>
      <c r="E642" t="s">
        <v>93</v>
      </c>
      <c r="F642" t="s">
        <v>728</v>
      </c>
      <c r="G642" t="s">
        <v>716</v>
      </c>
      <c r="H642">
        <v>12.552</v>
      </c>
      <c r="I642">
        <v>7.5390291200000004</v>
      </c>
      <c r="J642">
        <v>5263.0468385000004</v>
      </c>
      <c r="K642">
        <v>1.6864816</v>
      </c>
      <c r="L642">
        <v>0.13350000000000001</v>
      </c>
      <c r="M642">
        <v>1.1000000000000001E-3</v>
      </c>
      <c r="N642">
        <v>671.6857</v>
      </c>
      <c r="O642">
        <v>1981.9976999999999</v>
      </c>
      <c r="P642">
        <v>7.1279000000000003</v>
      </c>
      <c r="Q642">
        <v>0.12039999999999999</v>
      </c>
      <c r="R642">
        <v>0.33650000000000002</v>
      </c>
      <c r="S642">
        <v>53.428800000000003</v>
      </c>
      <c r="T642">
        <v>2297.6561000000002</v>
      </c>
      <c r="U642">
        <v>0.13750000000000001</v>
      </c>
      <c r="V642">
        <v>0</v>
      </c>
      <c r="W642">
        <v>2.3199999999999998E-2</v>
      </c>
      <c r="X642">
        <v>249345926</v>
      </c>
      <c r="Y642">
        <v>7047938491</v>
      </c>
      <c r="Z642">
        <v>0</v>
      </c>
      <c r="AA642">
        <v>0.1263</v>
      </c>
      <c r="AB642">
        <v>3.5400000000000001E-2</v>
      </c>
      <c r="AC642">
        <v>6887813000</v>
      </c>
      <c r="AD642">
        <v>32757947091.25</v>
      </c>
      <c r="AE642">
        <v>0</v>
      </c>
      <c r="AF642">
        <v>0.12039999999999999</v>
      </c>
      <c r="AG642">
        <v>0.21029999999999999</v>
      </c>
      <c r="AH642">
        <v>0.85119999999999996</v>
      </c>
      <c r="AI642">
        <v>1</v>
      </c>
      <c r="AJ642">
        <v>0.22339999999999999</v>
      </c>
      <c r="AK642">
        <v>0.124</v>
      </c>
      <c r="AL642">
        <v>0.80840000000000001</v>
      </c>
      <c r="AM642">
        <v>417843277.80339998</v>
      </c>
      <c r="AN642">
        <v>6231760891.5696001</v>
      </c>
      <c r="AO642">
        <v>0</v>
      </c>
      <c r="AP642">
        <v>0.12870000000000001</v>
      </c>
      <c r="AQ642">
        <v>6.7100000000000007E-2</v>
      </c>
      <c r="AR642">
        <v>3281496</v>
      </c>
      <c r="AS642">
        <v>3034573.8169999998</v>
      </c>
      <c r="AT642">
        <v>158</v>
      </c>
      <c r="AU642">
        <v>0.13469999999999999</v>
      </c>
      <c r="AV642">
        <v>1</v>
      </c>
      <c r="AW642">
        <v>496331.03039999999</v>
      </c>
      <c r="AX642">
        <v>1165178.4576999999</v>
      </c>
      <c r="AY642">
        <v>1.6836</v>
      </c>
      <c r="AZ642">
        <v>0.112</v>
      </c>
      <c r="BA642">
        <v>0.42599999999999999</v>
      </c>
      <c r="BB642">
        <v>1</v>
      </c>
      <c r="BC642">
        <v>1</v>
      </c>
      <c r="BD642">
        <v>1</v>
      </c>
      <c r="BE642">
        <v>0</v>
      </c>
      <c r="BF642">
        <v>0</v>
      </c>
      <c r="BG642" s="2">
        <f t="shared" si="12"/>
        <v>0.36174195999999997</v>
      </c>
      <c r="BH642" t="str">
        <f>IFERROR(VLOOKUP(D642,'Pesos cenários'!$B$2:$D$4,3,FALSE),"")</f>
        <v/>
      </c>
    </row>
    <row r="643" spans="1:60" x14ac:dyDescent="0.25">
      <c r="A643">
        <v>21768</v>
      </c>
      <c r="B643" t="s">
        <v>715</v>
      </c>
      <c r="C643" t="s">
        <v>401</v>
      </c>
      <c r="D643" t="s">
        <v>60</v>
      </c>
      <c r="E643" t="s">
        <v>93</v>
      </c>
      <c r="F643" t="s">
        <v>728</v>
      </c>
      <c r="G643" t="s">
        <v>716</v>
      </c>
      <c r="H643">
        <v>139.339</v>
      </c>
      <c r="I643">
        <v>190.09382600000001</v>
      </c>
      <c r="J643">
        <v>5263.0468385000004</v>
      </c>
      <c r="K643">
        <v>1.6864816</v>
      </c>
      <c r="L643">
        <v>0.13350000000000001</v>
      </c>
      <c r="M643">
        <v>3.5799999999999998E-2</v>
      </c>
      <c r="N643">
        <v>153.8365</v>
      </c>
      <c r="O643">
        <v>1981.9976999999999</v>
      </c>
      <c r="P643">
        <v>7.1279000000000003</v>
      </c>
      <c r="Q643">
        <v>0.12039999999999999</v>
      </c>
      <c r="R643">
        <v>7.4300000000000005E-2</v>
      </c>
      <c r="S643">
        <v>142.309</v>
      </c>
      <c r="T643">
        <v>2297.6561000000002</v>
      </c>
      <c r="U643">
        <v>0.13750000000000001</v>
      </c>
      <c r="V643">
        <v>0</v>
      </c>
      <c r="W643">
        <v>6.1899999999999997E-2</v>
      </c>
      <c r="X643">
        <v>781416816</v>
      </c>
      <c r="Y643">
        <v>7047938491</v>
      </c>
      <c r="Z643">
        <v>0</v>
      </c>
      <c r="AA643">
        <v>0.1263</v>
      </c>
      <c r="AB643">
        <v>0.1109</v>
      </c>
      <c r="AC643">
        <v>684860</v>
      </c>
      <c r="AD643">
        <v>32757947091.25</v>
      </c>
      <c r="AE643">
        <v>0</v>
      </c>
      <c r="AF643">
        <v>0.12039999999999999</v>
      </c>
      <c r="AG643">
        <v>0</v>
      </c>
      <c r="AH643">
        <v>1</v>
      </c>
      <c r="AI643">
        <v>1</v>
      </c>
      <c r="AJ643">
        <v>0.22339999999999999</v>
      </c>
      <c r="AK643">
        <v>0.124</v>
      </c>
      <c r="AL643">
        <v>1</v>
      </c>
      <c r="AM643">
        <v>144276.0141</v>
      </c>
      <c r="AN643">
        <v>6231760891.5696001</v>
      </c>
      <c r="AO643">
        <v>0</v>
      </c>
      <c r="AP643">
        <v>0.12870000000000001</v>
      </c>
      <c r="AQ643">
        <v>0</v>
      </c>
      <c r="AR643">
        <v>0</v>
      </c>
      <c r="AS643">
        <v>3034573.8169999998</v>
      </c>
      <c r="AT643">
        <v>158</v>
      </c>
      <c r="AU643">
        <v>0.13469999999999999</v>
      </c>
      <c r="AV643">
        <v>0</v>
      </c>
      <c r="AW643">
        <v>24.630600000000001</v>
      </c>
      <c r="AX643">
        <v>1165178.4576999999</v>
      </c>
      <c r="AY643">
        <v>1.6836</v>
      </c>
      <c r="AZ643">
        <v>0.112</v>
      </c>
      <c r="BA643">
        <v>0</v>
      </c>
      <c r="BB643">
        <v>1</v>
      </c>
      <c r="BC643">
        <v>1</v>
      </c>
      <c r="BD643">
        <v>1</v>
      </c>
      <c r="BE643">
        <v>0</v>
      </c>
      <c r="BF643">
        <v>0</v>
      </c>
      <c r="BG643" s="2">
        <f t="shared" si="12"/>
        <v>0.15173169</v>
      </c>
      <c r="BH643" t="str">
        <f>IFERROR(VLOOKUP(D643,'Pesos cenários'!$B$2:$D$4,3,FALSE),"")</f>
        <v/>
      </c>
    </row>
    <row r="644" spans="1:60" x14ac:dyDescent="0.25">
      <c r="A644">
        <v>21769</v>
      </c>
      <c r="B644" t="s">
        <v>715</v>
      </c>
      <c r="C644" t="s">
        <v>402</v>
      </c>
      <c r="D644" t="s">
        <v>60</v>
      </c>
      <c r="E644" t="s">
        <v>93</v>
      </c>
      <c r="F644" t="s">
        <v>728</v>
      </c>
      <c r="G644" t="s">
        <v>716</v>
      </c>
      <c r="H644">
        <v>82.82</v>
      </c>
      <c r="I644">
        <v>407.21765099999999</v>
      </c>
      <c r="J644">
        <v>5263.0468385000004</v>
      </c>
      <c r="K644">
        <v>1.6864816</v>
      </c>
      <c r="L644">
        <v>0.13350000000000001</v>
      </c>
      <c r="M644">
        <v>7.7100000000000002E-2</v>
      </c>
      <c r="N644">
        <v>50.5351</v>
      </c>
      <c r="O644">
        <v>1981.9976999999999</v>
      </c>
      <c r="P644">
        <v>7.1279000000000003</v>
      </c>
      <c r="Q644">
        <v>0.12039999999999999</v>
      </c>
      <c r="R644">
        <v>2.1999999999999999E-2</v>
      </c>
      <c r="S644">
        <v>86.433700000000002</v>
      </c>
      <c r="T644">
        <v>2297.6561000000002</v>
      </c>
      <c r="U644">
        <v>0.13750000000000001</v>
      </c>
      <c r="V644">
        <v>0</v>
      </c>
      <c r="W644">
        <v>3.7600000000000001E-2</v>
      </c>
      <c r="X644">
        <v>590711044</v>
      </c>
      <c r="Y644">
        <v>7047938491</v>
      </c>
      <c r="Z644">
        <v>0</v>
      </c>
      <c r="AA644">
        <v>0.1263</v>
      </c>
      <c r="AB644">
        <v>8.3799999999999999E-2</v>
      </c>
      <c r="AC644">
        <v>117134344</v>
      </c>
      <c r="AD644">
        <v>32757947091.25</v>
      </c>
      <c r="AE644">
        <v>0</v>
      </c>
      <c r="AF644">
        <v>0.12039999999999999</v>
      </c>
      <c r="AG644">
        <v>3.5999999999999999E-3</v>
      </c>
      <c r="AH644">
        <v>1</v>
      </c>
      <c r="AI644">
        <v>1</v>
      </c>
      <c r="AJ644">
        <v>0.22339999999999999</v>
      </c>
      <c r="AK644">
        <v>0.124</v>
      </c>
      <c r="AL644">
        <v>1</v>
      </c>
      <c r="AM644">
        <v>24640166.4454</v>
      </c>
      <c r="AN644">
        <v>6231760891.5696001</v>
      </c>
      <c r="AO644">
        <v>0</v>
      </c>
      <c r="AP644">
        <v>0.12870000000000001</v>
      </c>
      <c r="AQ644">
        <v>4.0000000000000001E-3</v>
      </c>
      <c r="AR644">
        <v>43889.285199999998</v>
      </c>
      <c r="AS644">
        <v>3034573.8169999998</v>
      </c>
      <c r="AT644">
        <v>158</v>
      </c>
      <c r="AU644">
        <v>0.13469999999999999</v>
      </c>
      <c r="AV644">
        <v>1.44117641870306E-2</v>
      </c>
      <c r="AW644">
        <v>3482.6750000000002</v>
      </c>
      <c r="AX644">
        <v>1165178.4576999999</v>
      </c>
      <c r="AY644">
        <v>1.6836</v>
      </c>
      <c r="AZ644">
        <v>0.112</v>
      </c>
      <c r="BA644">
        <v>3.0000000000000001E-3</v>
      </c>
      <c r="BB644">
        <v>1</v>
      </c>
      <c r="BC644">
        <v>1</v>
      </c>
      <c r="BD644">
        <v>1</v>
      </c>
      <c r="BE644">
        <v>0</v>
      </c>
      <c r="BF644">
        <v>0</v>
      </c>
      <c r="BG644" s="2">
        <f t="shared" si="12"/>
        <v>0.15075109463599304</v>
      </c>
      <c r="BH644" t="str">
        <f>IFERROR(VLOOKUP(D644,'Pesos cenários'!$B$2:$D$4,3,FALSE),"")</f>
        <v/>
      </c>
    </row>
    <row r="645" spans="1:60" x14ac:dyDescent="0.25">
      <c r="A645">
        <v>21770</v>
      </c>
      <c r="B645" t="s">
        <v>715</v>
      </c>
      <c r="C645" t="s">
        <v>403</v>
      </c>
      <c r="D645" t="s">
        <v>60</v>
      </c>
      <c r="E645" t="s">
        <v>93</v>
      </c>
      <c r="F645" t="s">
        <v>728</v>
      </c>
      <c r="G645" t="s">
        <v>716</v>
      </c>
      <c r="H645">
        <v>0</v>
      </c>
      <c r="I645">
        <v>72.829574600000001</v>
      </c>
      <c r="J645">
        <v>5263.0468385000004</v>
      </c>
      <c r="K645">
        <v>1.6864816</v>
      </c>
      <c r="L645">
        <v>0.13350000000000001</v>
      </c>
      <c r="M645">
        <v>1.35E-2</v>
      </c>
      <c r="N645">
        <v>66.773700000000005</v>
      </c>
      <c r="O645">
        <v>1981.9976999999999</v>
      </c>
      <c r="P645">
        <v>7.1279000000000003</v>
      </c>
      <c r="Q645">
        <v>0.12039999999999999</v>
      </c>
      <c r="R645">
        <v>3.0200000000000001E-2</v>
      </c>
      <c r="S645">
        <v>0.40820000000000001</v>
      </c>
      <c r="T645">
        <v>2297.6561000000002</v>
      </c>
      <c r="U645">
        <v>0.13750000000000001</v>
      </c>
      <c r="V645">
        <v>0</v>
      </c>
      <c r="W645">
        <v>1E-4</v>
      </c>
      <c r="X645">
        <v>182893136</v>
      </c>
      <c r="Y645">
        <v>7047938491</v>
      </c>
      <c r="Z645">
        <v>0</v>
      </c>
      <c r="AA645">
        <v>0.1263</v>
      </c>
      <c r="AB645">
        <v>2.5899999999999999E-2</v>
      </c>
      <c r="AC645">
        <v>1932281</v>
      </c>
      <c r="AD645">
        <v>32757947091.25</v>
      </c>
      <c r="AE645">
        <v>0</v>
      </c>
      <c r="AF645">
        <v>0.12039999999999999</v>
      </c>
      <c r="AG645">
        <v>1E-4</v>
      </c>
      <c r="AI645">
        <v>1</v>
      </c>
      <c r="AJ645">
        <v>0.22339999999999999</v>
      </c>
      <c r="AK645">
        <v>0.124</v>
      </c>
      <c r="AM645">
        <v>407063.9301</v>
      </c>
      <c r="AN645">
        <v>6231760891.5696001</v>
      </c>
      <c r="AO645">
        <v>0</v>
      </c>
      <c r="AP645">
        <v>0.12870000000000001</v>
      </c>
      <c r="AQ645">
        <v>1E-4</v>
      </c>
      <c r="AR645">
        <v>0</v>
      </c>
      <c r="AS645">
        <v>3034573.8169999998</v>
      </c>
      <c r="AT645">
        <v>158</v>
      </c>
      <c r="AU645">
        <v>0.13469999999999999</v>
      </c>
      <c r="AV645">
        <v>0</v>
      </c>
      <c r="AW645">
        <v>68.791899999999998</v>
      </c>
      <c r="AX645">
        <v>1165178.4576999999</v>
      </c>
      <c r="AY645">
        <v>1.6836</v>
      </c>
      <c r="AZ645">
        <v>0.112</v>
      </c>
      <c r="BA645">
        <v>1E-4</v>
      </c>
      <c r="BB645">
        <v>1</v>
      </c>
      <c r="BC645">
        <v>1</v>
      </c>
      <c r="BD645">
        <v>1</v>
      </c>
      <c r="BE645">
        <v>0</v>
      </c>
      <c r="BF645">
        <v>0</v>
      </c>
      <c r="BG645" s="2">
        <f t="shared" si="12"/>
        <v>8.7456099999999991E-3</v>
      </c>
      <c r="BH645" t="str">
        <f>IFERROR(VLOOKUP(D645,'Pesos cenários'!$B$2:$D$4,3,FALSE),"")</f>
        <v/>
      </c>
    </row>
    <row r="646" spans="1:60" x14ac:dyDescent="0.25">
      <c r="A646">
        <v>21771</v>
      </c>
      <c r="B646" t="s">
        <v>715</v>
      </c>
      <c r="C646" t="s">
        <v>404</v>
      </c>
      <c r="D646" t="s">
        <v>60</v>
      </c>
      <c r="E646" t="s">
        <v>93</v>
      </c>
      <c r="F646" t="s">
        <v>728</v>
      </c>
      <c r="G646" t="s">
        <v>716</v>
      </c>
      <c r="H646">
        <v>35.094999999999999</v>
      </c>
      <c r="I646">
        <v>13.459425899999999</v>
      </c>
      <c r="J646">
        <v>5263.0468385000004</v>
      </c>
      <c r="K646">
        <v>1.6864816</v>
      </c>
      <c r="L646">
        <v>0.13350000000000001</v>
      </c>
      <c r="M646">
        <v>2.2000000000000001E-3</v>
      </c>
      <c r="N646">
        <v>58.841299999999997</v>
      </c>
      <c r="O646">
        <v>1981.9976999999999</v>
      </c>
      <c r="P646">
        <v>7.1279000000000003</v>
      </c>
      <c r="Q646">
        <v>0.12039999999999999</v>
      </c>
      <c r="R646">
        <v>2.6200000000000001E-2</v>
      </c>
      <c r="S646">
        <v>36.127499999999998</v>
      </c>
      <c r="T646">
        <v>2297.6561000000002</v>
      </c>
      <c r="U646">
        <v>0.13750000000000001</v>
      </c>
      <c r="V646">
        <v>0</v>
      </c>
      <c r="W646">
        <v>1.5699999999999999E-2</v>
      </c>
      <c r="X646">
        <v>235562848</v>
      </c>
      <c r="Y646">
        <v>7047938491</v>
      </c>
      <c r="Z646">
        <v>0</v>
      </c>
      <c r="AA646">
        <v>0.1263</v>
      </c>
      <c r="AB646">
        <v>3.3399999999999999E-2</v>
      </c>
      <c r="AC646">
        <v>33898500</v>
      </c>
      <c r="AD646">
        <v>32757947091.25</v>
      </c>
      <c r="AE646">
        <v>0</v>
      </c>
      <c r="AF646">
        <v>0.12039999999999999</v>
      </c>
      <c r="AG646">
        <v>1E-3</v>
      </c>
      <c r="AH646">
        <v>1</v>
      </c>
      <c r="AI646">
        <v>1</v>
      </c>
      <c r="AJ646">
        <v>0.22339999999999999</v>
      </c>
      <c r="AK646">
        <v>0.124</v>
      </c>
      <c r="AL646">
        <v>1</v>
      </c>
      <c r="AM646">
        <v>7141226.9312000005</v>
      </c>
      <c r="AN646">
        <v>6231760891.5696001</v>
      </c>
      <c r="AO646">
        <v>0</v>
      </c>
      <c r="AP646">
        <v>0.12870000000000001</v>
      </c>
      <c r="AQ646">
        <v>1.1000000000000001E-3</v>
      </c>
      <c r="AR646">
        <v>23252.031299999999</v>
      </c>
      <c r="AS646">
        <v>3034573.8169999998</v>
      </c>
      <c r="AT646">
        <v>158</v>
      </c>
      <c r="AU646">
        <v>0.13469999999999999</v>
      </c>
      <c r="AV646">
        <v>7.6107009364432101E-3</v>
      </c>
      <c r="AW646">
        <v>1262.9903999999999</v>
      </c>
      <c r="AX646">
        <v>1165178.4576999999</v>
      </c>
      <c r="AY646">
        <v>1.6836</v>
      </c>
      <c r="AZ646">
        <v>0.112</v>
      </c>
      <c r="BA646">
        <v>1.1000000000000001E-3</v>
      </c>
      <c r="BB646">
        <v>1</v>
      </c>
      <c r="BC646">
        <v>1</v>
      </c>
      <c r="BD646">
        <v>1</v>
      </c>
      <c r="BE646">
        <v>0</v>
      </c>
      <c r="BF646">
        <v>0</v>
      </c>
      <c r="BG646" s="2">
        <f t="shared" si="12"/>
        <v>0.13307693141613888</v>
      </c>
      <c r="BH646" t="str">
        <f>IFERROR(VLOOKUP(D646,'Pesos cenários'!$B$2:$D$4,3,FALSE),"")</f>
        <v/>
      </c>
    </row>
    <row r="647" spans="1:60" x14ac:dyDescent="0.25">
      <c r="A647">
        <v>21772</v>
      </c>
      <c r="B647" t="s">
        <v>715</v>
      </c>
      <c r="C647" t="s">
        <v>405</v>
      </c>
      <c r="D647" t="s">
        <v>60</v>
      </c>
      <c r="E647" t="s">
        <v>93</v>
      </c>
      <c r="F647" t="s">
        <v>728</v>
      </c>
      <c r="G647" t="s">
        <v>716</v>
      </c>
      <c r="H647">
        <v>100.916</v>
      </c>
      <c r="I647">
        <v>852.75122099999999</v>
      </c>
      <c r="J647">
        <v>5263.0468385000004</v>
      </c>
      <c r="K647">
        <v>1.6864816</v>
      </c>
      <c r="L647">
        <v>0.13350000000000001</v>
      </c>
      <c r="M647">
        <v>0.1618</v>
      </c>
      <c r="N647">
        <v>79.226500000000001</v>
      </c>
      <c r="O647">
        <v>1981.9976999999999</v>
      </c>
      <c r="P647">
        <v>7.1279000000000003</v>
      </c>
      <c r="Q647">
        <v>0.12039999999999999</v>
      </c>
      <c r="R647">
        <v>3.6499999999999998E-2</v>
      </c>
      <c r="S647">
        <v>105.51479999999999</v>
      </c>
      <c r="T647">
        <v>2297.6561000000002</v>
      </c>
      <c r="U647">
        <v>0.13750000000000001</v>
      </c>
      <c r="V647">
        <v>0</v>
      </c>
      <c r="W647">
        <v>4.5900000000000003E-2</v>
      </c>
      <c r="X647">
        <v>692565874</v>
      </c>
      <c r="Y647">
        <v>7047938491</v>
      </c>
      <c r="Z647">
        <v>0</v>
      </c>
      <c r="AA647">
        <v>0.1263</v>
      </c>
      <c r="AB647">
        <v>9.8299999999999998E-2</v>
      </c>
      <c r="AC647">
        <v>1710989600</v>
      </c>
      <c r="AD647">
        <v>32757947091.25</v>
      </c>
      <c r="AE647">
        <v>0</v>
      </c>
      <c r="AF647">
        <v>0.12039999999999999</v>
      </c>
      <c r="AG647">
        <v>5.2200000000000003E-2</v>
      </c>
      <c r="AH647">
        <v>1</v>
      </c>
      <c r="AI647">
        <v>1</v>
      </c>
      <c r="AJ647">
        <v>0.22339999999999999</v>
      </c>
      <c r="AK647">
        <v>0.124</v>
      </c>
      <c r="AL647">
        <v>1</v>
      </c>
      <c r="AM647">
        <v>360409256.48329997</v>
      </c>
      <c r="AN647">
        <v>6231760891.5696001</v>
      </c>
      <c r="AO647">
        <v>0</v>
      </c>
      <c r="AP647">
        <v>0.12870000000000001</v>
      </c>
      <c r="AQ647">
        <v>5.7799999999999997E-2</v>
      </c>
      <c r="AR647">
        <v>632499.93799999997</v>
      </c>
      <c r="AS647">
        <v>3034573.8169999998</v>
      </c>
      <c r="AT647">
        <v>158</v>
      </c>
      <c r="AU647">
        <v>0.13469999999999999</v>
      </c>
      <c r="AV647">
        <v>0.208390008533889</v>
      </c>
      <c r="AW647">
        <v>58451.159099999997</v>
      </c>
      <c r="AX647">
        <v>1165178.4576999999</v>
      </c>
      <c r="AY647">
        <v>1.6836</v>
      </c>
      <c r="AZ647">
        <v>0.112</v>
      </c>
      <c r="BA647">
        <v>5.0200000000000002E-2</v>
      </c>
      <c r="BB647">
        <v>1</v>
      </c>
      <c r="BC647">
        <v>1</v>
      </c>
      <c r="BD647">
        <v>1</v>
      </c>
      <c r="BE647">
        <v>0</v>
      </c>
      <c r="BF647">
        <v>0</v>
      </c>
      <c r="BG647" s="2">
        <f t="shared" si="12"/>
        <v>0.20982646414951484</v>
      </c>
      <c r="BH647" t="str">
        <f>IFERROR(VLOOKUP(D647,'Pesos cenários'!$B$2:$D$4,3,FALSE),"")</f>
        <v/>
      </c>
    </row>
    <row r="648" spans="1:60" x14ac:dyDescent="0.25">
      <c r="A648">
        <v>317</v>
      </c>
      <c r="B648" t="s">
        <v>715</v>
      </c>
      <c r="C648" t="s">
        <v>189</v>
      </c>
      <c r="D648" t="s">
        <v>56</v>
      </c>
      <c r="E648" t="s">
        <v>57</v>
      </c>
      <c r="F648" t="s">
        <v>724</v>
      </c>
      <c r="G648" t="s">
        <v>716</v>
      </c>
      <c r="H648">
        <v>992.101</v>
      </c>
      <c r="I648">
        <v>1357.8566900000001</v>
      </c>
      <c r="J648">
        <v>12684.179700000001</v>
      </c>
      <c r="K648">
        <v>522.77789299999995</v>
      </c>
      <c r="L648">
        <v>0.13350000000000001</v>
      </c>
      <c r="M648">
        <v>6.8699999999999997E-2</v>
      </c>
      <c r="N648">
        <v>902.14880000000005</v>
      </c>
      <c r="O648">
        <v>6443.5294999999996</v>
      </c>
      <c r="P648">
        <v>106.2473</v>
      </c>
      <c r="Q648">
        <v>0.12039999999999999</v>
      </c>
      <c r="R648">
        <v>0.12559999999999999</v>
      </c>
      <c r="S648">
        <v>1037.4601</v>
      </c>
      <c r="T648">
        <v>3960.7082999999998</v>
      </c>
      <c r="U648">
        <v>174.96340000000001</v>
      </c>
      <c r="V648">
        <v>0</v>
      </c>
      <c r="W648">
        <v>0.2278</v>
      </c>
      <c r="X648">
        <v>5685110426</v>
      </c>
      <c r="Y648">
        <v>24636847965.75</v>
      </c>
      <c r="Z648">
        <v>0</v>
      </c>
      <c r="AA648">
        <v>0.1263</v>
      </c>
      <c r="AB648">
        <v>0.23080000000000001</v>
      </c>
      <c r="AC648">
        <v>301554270000</v>
      </c>
      <c r="AD648">
        <v>65964732975</v>
      </c>
      <c r="AE648">
        <v>132504050</v>
      </c>
      <c r="AF648">
        <v>0.12039999999999999</v>
      </c>
      <c r="AG648">
        <v>1</v>
      </c>
      <c r="AH648">
        <v>0.1183</v>
      </c>
      <c r="AI648">
        <v>1</v>
      </c>
      <c r="AJ648">
        <v>-0.43059999999999998</v>
      </c>
      <c r="AK648">
        <v>0.124</v>
      </c>
      <c r="AL648">
        <v>0.38369999999999999</v>
      </c>
      <c r="AM648">
        <v>32476179412.820599</v>
      </c>
      <c r="AN648">
        <v>13094553382.0501</v>
      </c>
      <c r="AO648">
        <v>0</v>
      </c>
      <c r="AP648">
        <v>0.12870000000000001</v>
      </c>
      <c r="AQ648">
        <v>1</v>
      </c>
      <c r="AR648">
        <v>5305901</v>
      </c>
      <c r="AS648">
        <v>3167402.3402499901</v>
      </c>
      <c r="AT648">
        <v>4642.2661099999996</v>
      </c>
      <c r="AU648">
        <v>0.13469999999999999</v>
      </c>
      <c r="AV648">
        <v>1</v>
      </c>
      <c r="AW648">
        <v>22095045.757800002</v>
      </c>
      <c r="AX648">
        <v>1935811.929</v>
      </c>
      <c r="AY648">
        <v>4957.2457999999997</v>
      </c>
      <c r="AZ648">
        <v>0.112</v>
      </c>
      <c r="BA648">
        <v>1</v>
      </c>
      <c r="BB648">
        <v>0</v>
      </c>
      <c r="BC648">
        <v>0</v>
      </c>
      <c r="BD648">
        <v>0</v>
      </c>
      <c r="BE648">
        <v>0</v>
      </c>
      <c r="BF648">
        <v>0</v>
      </c>
      <c r="BG648" s="2">
        <f t="shared" si="12"/>
        <v>0.59682252999999996</v>
      </c>
      <c r="BH648">
        <f>IFERROR(VLOOKUP(D648,'Pesos cenários'!$B$2:$D$4,3,FALSE),"")</f>
        <v>0.3972</v>
      </c>
    </row>
    <row r="649" spans="1:60" x14ac:dyDescent="0.25">
      <c r="A649">
        <v>317</v>
      </c>
      <c r="B649" t="s">
        <v>715</v>
      </c>
      <c r="C649" t="s">
        <v>189</v>
      </c>
      <c r="D649" t="s">
        <v>58</v>
      </c>
      <c r="E649" t="s">
        <v>57</v>
      </c>
      <c r="F649" t="s">
        <v>724</v>
      </c>
      <c r="G649" t="s">
        <v>716</v>
      </c>
      <c r="H649">
        <v>992.101</v>
      </c>
      <c r="I649">
        <v>1350.85815</v>
      </c>
      <c r="J649">
        <v>12662.3604</v>
      </c>
      <c r="K649">
        <v>522.73236099999997</v>
      </c>
      <c r="L649">
        <v>0.13350000000000001</v>
      </c>
      <c r="M649">
        <v>6.8199999999999997E-2</v>
      </c>
      <c r="N649">
        <v>986.24080000000004</v>
      </c>
      <c r="O649">
        <v>4821.5529999999999</v>
      </c>
      <c r="P649">
        <v>111.74639999999999</v>
      </c>
      <c r="Q649">
        <v>0.12039999999999999</v>
      </c>
      <c r="R649">
        <v>0.1857</v>
      </c>
      <c r="S649">
        <v>1037.4601</v>
      </c>
      <c r="T649">
        <v>5063.7492000000002</v>
      </c>
      <c r="U649">
        <v>0.1</v>
      </c>
      <c r="V649">
        <v>0</v>
      </c>
      <c r="W649">
        <v>0.2049</v>
      </c>
      <c r="X649">
        <v>5655808984</v>
      </c>
      <c r="Y649">
        <v>22292555929</v>
      </c>
      <c r="Z649">
        <v>0</v>
      </c>
      <c r="AA649">
        <v>0.1263</v>
      </c>
      <c r="AB649">
        <v>0.25369999999999998</v>
      </c>
      <c r="AC649">
        <v>290648750000</v>
      </c>
      <c r="AD649">
        <v>57290482287.5</v>
      </c>
      <c r="AE649">
        <v>5369580.5</v>
      </c>
      <c r="AF649">
        <v>0.12039999999999999</v>
      </c>
      <c r="AG649">
        <v>1</v>
      </c>
      <c r="AH649">
        <v>0.1207</v>
      </c>
      <c r="AI649">
        <v>1</v>
      </c>
      <c r="AJ649">
        <v>-0.74109999999999998</v>
      </c>
      <c r="AK649">
        <v>0.124</v>
      </c>
      <c r="AL649">
        <v>0.495</v>
      </c>
      <c r="AM649">
        <v>32790434651.598301</v>
      </c>
      <c r="AN649">
        <v>16952894626.720699</v>
      </c>
      <c r="AO649">
        <v>0</v>
      </c>
      <c r="AP649">
        <v>0.12870000000000001</v>
      </c>
      <c r="AQ649">
        <v>1</v>
      </c>
      <c r="AR649">
        <v>5010446.5</v>
      </c>
      <c r="AS649">
        <v>2094141.769625</v>
      </c>
      <c r="AT649">
        <v>0</v>
      </c>
      <c r="AU649">
        <v>0.13469999999999999</v>
      </c>
      <c r="AV649">
        <v>1</v>
      </c>
      <c r="AW649">
        <v>21293999.684599999</v>
      </c>
      <c r="AX649">
        <v>2083515.7335000001</v>
      </c>
      <c r="AY649">
        <v>90.844700000000003</v>
      </c>
      <c r="AZ649">
        <v>0.112</v>
      </c>
      <c r="BA649">
        <v>1</v>
      </c>
      <c r="BB649">
        <v>0</v>
      </c>
      <c r="BC649">
        <v>1</v>
      </c>
      <c r="BD649">
        <v>0</v>
      </c>
      <c r="BE649">
        <v>0</v>
      </c>
      <c r="BF649">
        <v>0</v>
      </c>
      <c r="BG649" s="2">
        <f t="shared" si="12"/>
        <v>0.62068529000000006</v>
      </c>
      <c r="BH649">
        <f>IFERROR(VLOOKUP(D649,'Pesos cenários'!$B$2:$D$4,3,FALSE),"")</f>
        <v>0.36020000000000002</v>
      </c>
    </row>
    <row r="650" spans="1:60" x14ac:dyDescent="0.25">
      <c r="A650">
        <v>21777</v>
      </c>
      <c r="B650" t="s">
        <v>715</v>
      </c>
      <c r="C650" t="s">
        <v>407</v>
      </c>
      <c r="D650" t="s">
        <v>60</v>
      </c>
      <c r="E650" t="s">
        <v>93</v>
      </c>
      <c r="F650" t="s">
        <v>728</v>
      </c>
      <c r="G650" t="s">
        <v>716</v>
      </c>
      <c r="H650">
        <v>733.36599999999999</v>
      </c>
      <c r="I650">
        <v>2172.6293900000001</v>
      </c>
      <c r="J650">
        <v>5263.0468385000004</v>
      </c>
      <c r="K650">
        <v>1.6864816</v>
      </c>
      <c r="L650">
        <v>0.13350000000000001</v>
      </c>
      <c r="M650">
        <v>0.41260000000000002</v>
      </c>
      <c r="N650">
        <v>1551.2963999999999</v>
      </c>
      <c r="O650">
        <v>1981.9976999999999</v>
      </c>
      <c r="P650">
        <v>7.1279000000000003</v>
      </c>
      <c r="Q650">
        <v>0.12039999999999999</v>
      </c>
      <c r="R650">
        <v>0.78190000000000004</v>
      </c>
      <c r="S650">
        <v>693.91589999999997</v>
      </c>
      <c r="T650">
        <v>2297.6561000000002</v>
      </c>
      <c r="U650">
        <v>0.13750000000000001</v>
      </c>
      <c r="V650">
        <v>0</v>
      </c>
      <c r="W650">
        <v>0.30199999999999999</v>
      </c>
      <c r="X650">
        <v>3155770968</v>
      </c>
      <c r="Y650">
        <v>7047938491</v>
      </c>
      <c r="Z650">
        <v>0</v>
      </c>
      <c r="AA650">
        <v>0.1263</v>
      </c>
      <c r="AB650">
        <v>0.44779999999999998</v>
      </c>
      <c r="AC650">
        <v>2559098600</v>
      </c>
      <c r="AD650">
        <v>32757947091.25</v>
      </c>
      <c r="AE650">
        <v>0</v>
      </c>
      <c r="AF650">
        <v>0.12039999999999999</v>
      </c>
      <c r="AG650">
        <v>7.8100000000000003E-2</v>
      </c>
      <c r="AH650">
        <v>1</v>
      </c>
      <c r="AI650">
        <v>1</v>
      </c>
      <c r="AJ650">
        <v>0.22339999999999999</v>
      </c>
      <c r="AK650">
        <v>0.124</v>
      </c>
      <c r="AL650">
        <v>1</v>
      </c>
      <c r="AM650">
        <v>539040716.41190004</v>
      </c>
      <c r="AN650">
        <v>6231760891.5696001</v>
      </c>
      <c r="AO650">
        <v>0</v>
      </c>
      <c r="AP650">
        <v>0.12870000000000001</v>
      </c>
      <c r="AQ650">
        <v>8.6499999999999994E-2</v>
      </c>
      <c r="AR650">
        <v>211583.641</v>
      </c>
      <c r="AS650">
        <v>3034573.8169999998</v>
      </c>
      <c r="AT650">
        <v>158</v>
      </c>
      <c r="AU650">
        <v>0.13469999999999999</v>
      </c>
      <c r="AV650">
        <v>6.9675896037553503E-2</v>
      </c>
      <c r="AW650">
        <v>89863.573000000004</v>
      </c>
      <c r="AX650">
        <v>1165178.4576999999</v>
      </c>
      <c r="AY650">
        <v>1.6836</v>
      </c>
      <c r="AZ650">
        <v>0.112</v>
      </c>
      <c r="BA650">
        <v>7.7100000000000002E-2</v>
      </c>
      <c r="BB650">
        <v>1</v>
      </c>
      <c r="BC650">
        <v>1</v>
      </c>
      <c r="BD650">
        <v>1</v>
      </c>
      <c r="BE650">
        <v>0</v>
      </c>
      <c r="BF650">
        <v>0</v>
      </c>
      <c r="BG650" s="2">
        <f t="shared" si="12"/>
        <v>0.36833633319625847</v>
      </c>
      <c r="BH650" t="str">
        <f>IFERROR(VLOOKUP(D650,'Pesos cenários'!$B$2:$D$4,3,FALSE),"")</f>
        <v/>
      </c>
    </row>
    <row r="651" spans="1:60" x14ac:dyDescent="0.25">
      <c r="A651">
        <v>317</v>
      </c>
      <c r="B651" t="s">
        <v>715</v>
      </c>
      <c r="C651" t="s">
        <v>189</v>
      </c>
      <c r="D651" t="s">
        <v>59</v>
      </c>
      <c r="E651" t="s">
        <v>57</v>
      </c>
      <c r="F651" t="s">
        <v>724</v>
      </c>
      <c r="G651" t="s">
        <v>716</v>
      </c>
      <c r="H651">
        <v>992.101</v>
      </c>
      <c r="I651">
        <v>1390.0968</v>
      </c>
      <c r="J651">
        <v>8258.2572904999997</v>
      </c>
      <c r="K651">
        <v>7.4999542200000002</v>
      </c>
      <c r="L651">
        <v>0.13350000000000001</v>
      </c>
      <c r="M651">
        <v>0.1676</v>
      </c>
      <c r="N651">
        <v>1171.3576</v>
      </c>
      <c r="O651">
        <v>2623.4688000000001</v>
      </c>
      <c r="P651">
        <v>104.77509999999999</v>
      </c>
      <c r="Q651">
        <v>0.12039999999999999</v>
      </c>
      <c r="R651">
        <v>0.42349999999999999</v>
      </c>
      <c r="S651">
        <v>1037.4601</v>
      </c>
      <c r="T651">
        <v>3783.7064</v>
      </c>
      <c r="U651">
        <v>37.035299999999999</v>
      </c>
      <c r="V651">
        <v>0</v>
      </c>
      <c r="W651">
        <v>0.26700000000000002</v>
      </c>
      <c r="X651">
        <v>5820094158</v>
      </c>
      <c r="Y651">
        <v>15519397329</v>
      </c>
      <c r="Z651">
        <v>0</v>
      </c>
      <c r="AA651">
        <v>0.1263</v>
      </c>
      <c r="AB651">
        <v>0.375</v>
      </c>
      <c r="AC651">
        <v>349527740000</v>
      </c>
      <c r="AD651">
        <v>87237157750</v>
      </c>
      <c r="AE651">
        <v>392611.06</v>
      </c>
      <c r="AF651">
        <v>0.12039999999999999</v>
      </c>
      <c r="AG651">
        <v>1</v>
      </c>
      <c r="AH651">
        <v>0.1153</v>
      </c>
      <c r="AI651">
        <v>1</v>
      </c>
      <c r="AJ651">
        <v>-0.93179999999999996</v>
      </c>
      <c r="AK651">
        <v>0.124</v>
      </c>
      <c r="AL651">
        <v>0.54200000000000004</v>
      </c>
      <c r="AM651">
        <v>47491416601.5868</v>
      </c>
      <c r="AN651">
        <v>19475866435.933201</v>
      </c>
      <c r="AO651">
        <v>110977.0398</v>
      </c>
      <c r="AP651">
        <v>0.12870000000000001</v>
      </c>
      <c r="AQ651">
        <v>1</v>
      </c>
      <c r="AR651">
        <v>7832049</v>
      </c>
      <c r="AS651">
        <v>3086185.6374999899</v>
      </c>
      <c r="AT651">
        <v>1710.1997100000001</v>
      </c>
      <c r="AU651">
        <v>0.13469999999999999</v>
      </c>
      <c r="AV651">
        <v>1</v>
      </c>
      <c r="AW651">
        <v>25618731.409200002</v>
      </c>
      <c r="AX651">
        <v>2820259.12</v>
      </c>
      <c r="AY651">
        <v>11.128399999999999</v>
      </c>
      <c r="AZ651">
        <v>0.112</v>
      </c>
      <c r="BA651">
        <v>1</v>
      </c>
      <c r="BB651">
        <v>0</v>
      </c>
      <c r="BC651">
        <v>1</v>
      </c>
      <c r="BD651">
        <v>0</v>
      </c>
      <c r="BE651">
        <v>0</v>
      </c>
      <c r="BF651">
        <v>0</v>
      </c>
      <c r="BG651" s="2">
        <f t="shared" si="12"/>
        <v>0.68373450000000002</v>
      </c>
      <c r="BH651">
        <f>IFERROR(VLOOKUP(D651,'Pesos cenários'!$B$2:$D$4,3,FALSE),"")</f>
        <v>0.24260000000000001</v>
      </c>
    </row>
    <row r="652" spans="1:60" x14ac:dyDescent="0.25">
      <c r="A652">
        <v>340</v>
      </c>
      <c r="B652" t="s">
        <v>715</v>
      </c>
      <c r="C652" t="s">
        <v>203</v>
      </c>
      <c r="D652" t="s">
        <v>59</v>
      </c>
      <c r="E652" t="s">
        <v>57</v>
      </c>
      <c r="F652" t="s">
        <v>727</v>
      </c>
      <c r="G652" t="s">
        <v>716</v>
      </c>
      <c r="H652">
        <v>1118.261</v>
      </c>
      <c r="I652">
        <v>5386.6147499999997</v>
      </c>
      <c r="J652">
        <v>8258.2572904999997</v>
      </c>
      <c r="K652">
        <v>7.4999542200000002</v>
      </c>
      <c r="L652">
        <v>0.13350000000000001</v>
      </c>
      <c r="M652">
        <v>0.65200000000000002</v>
      </c>
      <c r="N652">
        <v>1186.723</v>
      </c>
      <c r="O652">
        <v>2623.4688000000001</v>
      </c>
      <c r="P652">
        <v>104.77509999999999</v>
      </c>
      <c r="Q652">
        <v>0.12039999999999999</v>
      </c>
      <c r="R652">
        <v>0.42959999999999998</v>
      </c>
      <c r="S652">
        <v>1934.2195999999999</v>
      </c>
      <c r="T652">
        <v>3783.7064</v>
      </c>
      <c r="U652">
        <v>37.035299999999999</v>
      </c>
      <c r="V652">
        <v>0</v>
      </c>
      <c r="W652">
        <v>0.50639999999999996</v>
      </c>
      <c r="X652">
        <v>5742210842</v>
      </c>
      <c r="Y652">
        <v>15519397329</v>
      </c>
      <c r="Z652">
        <v>0</v>
      </c>
      <c r="AA652">
        <v>0.1263</v>
      </c>
      <c r="AB652">
        <v>0.37</v>
      </c>
      <c r="AC652">
        <v>66938196000</v>
      </c>
      <c r="AD652">
        <v>87237157750</v>
      </c>
      <c r="AE652">
        <v>392611.06</v>
      </c>
      <c r="AF652">
        <v>0.12039999999999999</v>
      </c>
      <c r="AG652">
        <v>0.76729999999999998</v>
      </c>
      <c r="AH652">
        <v>0.45629999999999998</v>
      </c>
      <c r="AI652">
        <v>1</v>
      </c>
      <c r="AJ652">
        <v>-0.93179999999999996</v>
      </c>
      <c r="AK652">
        <v>0.124</v>
      </c>
      <c r="AL652">
        <v>0.71860000000000002</v>
      </c>
      <c r="AM652">
        <v>19026682982.913799</v>
      </c>
      <c r="AN652">
        <v>19475866435.933201</v>
      </c>
      <c r="AO652">
        <v>110977.0398</v>
      </c>
      <c r="AP652">
        <v>0.12870000000000001</v>
      </c>
      <c r="AQ652">
        <v>0.97689999999999999</v>
      </c>
      <c r="AR652">
        <v>1885637.38</v>
      </c>
      <c r="AS652">
        <v>3086185.6374999899</v>
      </c>
      <c r="AT652">
        <v>1710.1997100000001</v>
      </c>
      <c r="AU652">
        <v>0.13469999999999999</v>
      </c>
      <c r="AV652">
        <v>0.61077717047402302</v>
      </c>
      <c r="AW652">
        <v>2000517.2559</v>
      </c>
      <c r="AX652">
        <v>2820259.12</v>
      </c>
      <c r="AY652">
        <v>11.128399999999999</v>
      </c>
      <c r="AZ652">
        <v>0.112</v>
      </c>
      <c r="BA652">
        <v>0.70930000000000004</v>
      </c>
      <c r="BB652">
        <v>1</v>
      </c>
      <c r="BC652">
        <v>1</v>
      </c>
      <c r="BD652">
        <v>0</v>
      </c>
      <c r="BE652">
        <v>0</v>
      </c>
      <c r="BF652">
        <v>1</v>
      </c>
      <c r="BG652" s="2">
        <f t="shared" si="12"/>
        <v>0.65442647486285088</v>
      </c>
      <c r="BH652">
        <f>IFERROR(VLOOKUP(D652,'Pesos cenários'!$B$2:$D$4,3,FALSE),"")</f>
        <v>0.24260000000000001</v>
      </c>
    </row>
    <row r="653" spans="1:60" x14ac:dyDescent="0.25">
      <c r="A653">
        <v>326</v>
      </c>
      <c r="B653" t="s">
        <v>715</v>
      </c>
      <c r="C653" t="s">
        <v>194</v>
      </c>
      <c r="D653" t="s">
        <v>56</v>
      </c>
      <c r="E653" t="s">
        <v>57</v>
      </c>
      <c r="F653" t="s">
        <v>724</v>
      </c>
      <c r="G653" t="s">
        <v>716</v>
      </c>
      <c r="H653">
        <v>1219.4069999999999</v>
      </c>
      <c r="I653">
        <v>11618.4805</v>
      </c>
      <c r="J653">
        <v>12684.179700000001</v>
      </c>
      <c r="K653">
        <v>522.77789299999995</v>
      </c>
      <c r="L653">
        <v>0.13350000000000001</v>
      </c>
      <c r="M653">
        <v>0.91239999999999999</v>
      </c>
      <c r="N653">
        <v>598.01880000000006</v>
      </c>
      <c r="O653">
        <v>6443.5294999999996</v>
      </c>
      <c r="P653">
        <v>106.2473</v>
      </c>
      <c r="Q653">
        <v>0.12039999999999999</v>
      </c>
      <c r="R653">
        <v>7.7600000000000002E-2</v>
      </c>
      <c r="S653">
        <v>3765.3186999999998</v>
      </c>
      <c r="T653">
        <v>3960.7082999999998</v>
      </c>
      <c r="U653">
        <v>174.96340000000001</v>
      </c>
      <c r="V653">
        <v>0</v>
      </c>
      <c r="W653">
        <v>0.94840000000000002</v>
      </c>
      <c r="X653">
        <v>6217121254</v>
      </c>
      <c r="Y653">
        <v>24636847965.75</v>
      </c>
      <c r="Z653">
        <v>0</v>
      </c>
      <c r="AA653">
        <v>0.1263</v>
      </c>
      <c r="AB653">
        <v>0.25240000000000001</v>
      </c>
      <c r="AC653">
        <v>6385982500</v>
      </c>
      <c r="AD653">
        <v>65964732975</v>
      </c>
      <c r="AE653">
        <v>132504050</v>
      </c>
      <c r="AF653">
        <v>0.12039999999999999</v>
      </c>
      <c r="AG653">
        <v>9.5000000000000001E-2</v>
      </c>
      <c r="AH653">
        <v>1</v>
      </c>
      <c r="AI653">
        <v>1</v>
      </c>
      <c r="AJ653">
        <v>-0.43059999999999998</v>
      </c>
      <c r="AK653">
        <v>0.124</v>
      </c>
      <c r="AL653">
        <v>1</v>
      </c>
      <c r="AM653">
        <v>1755400633.4077001</v>
      </c>
      <c r="AN653">
        <v>13094553382.0501</v>
      </c>
      <c r="AO653">
        <v>0</v>
      </c>
      <c r="AP653">
        <v>0.12870000000000001</v>
      </c>
      <c r="AQ653">
        <v>0.1341</v>
      </c>
      <c r="AR653">
        <v>233223.96900000001</v>
      </c>
      <c r="AS653">
        <v>3167402.3402499901</v>
      </c>
      <c r="AT653">
        <v>4642.2661099999996</v>
      </c>
      <c r="AU653">
        <v>0.13469999999999999</v>
      </c>
      <c r="AV653">
        <v>7.2272855838473496E-2</v>
      </c>
      <c r="AW653">
        <v>160101.1875</v>
      </c>
      <c r="AX653">
        <v>1935811.929</v>
      </c>
      <c r="AY653">
        <v>4957.2457999999997</v>
      </c>
      <c r="AZ653">
        <v>0.112</v>
      </c>
      <c r="BA653">
        <v>8.0299999999999996E-2</v>
      </c>
      <c r="BB653">
        <v>0</v>
      </c>
      <c r="BC653">
        <v>0</v>
      </c>
      <c r="BD653">
        <v>0</v>
      </c>
      <c r="BE653">
        <v>0</v>
      </c>
      <c r="BF653">
        <v>0</v>
      </c>
      <c r="BG653" s="2">
        <f t="shared" si="12"/>
        <v>0.33445198368144236</v>
      </c>
      <c r="BH653">
        <f>IFERROR(VLOOKUP(D653,'Pesos cenários'!$B$2:$D$4,3,FALSE),"")</f>
        <v>0.3972</v>
      </c>
    </row>
    <row r="654" spans="1:60" x14ac:dyDescent="0.25">
      <c r="A654">
        <v>326</v>
      </c>
      <c r="B654" t="s">
        <v>715</v>
      </c>
      <c r="C654" t="s">
        <v>194</v>
      </c>
      <c r="D654" t="s">
        <v>58</v>
      </c>
      <c r="E654" t="s">
        <v>57</v>
      </c>
      <c r="F654" t="s">
        <v>724</v>
      </c>
      <c r="G654" t="s">
        <v>716</v>
      </c>
      <c r="H654">
        <v>1219.4069999999999</v>
      </c>
      <c r="I654">
        <v>11613.544900000001</v>
      </c>
      <c r="J654">
        <v>12662.3604</v>
      </c>
      <c r="K654">
        <v>522.73236099999997</v>
      </c>
      <c r="L654">
        <v>0.13350000000000001</v>
      </c>
      <c r="M654">
        <v>0.91359999999999997</v>
      </c>
      <c r="N654">
        <v>605.56259999999997</v>
      </c>
      <c r="O654">
        <v>4821.5529999999999</v>
      </c>
      <c r="P654">
        <v>111.74639999999999</v>
      </c>
      <c r="Q654">
        <v>0.12039999999999999</v>
      </c>
      <c r="R654">
        <v>0.1048</v>
      </c>
      <c r="S654">
        <v>3765.3186999999998</v>
      </c>
      <c r="T654">
        <v>5063.7492000000002</v>
      </c>
      <c r="U654">
        <v>0.1</v>
      </c>
      <c r="V654">
        <v>0</v>
      </c>
      <c r="W654">
        <v>0.74360000000000004</v>
      </c>
      <c r="X654">
        <v>6214479786</v>
      </c>
      <c r="Y654">
        <v>22292555929</v>
      </c>
      <c r="Z654">
        <v>0</v>
      </c>
      <c r="AA654">
        <v>0.1263</v>
      </c>
      <c r="AB654">
        <v>0.27879999999999999</v>
      </c>
      <c r="AC654">
        <v>5796067300</v>
      </c>
      <c r="AD654">
        <v>57290482287.5</v>
      </c>
      <c r="AE654">
        <v>5369580.5</v>
      </c>
      <c r="AF654">
        <v>0.12039999999999999</v>
      </c>
      <c r="AG654">
        <v>0.1011</v>
      </c>
      <c r="AH654">
        <v>1</v>
      </c>
      <c r="AI654">
        <v>1</v>
      </c>
      <c r="AJ654">
        <v>-0.74109999999999998</v>
      </c>
      <c r="AK654">
        <v>0.124</v>
      </c>
      <c r="AL654">
        <v>1</v>
      </c>
      <c r="AM654">
        <v>1772252301.4656</v>
      </c>
      <c r="AN654">
        <v>16952894626.720699</v>
      </c>
      <c r="AO654">
        <v>0</v>
      </c>
      <c r="AP654">
        <v>0.12870000000000001</v>
      </c>
      <c r="AQ654">
        <v>0.1045</v>
      </c>
      <c r="AR654">
        <v>189960.09400000001</v>
      </c>
      <c r="AS654">
        <v>2094141.769625</v>
      </c>
      <c r="AT654">
        <v>0</v>
      </c>
      <c r="AU654">
        <v>0.13469999999999999</v>
      </c>
      <c r="AV654">
        <v>9.0710235933079295E-2</v>
      </c>
      <c r="AW654">
        <v>138170.22709999999</v>
      </c>
      <c r="AX654">
        <v>2083515.7335000001</v>
      </c>
      <c r="AY654">
        <v>90.844700000000003</v>
      </c>
      <c r="AZ654">
        <v>0.112</v>
      </c>
      <c r="BA654">
        <v>6.6299999999999998E-2</v>
      </c>
      <c r="BB654">
        <v>0</v>
      </c>
      <c r="BC654">
        <v>1</v>
      </c>
      <c r="BD654">
        <v>0</v>
      </c>
      <c r="BE654">
        <v>0</v>
      </c>
      <c r="BF654">
        <v>0</v>
      </c>
      <c r="BG654" s="2">
        <f t="shared" si="12"/>
        <v>0.33906181878018582</v>
      </c>
      <c r="BH654">
        <f>IFERROR(VLOOKUP(D654,'Pesos cenários'!$B$2:$D$4,3,FALSE),"")</f>
        <v>0.36020000000000002</v>
      </c>
    </row>
    <row r="655" spans="1:60" x14ac:dyDescent="0.25">
      <c r="A655">
        <v>326</v>
      </c>
      <c r="B655" t="s">
        <v>715</v>
      </c>
      <c r="C655" t="s">
        <v>194</v>
      </c>
      <c r="D655" t="s">
        <v>59</v>
      </c>
      <c r="E655" t="s">
        <v>57</v>
      </c>
      <c r="F655" t="s">
        <v>724</v>
      </c>
      <c r="G655" t="s">
        <v>716</v>
      </c>
      <c r="H655">
        <v>1219.4069999999999</v>
      </c>
      <c r="I655">
        <v>11619.680700000001</v>
      </c>
      <c r="J655">
        <v>8258.2572904999997</v>
      </c>
      <c r="K655">
        <v>7.4999542200000002</v>
      </c>
      <c r="L655">
        <v>0.13350000000000001</v>
      </c>
      <c r="M655">
        <v>1</v>
      </c>
      <c r="N655">
        <v>783.66759999999999</v>
      </c>
      <c r="O655">
        <v>2623.4688000000001</v>
      </c>
      <c r="P655">
        <v>104.77509999999999</v>
      </c>
      <c r="Q655">
        <v>0.12039999999999999</v>
      </c>
      <c r="R655">
        <v>0.26950000000000002</v>
      </c>
      <c r="S655">
        <v>3765.3186999999998</v>
      </c>
      <c r="T655">
        <v>3783.7064</v>
      </c>
      <c r="U655">
        <v>37.035299999999999</v>
      </c>
      <c r="V655">
        <v>0</v>
      </c>
      <c r="W655">
        <v>0.99509999999999998</v>
      </c>
      <c r="X655">
        <v>6217763398</v>
      </c>
      <c r="Y655">
        <v>15519397329</v>
      </c>
      <c r="Z655">
        <v>0</v>
      </c>
      <c r="AA655">
        <v>0.1263</v>
      </c>
      <c r="AB655">
        <v>0.40060000000000001</v>
      </c>
      <c r="AC655">
        <v>6296946000</v>
      </c>
      <c r="AD655">
        <v>87237157750</v>
      </c>
      <c r="AE655">
        <v>392611.06</v>
      </c>
      <c r="AF655">
        <v>0.12039999999999999</v>
      </c>
      <c r="AG655">
        <v>7.22E-2</v>
      </c>
      <c r="AH655">
        <v>1</v>
      </c>
      <c r="AI655">
        <v>1</v>
      </c>
      <c r="AJ655">
        <v>-0.93179999999999996</v>
      </c>
      <c r="AK655">
        <v>0.124</v>
      </c>
      <c r="AL655">
        <v>1</v>
      </c>
      <c r="AM655">
        <v>1800190119.4972</v>
      </c>
      <c r="AN655">
        <v>19475866435.933201</v>
      </c>
      <c r="AO655">
        <v>110977.0398</v>
      </c>
      <c r="AP655">
        <v>0.12870000000000001</v>
      </c>
      <c r="AQ655">
        <v>9.2399999999999996E-2</v>
      </c>
      <c r="AR655">
        <v>234086.93799999999</v>
      </c>
      <c r="AS655">
        <v>3086185.6374999899</v>
      </c>
      <c r="AT655">
        <v>1710.1997100000001</v>
      </c>
      <c r="AU655">
        <v>0.13469999999999999</v>
      </c>
      <c r="AV655">
        <v>7.5337522692836195E-2</v>
      </c>
      <c r="AW655">
        <v>179652.61300000001</v>
      </c>
      <c r="AX655">
        <v>2820259.12</v>
      </c>
      <c r="AY655">
        <v>11.128399999999999</v>
      </c>
      <c r="AZ655">
        <v>0.112</v>
      </c>
      <c r="BA655">
        <v>6.3700000000000007E-2</v>
      </c>
      <c r="BB655">
        <v>0</v>
      </c>
      <c r="BC655">
        <v>1</v>
      </c>
      <c r="BD655">
        <v>0</v>
      </c>
      <c r="BE655">
        <v>0</v>
      </c>
      <c r="BF655">
        <v>0</v>
      </c>
      <c r="BG655" s="2">
        <f t="shared" si="12"/>
        <v>0.37841070430672508</v>
      </c>
      <c r="BH655">
        <f>IFERROR(VLOOKUP(D655,'Pesos cenários'!$B$2:$D$4,3,FALSE),"")</f>
        <v>0.24260000000000001</v>
      </c>
    </row>
    <row r="656" spans="1:60" x14ac:dyDescent="0.25">
      <c r="A656">
        <v>21553</v>
      </c>
      <c r="B656" t="s">
        <v>715</v>
      </c>
      <c r="C656" t="s">
        <v>263</v>
      </c>
      <c r="D656" t="s">
        <v>56</v>
      </c>
      <c r="E656" t="s">
        <v>57</v>
      </c>
      <c r="F656" t="s">
        <v>725</v>
      </c>
      <c r="G656" t="s">
        <v>716</v>
      </c>
      <c r="H656">
        <v>1264.1690000000001</v>
      </c>
      <c r="I656">
        <v>1409.6029100000001</v>
      </c>
      <c r="J656">
        <v>12684.179700000001</v>
      </c>
      <c r="K656">
        <v>522.77789299999995</v>
      </c>
      <c r="L656">
        <v>0.13350000000000001</v>
      </c>
      <c r="M656">
        <v>7.2900000000000006E-2</v>
      </c>
      <c r="N656">
        <v>1681.3957</v>
      </c>
      <c r="O656">
        <v>6443.5294999999996</v>
      </c>
      <c r="P656">
        <v>106.2473</v>
      </c>
      <c r="Q656">
        <v>0.12039999999999999</v>
      </c>
      <c r="R656">
        <v>0.24859999999999999</v>
      </c>
      <c r="S656">
        <v>1658.0978</v>
      </c>
      <c r="T656">
        <v>3960.7082999999998</v>
      </c>
      <c r="U656">
        <v>174.96340000000001</v>
      </c>
      <c r="V656">
        <v>0</v>
      </c>
      <c r="W656">
        <v>0.39179999999999998</v>
      </c>
      <c r="X656">
        <v>5397519866</v>
      </c>
      <c r="Y656">
        <v>24636847965.75</v>
      </c>
      <c r="Z656">
        <v>0</v>
      </c>
      <c r="AA656">
        <v>0.1263</v>
      </c>
      <c r="AB656">
        <v>0.21909999999999999</v>
      </c>
      <c r="AC656">
        <v>2128839300</v>
      </c>
      <c r="AD656">
        <v>65964732975</v>
      </c>
      <c r="AE656">
        <v>132504050</v>
      </c>
      <c r="AF656">
        <v>0.12039999999999999</v>
      </c>
      <c r="AG656">
        <v>3.0300000000000001E-2</v>
      </c>
      <c r="AH656">
        <v>0.57750000000000001</v>
      </c>
      <c r="AI656">
        <v>1</v>
      </c>
      <c r="AJ656">
        <v>-0.43059999999999998</v>
      </c>
      <c r="AK656">
        <v>0.124</v>
      </c>
      <c r="AL656">
        <v>0.70469999999999999</v>
      </c>
      <c r="AM656">
        <v>25857874.692299999</v>
      </c>
      <c r="AN656">
        <v>13094553382.0501</v>
      </c>
      <c r="AO656">
        <v>0</v>
      </c>
      <c r="AP656">
        <v>0.12870000000000001</v>
      </c>
      <c r="AQ656">
        <v>2E-3</v>
      </c>
      <c r="AR656">
        <v>139590.016</v>
      </c>
      <c r="AS656">
        <v>3167402.3402499901</v>
      </c>
      <c r="AT656">
        <v>4642.2661099999996</v>
      </c>
      <c r="AU656">
        <v>0.13469999999999999</v>
      </c>
      <c r="AV656">
        <v>4.2667716401692E-2</v>
      </c>
      <c r="AW656">
        <v>67363.870999999999</v>
      </c>
      <c r="AX656">
        <v>1935811.929</v>
      </c>
      <c r="AY656">
        <v>4957.2457999999997</v>
      </c>
      <c r="AZ656">
        <v>0.112</v>
      </c>
      <c r="BA656">
        <v>3.2300000000000002E-2</v>
      </c>
      <c r="BB656">
        <v>1</v>
      </c>
      <c r="BC656">
        <v>0</v>
      </c>
      <c r="BD656">
        <v>0</v>
      </c>
      <c r="BE656">
        <v>0</v>
      </c>
      <c r="BF656">
        <v>0</v>
      </c>
      <c r="BG656" s="2">
        <f t="shared" si="12"/>
        <v>0.16798918139930791</v>
      </c>
      <c r="BH656">
        <f>IFERROR(VLOOKUP(D656,'Pesos cenários'!$B$2:$D$4,3,FALSE),"")</f>
        <v>0.3972</v>
      </c>
    </row>
    <row r="657" spans="1:60" x14ac:dyDescent="0.25">
      <c r="A657">
        <v>21553</v>
      </c>
      <c r="B657" t="s">
        <v>715</v>
      </c>
      <c r="C657" t="s">
        <v>263</v>
      </c>
      <c r="D657" t="s">
        <v>58</v>
      </c>
      <c r="E657" t="s">
        <v>57</v>
      </c>
      <c r="F657" t="s">
        <v>725</v>
      </c>
      <c r="G657" t="s">
        <v>716</v>
      </c>
      <c r="H657">
        <v>1264.1690000000001</v>
      </c>
      <c r="I657">
        <v>1408.7944299999999</v>
      </c>
      <c r="J657">
        <v>12662.3604</v>
      </c>
      <c r="K657">
        <v>522.73236099999997</v>
      </c>
      <c r="L657">
        <v>0.13350000000000001</v>
      </c>
      <c r="M657">
        <v>7.2999999999999995E-2</v>
      </c>
      <c r="N657">
        <v>1728.9353000000001</v>
      </c>
      <c r="O657">
        <v>4821.5529999999999</v>
      </c>
      <c r="P657">
        <v>111.74639999999999</v>
      </c>
      <c r="Q657">
        <v>0.12039999999999999</v>
      </c>
      <c r="R657">
        <v>0.34339999999999998</v>
      </c>
      <c r="S657">
        <v>2648.1203999999998</v>
      </c>
      <c r="T657">
        <v>5063.7492000000002</v>
      </c>
      <c r="U657">
        <v>0.1</v>
      </c>
      <c r="V657">
        <v>0</v>
      </c>
      <c r="W657">
        <v>0.52290000000000003</v>
      </c>
      <c r="X657">
        <v>5394424026</v>
      </c>
      <c r="Y657">
        <v>22292555929</v>
      </c>
      <c r="Z657">
        <v>0</v>
      </c>
      <c r="AA657">
        <v>0.1263</v>
      </c>
      <c r="AB657">
        <v>0.24199999999999999</v>
      </c>
      <c r="AC657">
        <v>16767620000</v>
      </c>
      <c r="AD657">
        <v>57290482287.5</v>
      </c>
      <c r="AE657">
        <v>5369580.5</v>
      </c>
      <c r="AF657">
        <v>0.12039999999999999</v>
      </c>
      <c r="AG657">
        <v>0.29260000000000003</v>
      </c>
      <c r="AH657">
        <v>0.59360000000000002</v>
      </c>
      <c r="AI657">
        <v>1</v>
      </c>
      <c r="AJ657">
        <v>-0.74109999999999998</v>
      </c>
      <c r="AK657">
        <v>0.124</v>
      </c>
      <c r="AL657">
        <v>0.76659999999999995</v>
      </c>
      <c r="AM657">
        <v>4504834653.5370998</v>
      </c>
      <c r="AN657">
        <v>16952894626.720699</v>
      </c>
      <c r="AO657">
        <v>0</v>
      </c>
      <c r="AP657">
        <v>0.12870000000000001</v>
      </c>
      <c r="AQ657">
        <v>0.26569999999999999</v>
      </c>
      <c r="AR657">
        <v>949516.56299999997</v>
      </c>
      <c r="AS657">
        <v>2094141.769625</v>
      </c>
      <c r="AT657">
        <v>0</v>
      </c>
      <c r="AU657">
        <v>0.13469999999999999</v>
      </c>
      <c r="AV657">
        <v>0.45341560765966199</v>
      </c>
      <c r="AW657">
        <v>469730.95929999999</v>
      </c>
      <c r="AX657">
        <v>2083515.7335000001</v>
      </c>
      <c r="AY657">
        <v>90.844700000000003</v>
      </c>
      <c r="AZ657">
        <v>0.112</v>
      </c>
      <c r="BA657">
        <v>0.22539999999999999</v>
      </c>
      <c r="BB657">
        <v>1</v>
      </c>
      <c r="BC657">
        <v>1</v>
      </c>
      <c r="BD657">
        <v>0</v>
      </c>
      <c r="BE657">
        <v>0</v>
      </c>
      <c r="BF657">
        <v>1</v>
      </c>
      <c r="BG657" s="2">
        <f t="shared" si="12"/>
        <v>0.33245837235175646</v>
      </c>
      <c r="BH657">
        <f>IFERROR(VLOOKUP(D657,'Pesos cenários'!$B$2:$D$4,3,FALSE),"")</f>
        <v>0.36020000000000002</v>
      </c>
    </row>
    <row r="658" spans="1:60" x14ac:dyDescent="0.25">
      <c r="A658">
        <v>21553</v>
      </c>
      <c r="B658" t="s">
        <v>715</v>
      </c>
      <c r="C658" t="s">
        <v>263</v>
      </c>
      <c r="D658" t="s">
        <v>59</v>
      </c>
      <c r="E658" t="s">
        <v>57</v>
      </c>
      <c r="F658" t="s">
        <v>725</v>
      </c>
      <c r="G658" t="s">
        <v>716</v>
      </c>
      <c r="H658">
        <v>1264.1690000000001</v>
      </c>
      <c r="I658">
        <v>1408.30396</v>
      </c>
      <c r="J658">
        <v>8258.2572904999997</v>
      </c>
      <c r="K658">
        <v>7.4999542200000002</v>
      </c>
      <c r="L658">
        <v>0.13350000000000001</v>
      </c>
      <c r="M658">
        <v>0.16980000000000001</v>
      </c>
      <c r="N658">
        <v>2032.0251000000001</v>
      </c>
      <c r="O658">
        <v>2623.4688000000001</v>
      </c>
      <c r="P658">
        <v>104.77509999999999</v>
      </c>
      <c r="Q658">
        <v>0.12039999999999999</v>
      </c>
      <c r="R658">
        <v>0.76519999999999999</v>
      </c>
      <c r="S658">
        <v>2648.1203999999998</v>
      </c>
      <c r="T658">
        <v>3783.7064</v>
      </c>
      <c r="U658">
        <v>37.035299999999999</v>
      </c>
      <c r="V658">
        <v>0</v>
      </c>
      <c r="W658">
        <v>0.69689999999999996</v>
      </c>
      <c r="X658">
        <v>5392546096</v>
      </c>
      <c r="Y658">
        <v>15519397329</v>
      </c>
      <c r="Z658">
        <v>0</v>
      </c>
      <c r="AA658">
        <v>0.1263</v>
      </c>
      <c r="AB658">
        <v>0.34749999999999998</v>
      </c>
      <c r="AC658">
        <v>19206443000</v>
      </c>
      <c r="AD658">
        <v>87237157750</v>
      </c>
      <c r="AE658">
        <v>392611.06</v>
      </c>
      <c r="AF658">
        <v>0.12039999999999999</v>
      </c>
      <c r="AG658">
        <v>0.22020000000000001</v>
      </c>
      <c r="AH658">
        <v>0.59409999999999996</v>
      </c>
      <c r="AI658">
        <v>1</v>
      </c>
      <c r="AJ658">
        <v>-0.93179999999999996</v>
      </c>
      <c r="AK658">
        <v>0.124</v>
      </c>
      <c r="AL658">
        <v>0.78990000000000005</v>
      </c>
      <c r="AM658">
        <v>4909089521.5288</v>
      </c>
      <c r="AN658">
        <v>19475866435.933201</v>
      </c>
      <c r="AO658">
        <v>110977.0398</v>
      </c>
      <c r="AP658">
        <v>0.12870000000000001</v>
      </c>
      <c r="AQ658">
        <v>0.25209999999999999</v>
      </c>
      <c r="AR658">
        <v>1140693.8799999999</v>
      </c>
      <c r="AS658">
        <v>3086185.6374999899</v>
      </c>
      <c r="AT658">
        <v>1710.1997100000001</v>
      </c>
      <c r="AU658">
        <v>0.13469999999999999</v>
      </c>
      <c r="AV658">
        <v>0.36926333286222301</v>
      </c>
      <c r="AW658">
        <v>596683.5601</v>
      </c>
      <c r="AX658">
        <v>2820259.12</v>
      </c>
      <c r="AY658">
        <v>11.128399999999999</v>
      </c>
      <c r="AZ658">
        <v>0.112</v>
      </c>
      <c r="BA658">
        <v>0.21160000000000001</v>
      </c>
      <c r="BB658">
        <v>1</v>
      </c>
      <c r="BC658">
        <v>1</v>
      </c>
      <c r="BD658">
        <v>0</v>
      </c>
      <c r="BE658">
        <v>0</v>
      </c>
      <c r="BF658">
        <v>1</v>
      </c>
      <c r="BG658" s="2">
        <f t="shared" si="12"/>
        <v>0.3890315509365414</v>
      </c>
      <c r="BH658">
        <f>IFERROR(VLOOKUP(D658,'Pesos cenários'!$B$2:$D$4,3,FALSE),"")</f>
        <v>0.24260000000000001</v>
      </c>
    </row>
    <row r="659" spans="1:60" x14ac:dyDescent="0.25">
      <c r="A659">
        <v>330</v>
      </c>
      <c r="B659" t="s">
        <v>715</v>
      </c>
      <c r="C659" t="s">
        <v>197</v>
      </c>
      <c r="D659" t="s">
        <v>56</v>
      </c>
      <c r="E659" t="s">
        <v>57</v>
      </c>
      <c r="F659" t="s">
        <v>724</v>
      </c>
      <c r="G659" t="s">
        <v>716</v>
      </c>
      <c r="H659">
        <v>1272.2380000000001</v>
      </c>
      <c r="I659">
        <v>719.388733</v>
      </c>
      <c r="J659">
        <v>12684.179700000001</v>
      </c>
      <c r="K659">
        <v>522.77789299999995</v>
      </c>
      <c r="L659">
        <v>0.13350000000000001</v>
      </c>
      <c r="M659">
        <v>1.6199999999999999E-2</v>
      </c>
      <c r="N659">
        <v>1483.1213</v>
      </c>
      <c r="O659">
        <v>6443.5294999999996</v>
      </c>
      <c r="P659">
        <v>106.2473</v>
      </c>
      <c r="Q659">
        <v>0.12039999999999999</v>
      </c>
      <c r="R659">
        <v>0.21729999999999999</v>
      </c>
      <c r="S659">
        <v>1302.0271</v>
      </c>
      <c r="T659">
        <v>3960.7082999999998</v>
      </c>
      <c r="U659">
        <v>174.96340000000001</v>
      </c>
      <c r="V659">
        <v>0</v>
      </c>
      <c r="W659">
        <v>0.29770000000000002</v>
      </c>
      <c r="X659">
        <v>11746391856</v>
      </c>
      <c r="Y659">
        <v>24636847965.75</v>
      </c>
      <c r="Z659">
        <v>0</v>
      </c>
      <c r="AA659">
        <v>0.1263</v>
      </c>
      <c r="AB659">
        <v>0.4768</v>
      </c>
      <c r="AC659">
        <v>38373753000</v>
      </c>
      <c r="AD659">
        <v>65964732975</v>
      </c>
      <c r="AE659">
        <v>132504050</v>
      </c>
      <c r="AF659">
        <v>0.12039999999999999</v>
      </c>
      <c r="AG659">
        <v>0.58089999999999997</v>
      </c>
      <c r="AH659">
        <v>0.32629999999999998</v>
      </c>
      <c r="AI659">
        <v>1</v>
      </c>
      <c r="AJ659">
        <v>-0.43059999999999998</v>
      </c>
      <c r="AK659">
        <v>0.124</v>
      </c>
      <c r="AL659">
        <v>0.52910000000000001</v>
      </c>
      <c r="AM659">
        <v>2176645967.5356002</v>
      </c>
      <c r="AN659">
        <v>13094553382.0501</v>
      </c>
      <c r="AO659">
        <v>0</v>
      </c>
      <c r="AP659">
        <v>0.12870000000000001</v>
      </c>
      <c r="AQ659">
        <v>0.16619999999999999</v>
      </c>
      <c r="AR659">
        <v>837138</v>
      </c>
      <c r="AS659">
        <v>3167402.3402499901</v>
      </c>
      <c r="AT659">
        <v>4642.2661099999996</v>
      </c>
      <c r="AU659">
        <v>0.13469999999999999</v>
      </c>
      <c r="AV659">
        <v>0.26321811151494501</v>
      </c>
      <c r="AW659">
        <v>762693.50540000002</v>
      </c>
      <c r="AX659">
        <v>1935811.929</v>
      </c>
      <c r="AY659">
        <v>4957.2457999999997</v>
      </c>
      <c r="AZ659">
        <v>0.112</v>
      </c>
      <c r="BA659">
        <v>0.39240000000000003</v>
      </c>
      <c r="BB659">
        <v>0</v>
      </c>
      <c r="BC659">
        <v>0</v>
      </c>
      <c r="BD659">
        <v>0</v>
      </c>
      <c r="BE659">
        <v>0</v>
      </c>
      <c r="BF659">
        <v>0</v>
      </c>
      <c r="BG659" s="2">
        <f t="shared" si="12"/>
        <v>0.32488843962106312</v>
      </c>
      <c r="BH659">
        <f>IFERROR(VLOOKUP(D659,'Pesos cenários'!$B$2:$D$4,3,FALSE),"")</f>
        <v>0.3972</v>
      </c>
    </row>
    <row r="660" spans="1:60" x14ac:dyDescent="0.25">
      <c r="A660">
        <v>330</v>
      </c>
      <c r="B660" t="s">
        <v>715</v>
      </c>
      <c r="C660" t="s">
        <v>197</v>
      </c>
      <c r="D660" t="s">
        <v>58</v>
      </c>
      <c r="E660" t="s">
        <v>57</v>
      </c>
      <c r="F660" t="s">
        <v>724</v>
      </c>
      <c r="G660" t="s">
        <v>716</v>
      </c>
      <c r="H660">
        <v>1272.2380000000001</v>
      </c>
      <c r="I660">
        <v>715.51953100000003</v>
      </c>
      <c r="J660">
        <v>12662.3604</v>
      </c>
      <c r="K660">
        <v>522.73236099999997</v>
      </c>
      <c r="L660">
        <v>0.13350000000000001</v>
      </c>
      <c r="M660">
        <v>1.5900000000000001E-2</v>
      </c>
      <c r="N660">
        <v>1483.1213</v>
      </c>
      <c r="O660">
        <v>4821.5529999999999</v>
      </c>
      <c r="P660">
        <v>111.74639999999999</v>
      </c>
      <c r="Q660">
        <v>0.12039999999999999</v>
      </c>
      <c r="R660">
        <v>0.29120000000000001</v>
      </c>
      <c r="S660">
        <v>1302.0271</v>
      </c>
      <c r="T660">
        <v>5063.7492000000002</v>
      </c>
      <c r="U660">
        <v>0.1</v>
      </c>
      <c r="V660">
        <v>0</v>
      </c>
      <c r="W660">
        <v>0.2571</v>
      </c>
      <c r="X660">
        <v>11683214152</v>
      </c>
      <c r="Y660">
        <v>22292555929</v>
      </c>
      <c r="Z660">
        <v>0</v>
      </c>
      <c r="AA660">
        <v>0.1263</v>
      </c>
      <c r="AB660">
        <v>0.52410000000000001</v>
      </c>
      <c r="AC660">
        <v>37336290000</v>
      </c>
      <c r="AD660">
        <v>57290482287.5</v>
      </c>
      <c r="AE660">
        <v>5369580.5</v>
      </c>
      <c r="AF660">
        <v>0.12039999999999999</v>
      </c>
      <c r="AG660">
        <v>0.65169999999999995</v>
      </c>
      <c r="AH660">
        <v>0.32219999999999999</v>
      </c>
      <c r="AI660">
        <v>1</v>
      </c>
      <c r="AJ660">
        <v>-0.74109999999999998</v>
      </c>
      <c r="AK660">
        <v>0.124</v>
      </c>
      <c r="AL660">
        <v>0.61070000000000002</v>
      </c>
      <c r="AM660">
        <v>2103981203.1984</v>
      </c>
      <c r="AN660">
        <v>16952894626.720699</v>
      </c>
      <c r="AO660">
        <v>0</v>
      </c>
      <c r="AP660">
        <v>0.12870000000000001</v>
      </c>
      <c r="AQ660">
        <v>0.1241</v>
      </c>
      <c r="AR660">
        <v>869097.875</v>
      </c>
      <c r="AS660">
        <v>2094141.769625</v>
      </c>
      <c r="AT660">
        <v>0</v>
      </c>
      <c r="AU660">
        <v>0.13469999999999999</v>
      </c>
      <c r="AV660">
        <v>0.41501386754518999</v>
      </c>
      <c r="AW660">
        <v>921293.4632</v>
      </c>
      <c r="AX660">
        <v>2083515.7335000001</v>
      </c>
      <c r="AY660">
        <v>90.844700000000003</v>
      </c>
      <c r="AZ660">
        <v>0.112</v>
      </c>
      <c r="BA660">
        <v>0.44219999999999998</v>
      </c>
      <c r="BB660">
        <v>0</v>
      </c>
      <c r="BC660">
        <v>1</v>
      </c>
      <c r="BD660">
        <v>0</v>
      </c>
      <c r="BE660">
        <v>0</v>
      </c>
      <c r="BF660">
        <v>0</v>
      </c>
      <c r="BG660" s="2">
        <f t="shared" si="12"/>
        <v>0.378968877958337</v>
      </c>
      <c r="BH660">
        <f>IFERROR(VLOOKUP(D660,'Pesos cenários'!$B$2:$D$4,3,FALSE),"")</f>
        <v>0.36020000000000002</v>
      </c>
    </row>
    <row r="661" spans="1:60" x14ac:dyDescent="0.25">
      <c r="A661">
        <v>21785</v>
      </c>
      <c r="B661" t="s">
        <v>715</v>
      </c>
      <c r="C661" t="s">
        <v>415</v>
      </c>
      <c r="D661" t="s">
        <v>60</v>
      </c>
      <c r="E661" t="s">
        <v>93</v>
      </c>
      <c r="F661" t="s">
        <v>728</v>
      </c>
      <c r="G661" t="s">
        <v>716</v>
      </c>
      <c r="H661">
        <v>931.94500000000005</v>
      </c>
      <c r="I661">
        <v>1018.70709</v>
      </c>
      <c r="J661">
        <v>5263.0468385000004</v>
      </c>
      <c r="K661">
        <v>1.6864816</v>
      </c>
      <c r="L661">
        <v>0.13350000000000001</v>
      </c>
      <c r="M661">
        <v>0.1933</v>
      </c>
      <c r="N661">
        <v>753.46529999999996</v>
      </c>
      <c r="O661">
        <v>1981.9976999999999</v>
      </c>
      <c r="P661">
        <v>7.1279000000000003</v>
      </c>
      <c r="Q661">
        <v>0.12039999999999999</v>
      </c>
      <c r="R661">
        <v>0.37790000000000001</v>
      </c>
      <c r="S661">
        <v>1300.3416999999999</v>
      </c>
      <c r="T661">
        <v>2297.6561000000002</v>
      </c>
      <c r="U661">
        <v>0.13750000000000001</v>
      </c>
      <c r="V661">
        <v>0</v>
      </c>
      <c r="W661">
        <v>0.56589999999999996</v>
      </c>
      <c r="X661">
        <v>4043740866</v>
      </c>
      <c r="Y661">
        <v>7047938491</v>
      </c>
      <c r="Z661">
        <v>0</v>
      </c>
      <c r="AA661">
        <v>0.1263</v>
      </c>
      <c r="AB661">
        <v>0.57369999999999999</v>
      </c>
      <c r="AC661">
        <v>12019382000</v>
      </c>
      <c r="AD661">
        <v>32757947091.25</v>
      </c>
      <c r="AE661">
        <v>0</v>
      </c>
      <c r="AF661">
        <v>0.12039999999999999</v>
      </c>
      <c r="AG661">
        <v>0.3669</v>
      </c>
      <c r="AH661">
        <v>0.82430000000000003</v>
      </c>
      <c r="AI661">
        <v>1</v>
      </c>
      <c r="AJ661">
        <v>0.22339999999999999</v>
      </c>
      <c r="AK661">
        <v>0.124</v>
      </c>
      <c r="AL661">
        <v>0.77370000000000005</v>
      </c>
      <c r="AM661">
        <v>2528109910.4489002</v>
      </c>
      <c r="AN661">
        <v>6231760891.5696001</v>
      </c>
      <c r="AO661">
        <v>0</v>
      </c>
      <c r="AP661">
        <v>0.12870000000000001</v>
      </c>
      <c r="AQ661">
        <v>0.40570000000000001</v>
      </c>
      <c r="AR661">
        <v>1088864.8799999999</v>
      </c>
      <c r="AS661">
        <v>3034573.8169999998</v>
      </c>
      <c r="AT661">
        <v>158</v>
      </c>
      <c r="AU661">
        <v>0.13469999999999999</v>
      </c>
      <c r="AV661">
        <v>0.35878631857263299</v>
      </c>
      <c r="AW661">
        <v>430117.3174</v>
      </c>
      <c r="AX661">
        <v>1165178.4576999999</v>
      </c>
      <c r="AY661">
        <v>1.6836</v>
      </c>
      <c r="AZ661">
        <v>0.112</v>
      </c>
      <c r="BA661">
        <v>0.36909999999999998</v>
      </c>
      <c r="BB661">
        <v>1</v>
      </c>
      <c r="BC661">
        <v>1</v>
      </c>
      <c r="BD661">
        <v>1</v>
      </c>
      <c r="BE661">
        <v>0</v>
      </c>
      <c r="BF661">
        <v>0</v>
      </c>
      <c r="BG661" s="2">
        <f t="shared" si="12"/>
        <v>0.42575788711173362</v>
      </c>
      <c r="BH661" t="str">
        <f>IFERROR(VLOOKUP(D661,'Pesos cenários'!$B$2:$D$4,3,FALSE),"")</f>
        <v/>
      </c>
    </row>
    <row r="662" spans="1:60" x14ac:dyDescent="0.25">
      <c r="A662">
        <v>21786</v>
      </c>
      <c r="B662" t="s">
        <v>715</v>
      </c>
      <c r="C662" t="s">
        <v>416</v>
      </c>
      <c r="D662" t="s">
        <v>60</v>
      </c>
      <c r="E662" t="s">
        <v>93</v>
      </c>
      <c r="F662" t="s">
        <v>728</v>
      </c>
      <c r="G662" t="s">
        <v>716</v>
      </c>
      <c r="H662">
        <v>241.52099999999999</v>
      </c>
      <c r="I662">
        <v>541.09765600000003</v>
      </c>
      <c r="J662">
        <v>5263.0468385000004</v>
      </c>
      <c r="K662">
        <v>1.6864816</v>
      </c>
      <c r="L662">
        <v>0.13350000000000001</v>
      </c>
      <c r="M662">
        <v>0.10249999999999999</v>
      </c>
      <c r="N662">
        <v>513.45640000000003</v>
      </c>
      <c r="O662">
        <v>1981.9976999999999</v>
      </c>
      <c r="P662">
        <v>7.1279000000000003</v>
      </c>
      <c r="Q662">
        <v>0.12039999999999999</v>
      </c>
      <c r="R662">
        <v>0.25640000000000002</v>
      </c>
      <c r="S662">
        <v>247.6438</v>
      </c>
      <c r="T662">
        <v>2297.6561000000002</v>
      </c>
      <c r="U662">
        <v>0.13750000000000001</v>
      </c>
      <c r="V662">
        <v>0</v>
      </c>
      <c r="W662">
        <v>0.1077</v>
      </c>
      <c r="X662">
        <v>1051032524</v>
      </c>
      <c r="Y662">
        <v>7047938491</v>
      </c>
      <c r="Z662">
        <v>0</v>
      </c>
      <c r="AA662">
        <v>0.1263</v>
      </c>
      <c r="AB662">
        <v>0.14910000000000001</v>
      </c>
      <c r="AC662">
        <v>405446370</v>
      </c>
      <c r="AD662">
        <v>32757947091.25</v>
      </c>
      <c r="AE662">
        <v>0</v>
      </c>
      <c r="AF662">
        <v>0.12039999999999999</v>
      </c>
      <c r="AG662">
        <v>1.24E-2</v>
      </c>
      <c r="AH662">
        <v>1</v>
      </c>
      <c r="AI662">
        <v>1</v>
      </c>
      <c r="AJ662">
        <v>0.22339999999999999</v>
      </c>
      <c r="AK662">
        <v>0.124</v>
      </c>
      <c r="AL662">
        <v>1</v>
      </c>
      <c r="AM662">
        <v>85413348.044799998</v>
      </c>
      <c r="AN662">
        <v>6231760891.5696001</v>
      </c>
      <c r="AO662">
        <v>0</v>
      </c>
      <c r="AP662">
        <v>0.12870000000000001</v>
      </c>
      <c r="AQ662">
        <v>1.37E-2</v>
      </c>
      <c r="AR662">
        <v>68578.289099999995</v>
      </c>
      <c r="AS662">
        <v>3034573.8169999998</v>
      </c>
      <c r="AT662">
        <v>158</v>
      </c>
      <c r="AU662">
        <v>0.13469999999999999</v>
      </c>
      <c r="AV662">
        <v>2.25480926894338E-2</v>
      </c>
      <c r="AW662">
        <v>15341.7122</v>
      </c>
      <c r="AX662">
        <v>1165178.4576999999</v>
      </c>
      <c r="AY662">
        <v>1.6836</v>
      </c>
      <c r="AZ662">
        <v>0.112</v>
      </c>
      <c r="BA662">
        <v>1.32E-2</v>
      </c>
      <c r="BB662">
        <v>1</v>
      </c>
      <c r="BC662">
        <v>1</v>
      </c>
      <c r="BD662">
        <v>1</v>
      </c>
      <c r="BE662">
        <v>0</v>
      </c>
      <c r="BF662">
        <v>0</v>
      </c>
      <c r="BG662" s="2">
        <f t="shared" si="12"/>
        <v>0.19515741808526674</v>
      </c>
      <c r="BH662" t="str">
        <f>IFERROR(VLOOKUP(D662,'Pesos cenários'!$B$2:$D$4,3,FALSE),"")</f>
        <v/>
      </c>
    </row>
    <row r="663" spans="1:60" x14ac:dyDescent="0.25">
      <c r="A663">
        <v>21787</v>
      </c>
      <c r="B663" t="s">
        <v>715</v>
      </c>
      <c r="C663" t="s">
        <v>417</v>
      </c>
      <c r="D663" t="s">
        <v>60</v>
      </c>
      <c r="E663" t="s">
        <v>93</v>
      </c>
      <c r="F663" t="s">
        <v>728</v>
      </c>
      <c r="G663" t="s">
        <v>716</v>
      </c>
      <c r="H663">
        <v>423.94799999999998</v>
      </c>
      <c r="I663">
        <v>579.93249500000002</v>
      </c>
      <c r="J663">
        <v>5263.0468385000004</v>
      </c>
      <c r="K663">
        <v>1.6864816</v>
      </c>
      <c r="L663">
        <v>0.13350000000000001</v>
      </c>
      <c r="M663">
        <v>0.1099</v>
      </c>
      <c r="N663">
        <v>1597.4082000000001</v>
      </c>
      <c r="O663">
        <v>1981.9976999999999</v>
      </c>
      <c r="P663">
        <v>7.1279000000000003</v>
      </c>
      <c r="Q663">
        <v>0.12039999999999999</v>
      </c>
      <c r="R663">
        <v>0.80530000000000002</v>
      </c>
      <c r="S663">
        <v>354.32060000000001</v>
      </c>
      <c r="T663">
        <v>2297.6561000000002</v>
      </c>
      <c r="U663">
        <v>0.13750000000000001</v>
      </c>
      <c r="V663">
        <v>0</v>
      </c>
      <c r="W663">
        <v>0.1542</v>
      </c>
      <c r="X663">
        <v>1819136170</v>
      </c>
      <c r="Y663">
        <v>7047938491</v>
      </c>
      <c r="Z663">
        <v>0</v>
      </c>
      <c r="AA663">
        <v>0.1263</v>
      </c>
      <c r="AB663">
        <v>0.2581</v>
      </c>
      <c r="AC663">
        <v>1154826800</v>
      </c>
      <c r="AD663">
        <v>32757947091.25</v>
      </c>
      <c r="AE663">
        <v>0</v>
      </c>
      <c r="AF663">
        <v>0.12039999999999999</v>
      </c>
      <c r="AG663">
        <v>3.5299999999999998E-2</v>
      </c>
      <c r="AH663">
        <v>1</v>
      </c>
      <c r="AI663">
        <v>1</v>
      </c>
      <c r="AJ663">
        <v>0.22339999999999999</v>
      </c>
      <c r="AK663">
        <v>0.124</v>
      </c>
      <c r="AL663">
        <v>1</v>
      </c>
      <c r="AM663">
        <v>243281542.6855</v>
      </c>
      <c r="AN663">
        <v>6231760891.5696001</v>
      </c>
      <c r="AO663">
        <v>0</v>
      </c>
      <c r="AP663">
        <v>0.12870000000000001</v>
      </c>
      <c r="AQ663">
        <v>3.9E-2</v>
      </c>
      <c r="AR663">
        <v>1340478.3799999999</v>
      </c>
      <c r="AS663">
        <v>3034573.8169999998</v>
      </c>
      <c r="AT663">
        <v>158</v>
      </c>
      <c r="AU663">
        <v>0.13469999999999999</v>
      </c>
      <c r="AV663">
        <v>0.44170623303866002</v>
      </c>
      <c r="AW663">
        <v>46987.468800000002</v>
      </c>
      <c r="AX663">
        <v>1165178.4576999999</v>
      </c>
      <c r="AY663">
        <v>1.6836</v>
      </c>
      <c r="AZ663">
        <v>0.112</v>
      </c>
      <c r="BA663">
        <v>4.0300000000000002E-2</v>
      </c>
      <c r="BB663">
        <v>1</v>
      </c>
      <c r="BC663">
        <v>1</v>
      </c>
      <c r="BD663">
        <v>1</v>
      </c>
      <c r="BE663">
        <v>0</v>
      </c>
      <c r="BF663">
        <v>0</v>
      </c>
      <c r="BG663" s="2">
        <f t="shared" si="12"/>
        <v>0.34150864959030747</v>
      </c>
      <c r="BH663" t="str">
        <f>IFERROR(VLOOKUP(D663,'Pesos cenários'!$B$2:$D$4,3,FALSE),"")</f>
        <v/>
      </c>
    </row>
    <row r="664" spans="1:60" x14ac:dyDescent="0.25">
      <c r="A664">
        <v>21789</v>
      </c>
      <c r="B664" t="s">
        <v>715</v>
      </c>
      <c r="C664" t="s">
        <v>418</v>
      </c>
      <c r="D664" t="s">
        <v>60</v>
      </c>
      <c r="E664" t="s">
        <v>93</v>
      </c>
      <c r="F664" t="s">
        <v>728</v>
      </c>
      <c r="G664" t="s">
        <v>716</v>
      </c>
      <c r="H664">
        <v>338.851</v>
      </c>
      <c r="I664">
        <v>296.12207000000001</v>
      </c>
      <c r="J664">
        <v>5263.0468385000004</v>
      </c>
      <c r="K664">
        <v>1.6864816</v>
      </c>
      <c r="L664">
        <v>0.13350000000000001</v>
      </c>
      <c r="M664">
        <v>5.6000000000000001E-2</v>
      </c>
      <c r="N664">
        <v>1460.4901</v>
      </c>
      <c r="O664">
        <v>1981.9976999999999</v>
      </c>
      <c r="P664">
        <v>7.1279000000000003</v>
      </c>
      <c r="Q664">
        <v>0.12039999999999999</v>
      </c>
      <c r="R664">
        <v>0.7359</v>
      </c>
      <c r="S664">
        <v>407.2029</v>
      </c>
      <c r="T664">
        <v>2297.6561000000002</v>
      </c>
      <c r="U664">
        <v>0.13750000000000001</v>
      </c>
      <c r="V664">
        <v>0</v>
      </c>
      <c r="W664">
        <v>0.1772</v>
      </c>
      <c r="X664">
        <v>1466027924</v>
      </c>
      <c r="Y664">
        <v>7047938491</v>
      </c>
      <c r="Z664">
        <v>0</v>
      </c>
      <c r="AA664">
        <v>0.1263</v>
      </c>
      <c r="AB664">
        <v>0.20799999999999999</v>
      </c>
      <c r="AC664">
        <v>1349230200</v>
      </c>
      <c r="AD664">
        <v>32757947091.25</v>
      </c>
      <c r="AE664">
        <v>0</v>
      </c>
      <c r="AF664">
        <v>0.12039999999999999</v>
      </c>
      <c r="AG664">
        <v>4.1200000000000001E-2</v>
      </c>
      <c r="AH664">
        <v>1</v>
      </c>
      <c r="AI664">
        <v>1</v>
      </c>
      <c r="AJ664">
        <v>0.22339999999999999</v>
      </c>
      <c r="AK664">
        <v>0.124</v>
      </c>
      <c r="AL664">
        <v>1</v>
      </c>
      <c r="AM664">
        <v>284164847.35110003</v>
      </c>
      <c r="AN664">
        <v>6231760891.5696001</v>
      </c>
      <c r="AO664">
        <v>0</v>
      </c>
      <c r="AP664">
        <v>0.12870000000000001</v>
      </c>
      <c r="AQ664">
        <v>4.5600000000000002E-2</v>
      </c>
      <c r="AR664">
        <v>1145657.25</v>
      </c>
      <c r="AS664">
        <v>3034573.8169999998</v>
      </c>
      <c r="AT664">
        <v>158</v>
      </c>
      <c r="AU664">
        <v>0.13469999999999999</v>
      </c>
      <c r="AV664">
        <v>0.37750239884147002</v>
      </c>
      <c r="AW664">
        <v>48054.680200000003</v>
      </c>
      <c r="AX664">
        <v>1165178.4576999999</v>
      </c>
      <c r="AY664">
        <v>1.6836</v>
      </c>
      <c r="AZ664">
        <v>0.112</v>
      </c>
      <c r="BA664">
        <v>4.1200000000000001E-2</v>
      </c>
      <c r="BB664">
        <v>1</v>
      </c>
      <c r="BC664">
        <v>1</v>
      </c>
      <c r="BD664">
        <v>1</v>
      </c>
      <c r="BE664">
        <v>0</v>
      </c>
      <c r="BF664">
        <v>0</v>
      </c>
      <c r="BG664" s="2">
        <f t="shared" si="12"/>
        <v>0.312641933123946</v>
      </c>
      <c r="BH664" t="str">
        <f>IFERROR(VLOOKUP(D664,'Pesos cenários'!$B$2:$D$4,3,FALSE),"")</f>
        <v/>
      </c>
    </row>
    <row r="665" spans="1:60" x14ac:dyDescent="0.25">
      <c r="A665">
        <v>21790</v>
      </c>
      <c r="B665" t="s">
        <v>715</v>
      </c>
      <c r="C665" t="s">
        <v>419</v>
      </c>
      <c r="D665" t="s">
        <v>60</v>
      </c>
      <c r="E665" t="s">
        <v>93</v>
      </c>
      <c r="F665" t="s">
        <v>728</v>
      </c>
      <c r="G665" t="s">
        <v>716</v>
      </c>
      <c r="H665">
        <v>549.08000000000004</v>
      </c>
      <c r="I665">
        <v>2149.3061499999999</v>
      </c>
      <c r="J665">
        <v>5263.0468385000004</v>
      </c>
      <c r="K665">
        <v>1.6864816</v>
      </c>
      <c r="L665">
        <v>0.13350000000000001</v>
      </c>
      <c r="M665">
        <v>0.40820000000000001</v>
      </c>
      <c r="N665">
        <v>1178.8241</v>
      </c>
      <c r="O665">
        <v>1981.9976999999999</v>
      </c>
      <c r="P665">
        <v>7.1279000000000003</v>
      </c>
      <c r="Q665">
        <v>0.12039999999999999</v>
      </c>
      <c r="R665">
        <v>0.59330000000000005</v>
      </c>
      <c r="S665">
        <v>1345.8062</v>
      </c>
      <c r="T665">
        <v>2297.6561000000002</v>
      </c>
      <c r="U665">
        <v>0.13750000000000001</v>
      </c>
      <c r="V665">
        <v>0</v>
      </c>
      <c r="W665">
        <v>0.5857</v>
      </c>
      <c r="X665">
        <v>2389600118</v>
      </c>
      <c r="Y665">
        <v>7047938491</v>
      </c>
      <c r="Z665">
        <v>0</v>
      </c>
      <c r="AA665">
        <v>0.1263</v>
      </c>
      <c r="AB665">
        <v>0.33900000000000002</v>
      </c>
      <c r="AC665">
        <v>3962421500</v>
      </c>
      <c r="AD665">
        <v>32757947091.25</v>
      </c>
      <c r="AE665">
        <v>0</v>
      </c>
      <c r="AF665">
        <v>0.12039999999999999</v>
      </c>
      <c r="AG665">
        <v>0.121</v>
      </c>
      <c r="AH665">
        <v>1</v>
      </c>
      <c r="AI665">
        <v>1</v>
      </c>
      <c r="AJ665">
        <v>0.22339999999999999</v>
      </c>
      <c r="AK665">
        <v>0.124</v>
      </c>
      <c r="AL665">
        <v>1</v>
      </c>
      <c r="AM665">
        <v>834743418.17420006</v>
      </c>
      <c r="AN665">
        <v>6231760891.5696001</v>
      </c>
      <c r="AO665">
        <v>0</v>
      </c>
      <c r="AP665">
        <v>0.12870000000000001</v>
      </c>
      <c r="AQ665">
        <v>0.13389999999999999</v>
      </c>
      <c r="AR665">
        <v>306353.93800000002</v>
      </c>
      <c r="AS665">
        <v>3034573.8169999998</v>
      </c>
      <c r="AT665">
        <v>158</v>
      </c>
      <c r="AU665">
        <v>0.13469999999999999</v>
      </c>
      <c r="AV665">
        <v>0.10090770562312799</v>
      </c>
      <c r="AW665">
        <v>141943.55179999999</v>
      </c>
      <c r="AX665">
        <v>1165178.4576999999</v>
      </c>
      <c r="AY665">
        <v>1.6836</v>
      </c>
      <c r="AZ665">
        <v>0.112</v>
      </c>
      <c r="BA665">
        <v>0.12180000000000001</v>
      </c>
      <c r="BB665">
        <v>1</v>
      </c>
      <c r="BC665">
        <v>1</v>
      </c>
      <c r="BD665">
        <v>1</v>
      </c>
      <c r="BE665">
        <v>0</v>
      </c>
      <c r="BF665">
        <v>0</v>
      </c>
      <c r="BG665" s="2">
        <f t="shared" si="12"/>
        <v>0.35177891794743538</v>
      </c>
      <c r="BH665" t="str">
        <f>IFERROR(VLOOKUP(D665,'Pesos cenários'!$B$2:$D$4,3,FALSE),"")</f>
        <v/>
      </c>
    </row>
    <row r="666" spans="1:60" x14ac:dyDescent="0.25">
      <c r="A666">
        <v>330</v>
      </c>
      <c r="B666" t="s">
        <v>715</v>
      </c>
      <c r="C666" t="s">
        <v>197</v>
      </c>
      <c r="D666" t="s">
        <v>59</v>
      </c>
      <c r="E666" t="s">
        <v>57</v>
      </c>
      <c r="F666" t="s">
        <v>724</v>
      </c>
      <c r="G666" t="s">
        <v>716</v>
      </c>
      <c r="H666">
        <v>1272.2380000000001</v>
      </c>
      <c r="I666">
        <v>713.30645800000002</v>
      </c>
      <c r="J666">
        <v>8258.2572904999997</v>
      </c>
      <c r="K666">
        <v>7.4999542200000002</v>
      </c>
      <c r="L666">
        <v>0.13350000000000001</v>
      </c>
      <c r="M666">
        <v>8.5500000000000007E-2</v>
      </c>
      <c r="N666">
        <v>1581.6342</v>
      </c>
      <c r="O666">
        <v>2623.4688000000001</v>
      </c>
      <c r="P666">
        <v>104.77509999999999</v>
      </c>
      <c r="Q666">
        <v>0.12039999999999999</v>
      </c>
      <c r="R666">
        <v>0.58640000000000003</v>
      </c>
      <c r="S666">
        <v>1302.0271</v>
      </c>
      <c r="T666">
        <v>3783.7064</v>
      </c>
      <c r="U666">
        <v>37.035299999999999</v>
      </c>
      <c r="V666">
        <v>0</v>
      </c>
      <c r="W666">
        <v>0.33760000000000001</v>
      </c>
      <c r="X666">
        <v>11647078612</v>
      </c>
      <c r="Y666">
        <v>15519397329</v>
      </c>
      <c r="Z666">
        <v>0</v>
      </c>
      <c r="AA666">
        <v>0.1263</v>
      </c>
      <c r="AB666">
        <v>0.75049999999999994</v>
      </c>
      <c r="AC666">
        <v>37346615000</v>
      </c>
      <c r="AD666">
        <v>87237157750</v>
      </c>
      <c r="AE666">
        <v>392611.06</v>
      </c>
      <c r="AF666">
        <v>0.12039999999999999</v>
      </c>
      <c r="AG666">
        <v>0.42809999999999998</v>
      </c>
      <c r="AH666">
        <v>0.41149999999999998</v>
      </c>
      <c r="AI666">
        <v>1</v>
      </c>
      <c r="AJ666">
        <v>-0.93179999999999996</v>
      </c>
      <c r="AK666">
        <v>0.124</v>
      </c>
      <c r="AL666">
        <v>0.69530000000000003</v>
      </c>
      <c r="AM666">
        <v>1970104278.6751001</v>
      </c>
      <c r="AN666">
        <v>19475866435.933201</v>
      </c>
      <c r="AO666">
        <v>110977.0398</v>
      </c>
      <c r="AP666">
        <v>0.12870000000000001</v>
      </c>
      <c r="AQ666">
        <v>0.1012</v>
      </c>
      <c r="AR666">
        <v>2035010.5</v>
      </c>
      <c r="AS666">
        <v>3086185.6374999899</v>
      </c>
      <c r="AT666">
        <v>1710.1997100000001</v>
      </c>
      <c r="AU666">
        <v>0.13469999999999999</v>
      </c>
      <c r="AV666">
        <v>0.65920456858844101</v>
      </c>
      <c r="AW666">
        <v>1130588.3473</v>
      </c>
      <c r="AX666">
        <v>2820259.12</v>
      </c>
      <c r="AY666">
        <v>11.128399999999999</v>
      </c>
      <c r="AZ666">
        <v>0.112</v>
      </c>
      <c r="BA666">
        <v>0.40089999999999998</v>
      </c>
      <c r="BB666">
        <v>0</v>
      </c>
      <c r="BC666">
        <v>1</v>
      </c>
      <c r="BD666">
        <v>0</v>
      </c>
      <c r="BE666">
        <v>0</v>
      </c>
      <c r="BF666">
        <v>0</v>
      </c>
      <c r="BG666" s="2">
        <f t="shared" si="12"/>
        <v>0.46128549538886304</v>
      </c>
      <c r="BH666">
        <f>IFERROR(VLOOKUP(D666,'Pesos cenários'!$B$2:$D$4,3,FALSE),"")</f>
        <v>0.24260000000000001</v>
      </c>
    </row>
    <row r="667" spans="1:60" x14ac:dyDescent="0.25">
      <c r="A667">
        <v>323</v>
      </c>
      <c r="B667" t="s">
        <v>715</v>
      </c>
      <c r="C667" t="s">
        <v>193</v>
      </c>
      <c r="D667" t="s">
        <v>56</v>
      </c>
      <c r="E667" t="s">
        <v>57</v>
      </c>
      <c r="F667" t="s">
        <v>724</v>
      </c>
      <c r="G667" t="s">
        <v>716</v>
      </c>
      <c r="H667">
        <v>1542.0909999999999</v>
      </c>
      <c r="I667">
        <v>6959.7089800000003</v>
      </c>
      <c r="J667">
        <v>12684.179700000001</v>
      </c>
      <c r="K667">
        <v>522.77789299999995</v>
      </c>
      <c r="L667">
        <v>0.13350000000000001</v>
      </c>
      <c r="M667">
        <v>0.52929999999999999</v>
      </c>
      <c r="N667">
        <v>626.79399999999998</v>
      </c>
      <c r="O667">
        <v>6443.5294999999996</v>
      </c>
      <c r="P667">
        <v>106.2473</v>
      </c>
      <c r="Q667">
        <v>0.12039999999999999</v>
      </c>
      <c r="R667">
        <v>8.2100000000000006E-2</v>
      </c>
      <c r="S667">
        <v>1596.9472000000001</v>
      </c>
      <c r="T667">
        <v>3960.7082999999998</v>
      </c>
      <c r="U667">
        <v>174.96340000000001</v>
      </c>
      <c r="V667">
        <v>0</v>
      </c>
      <c r="W667">
        <v>0.37559999999999999</v>
      </c>
      <c r="X667">
        <v>7804899786</v>
      </c>
      <c r="Y667">
        <v>24636847965.75</v>
      </c>
      <c r="Z667">
        <v>0</v>
      </c>
      <c r="AA667">
        <v>0.1263</v>
      </c>
      <c r="AB667">
        <v>0.31680000000000003</v>
      </c>
      <c r="AC667">
        <v>29327096000</v>
      </c>
      <c r="AD667">
        <v>65964732975</v>
      </c>
      <c r="AE667">
        <v>132504050</v>
      </c>
      <c r="AF667">
        <v>0.12039999999999999</v>
      </c>
      <c r="AG667">
        <v>0.44350000000000001</v>
      </c>
      <c r="AH667">
        <v>-0.70489999999999997</v>
      </c>
      <c r="AI667">
        <v>1</v>
      </c>
      <c r="AJ667">
        <v>-0.43059999999999998</v>
      </c>
      <c r="AK667">
        <v>0.124</v>
      </c>
      <c r="AL667">
        <v>0</v>
      </c>
      <c r="AM667">
        <v>7853088013.4456997</v>
      </c>
      <c r="AN667">
        <v>13094553382.0501</v>
      </c>
      <c r="AO667">
        <v>0</v>
      </c>
      <c r="AP667">
        <v>0.12870000000000001</v>
      </c>
      <c r="AQ667">
        <v>0.59970000000000001</v>
      </c>
      <c r="AR667">
        <v>544753.43799999997</v>
      </c>
      <c r="AS667">
        <v>3167402.3402499901</v>
      </c>
      <c r="AT667">
        <v>4642.2661099999996</v>
      </c>
      <c r="AU667">
        <v>0.13469999999999999</v>
      </c>
      <c r="AV667">
        <v>0.17077209754421899</v>
      </c>
      <c r="AW667">
        <v>679135.16410000005</v>
      </c>
      <c r="AX667">
        <v>1935811.929</v>
      </c>
      <c r="AY667">
        <v>4957.2457999999997</v>
      </c>
      <c r="AZ667">
        <v>0.112</v>
      </c>
      <c r="BA667">
        <v>0.34920000000000001</v>
      </c>
      <c r="BB667">
        <v>0</v>
      </c>
      <c r="BC667">
        <v>0</v>
      </c>
      <c r="BD667">
        <v>0</v>
      </c>
      <c r="BE667">
        <v>0</v>
      </c>
      <c r="BF667">
        <v>0</v>
      </c>
      <c r="BG667" s="2">
        <f t="shared" si="12"/>
        <v>0.31325042153920635</v>
      </c>
      <c r="BH667">
        <f>IFERROR(VLOOKUP(D667,'Pesos cenários'!$B$2:$D$4,3,FALSE),"")</f>
        <v>0.3972</v>
      </c>
    </row>
    <row r="668" spans="1:60" x14ac:dyDescent="0.25">
      <c r="A668">
        <v>323</v>
      </c>
      <c r="B668" t="s">
        <v>715</v>
      </c>
      <c r="C668" t="s">
        <v>193</v>
      </c>
      <c r="D668" t="s">
        <v>58</v>
      </c>
      <c r="E668" t="s">
        <v>57</v>
      </c>
      <c r="F668" t="s">
        <v>724</v>
      </c>
      <c r="G668" t="s">
        <v>716</v>
      </c>
      <c r="H668">
        <v>1542.0909999999999</v>
      </c>
      <c r="I668">
        <v>7023.2959000000001</v>
      </c>
      <c r="J668">
        <v>12662.3604</v>
      </c>
      <c r="K668">
        <v>522.73236099999997</v>
      </c>
      <c r="L668">
        <v>0.13350000000000001</v>
      </c>
      <c r="M668">
        <v>0.53549999999999998</v>
      </c>
      <c r="N668">
        <v>655.44309999999996</v>
      </c>
      <c r="O668">
        <v>4821.5529999999999</v>
      </c>
      <c r="P668">
        <v>111.74639999999999</v>
      </c>
      <c r="Q668">
        <v>0.12039999999999999</v>
      </c>
      <c r="R668">
        <v>0.1154</v>
      </c>
      <c r="S668">
        <v>1596.9472000000001</v>
      </c>
      <c r="T668">
        <v>5063.7492000000002</v>
      </c>
      <c r="U668">
        <v>0.1</v>
      </c>
      <c r="V668">
        <v>0</v>
      </c>
      <c r="W668">
        <v>0.31540000000000001</v>
      </c>
      <c r="X668">
        <v>7876209240</v>
      </c>
      <c r="Y668">
        <v>22292555929</v>
      </c>
      <c r="Z668">
        <v>0</v>
      </c>
      <c r="AA668">
        <v>0.1263</v>
      </c>
      <c r="AB668">
        <v>0.3533</v>
      </c>
      <c r="AC668">
        <v>24666943000</v>
      </c>
      <c r="AD668">
        <v>57290482287.5</v>
      </c>
      <c r="AE668">
        <v>5369580.5</v>
      </c>
      <c r="AF668">
        <v>0.12039999999999999</v>
      </c>
      <c r="AG668">
        <v>0.43049999999999999</v>
      </c>
      <c r="AH668">
        <v>-0.77939999999999998</v>
      </c>
      <c r="AI668">
        <v>1</v>
      </c>
      <c r="AJ668">
        <v>-0.74109999999999998</v>
      </c>
      <c r="AK668">
        <v>0.124</v>
      </c>
      <c r="AL668">
        <v>0</v>
      </c>
      <c r="AM668">
        <v>7310518866.2299004</v>
      </c>
      <c r="AN668">
        <v>16952894626.720699</v>
      </c>
      <c r="AO668">
        <v>0</v>
      </c>
      <c r="AP668">
        <v>0.12870000000000001</v>
      </c>
      <c r="AQ668">
        <v>0.43120000000000003</v>
      </c>
      <c r="AR668">
        <v>536920.625</v>
      </c>
      <c r="AS668">
        <v>2094141.769625</v>
      </c>
      <c r="AT668">
        <v>0</v>
      </c>
      <c r="AU668">
        <v>0.13469999999999999</v>
      </c>
      <c r="AV668">
        <v>0.256391727049189</v>
      </c>
      <c r="AW668">
        <v>803471.32129999995</v>
      </c>
      <c r="AX668">
        <v>2083515.7335000001</v>
      </c>
      <c r="AY668">
        <v>90.844700000000003</v>
      </c>
      <c r="AZ668">
        <v>0.112</v>
      </c>
      <c r="BA668">
        <v>0.3856</v>
      </c>
      <c r="BB668">
        <v>0</v>
      </c>
      <c r="BC668">
        <v>1</v>
      </c>
      <c r="BD668">
        <v>0</v>
      </c>
      <c r="BE668">
        <v>0</v>
      </c>
      <c r="BF668">
        <v>0</v>
      </c>
      <c r="BG668" s="2">
        <f t="shared" si="12"/>
        <v>0.31505600563352576</v>
      </c>
      <c r="BH668">
        <f>IFERROR(VLOOKUP(D668,'Pesos cenários'!$B$2:$D$4,3,FALSE),"")</f>
        <v>0.36020000000000002</v>
      </c>
    </row>
    <row r="669" spans="1:60" x14ac:dyDescent="0.25">
      <c r="A669">
        <v>323</v>
      </c>
      <c r="B669" t="s">
        <v>715</v>
      </c>
      <c r="C669" t="s">
        <v>193</v>
      </c>
      <c r="D669" t="s">
        <v>59</v>
      </c>
      <c r="E669" t="s">
        <v>57</v>
      </c>
      <c r="F669" t="s">
        <v>724</v>
      </c>
      <c r="G669" t="s">
        <v>716</v>
      </c>
      <c r="H669">
        <v>1542.0909999999999</v>
      </c>
      <c r="I669">
        <v>7051.1953100000001</v>
      </c>
      <c r="J669">
        <v>8258.2572904999997</v>
      </c>
      <c r="K669">
        <v>7.4999542200000002</v>
      </c>
      <c r="L669">
        <v>0.13350000000000001</v>
      </c>
      <c r="M669">
        <v>0.85370000000000001</v>
      </c>
      <c r="N669">
        <v>734.38829999999996</v>
      </c>
      <c r="O669">
        <v>2623.4688000000001</v>
      </c>
      <c r="P669">
        <v>104.77509999999999</v>
      </c>
      <c r="Q669">
        <v>0.12039999999999999</v>
      </c>
      <c r="R669">
        <v>0.25</v>
      </c>
      <c r="S669">
        <v>1596.9472000000001</v>
      </c>
      <c r="T669">
        <v>3783.7064</v>
      </c>
      <c r="U669">
        <v>37.035299999999999</v>
      </c>
      <c r="V669">
        <v>0</v>
      </c>
      <c r="W669">
        <v>0.4163</v>
      </c>
      <c r="X669">
        <v>7907496310</v>
      </c>
      <c r="Y669">
        <v>15519397329</v>
      </c>
      <c r="Z669">
        <v>0</v>
      </c>
      <c r="AA669">
        <v>0.1263</v>
      </c>
      <c r="AB669">
        <v>0.50949999999999995</v>
      </c>
      <c r="AC669">
        <v>29318183000</v>
      </c>
      <c r="AD669">
        <v>87237157750</v>
      </c>
      <c r="AE669">
        <v>392611.06</v>
      </c>
      <c r="AF669">
        <v>0.12039999999999999</v>
      </c>
      <c r="AG669">
        <v>0.33610000000000001</v>
      </c>
      <c r="AH669">
        <v>-0.96519999999999995</v>
      </c>
      <c r="AI669">
        <v>1</v>
      </c>
      <c r="AJ669">
        <v>-0.93179999999999996</v>
      </c>
      <c r="AK669">
        <v>0.124</v>
      </c>
      <c r="AL669">
        <v>0</v>
      </c>
      <c r="AM669">
        <v>8164796749.6457005</v>
      </c>
      <c r="AN669">
        <v>19475866435.933201</v>
      </c>
      <c r="AO669">
        <v>110977.0398</v>
      </c>
      <c r="AP669">
        <v>0.12870000000000001</v>
      </c>
      <c r="AQ669">
        <v>0.41920000000000002</v>
      </c>
      <c r="AR669">
        <v>811534.75</v>
      </c>
      <c r="AS669">
        <v>3086185.6374999899</v>
      </c>
      <c r="AT669">
        <v>1710.1997100000001</v>
      </c>
      <c r="AU669">
        <v>0.13469999999999999</v>
      </c>
      <c r="AV669">
        <v>0.262548548893692</v>
      </c>
      <c r="AW669">
        <v>1213664.8174000001</v>
      </c>
      <c r="AX669">
        <v>2820259.12</v>
      </c>
      <c r="AY669">
        <v>11.128399999999999</v>
      </c>
      <c r="AZ669">
        <v>0.112</v>
      </c>
      <c r="BA669">
        <v>0.43030000000000002</v>
      </c>
      <c r="BB669">
        <v>0</v>
      </c>
      <c r="BC669">
        <v>1</v>
      </c>
      <c r="BD669">
        <v>0</v>
      </c>
      <c r="BE669">
        <v>0</v>
      </c>
      <c r="BF669">
        <v>0</v>
      </c>
      <c r="BG669" s="2">
        <f t="shared" si="12"/>
        <v>0.38639516953598024</v>
      </c>
      <c r="BH669">
        <f>IFERROR(VLOOKUP(D669,'Pesos cenários'!$B$2:$D$4,3,FALSE),"")</f>
        <v>0.24260000000000001</v>
      </c>
    </row>
    <row r="670" spans="1:60" x14ac:dyDescent="0.25">
      <c r="A670">
        <v>21818</v>
      </c>
      <c r="B670" t="s">
        <v>715</v>
      </c>
      <c r="C670" t="s">
        <v>429</v>
      </c>
      <c r="D670" t="s">
        <v>58</v>
      </c>
      <c r="E670" t="s">
        <v>57</v>
      </c>
      <c r="F670" t="s">
        <v>729</v>
      </c>
      <c r="G670" t="s">
        <v>716</v>
      </c>
      <c r="H670">
        <v>1719.579</v>
      </c>
      <c r="I670">
        <v>3717.4880400000002</v>
      </c>
      <c r="J670">
        <v>12662.3604</v>
      </c>
      <c r="K670">
        <v>522.73236099999997</v>
      </c>
      <c r="L670">
        <v>0.13350000000000001</v>
      </c>
      <c r="M670">
        <v>0.26319999999999999</v>
      </c>
      <c r="N670">
        <v>1787.7176999999999</v>
      </c>
      <c r="O670">
        <v>4821.5529999999999</v>
      </c>
      <c r="P670">
        <v>111.74639999999999</v>
      </c>
      <c r="Q670">
        <v>0.12039999999999999</v>
      </c>
      <c r="R670">
        <v>0.35580000000000001</v>
      </c>
      <c r="S670">
        <v>1487.4176</v>
      </c>
      <c r="T670">
        <v>5063.7492000000002</v>
      </c>
      <c r="U670">
        <v>0.1</v>
      </c>
      <c r="V670">
        <v>0</v>
      </c>
      <c r="W670">
        <v>0.29370000000000002</v>
      </c>
      <c r="X670">
        <v>8759613316</v>
      </c>
      <c r="Y670">
        <v>22292555929</v>
      </c>
      <c r="Z670">
        <v>0</v>
      </c>
      <c r="AA670">
        <v>0.1263</v>
      </c>
      <c r="AB670">
        <v>0.39290000000000003</v>
      </c>
      <c r="AC670">
        <v>5038557000</v>
      </c>
      <c r="AD670">
        <v>57290482287.5</v>
      </c>
      <c r="AE670">
        <v>5369580.5</v>
      </c>
      <c r="AF670">
        <v>0.12039999999999999</v>
      </c>
      <c r="AG670">
        <v>8.7900000000000006E-2</v>
      </c>
      <c r="AH670">
        <v>0.49340000000000001</v>
      </c>
      <c r="AI670">
        <v>1</v>
      </c>
      <c r="AJ670">
        <v>-0.74109999999999998</v>
      </c>
      <c r="AK670">
        <v>0.124</v>
      </c>
      <c r="AL670">
        <v>0.70909999999999995</v>
      </c>
      <c r="AM670">
        <v>1515889432.5395</v>
      </c>
      <c r="AN670">
        <v>16952894626.720699</v>
      </c>
      <c r="AO670">
        <v>0</v>
      </c>
      <c r="AP670">
        <v>0.12870000000000001</v>
      </c>
      <c r="AQ670">
        <v>8.9399999999999993E-2</v>
      </c>
      <c r="AR670">
        <v>892019.31299999997</v>
      </c>
      <c r="AS670">
        <v>2094141.769625</v>
      </c>
      <c r="AT670">
        <v>0</v>
      </c>
      <c r="AU670">
        <v>0.13469999999999999</v>
      </c>
      <c r="AV670">
        <v>0.42595937196732098</v>
      </c>
      <c r="AW670">
        <v>87347.943199999994</v>
      </c>
      <c r="AX670">
        <v>2083515.7335000001</v>
      </c>
      <c r="AY670">
        <v>90.844700000000003</v>
      </c>
      <c r="AZ670">
        <v>0.112</v>
      </c>
      <c r="BA670">
        <v>4.19E-2</v>
      </c>
      <c r="BB670">
        <v>1</v>
      </c>
      <c r="BC670">
        <v>1</v>
      </c>
      <c r="BD670">
        <v>0</v>
      </c>
      <c r="BE670">
        <v>0</v>
      </c>
      <c r="BF670">
        <v>1</v>
      </c>
      <c r="BG670" s="2">
        <f t="shared" ref="BG670:BG733" si="13">(M670*L670)+(R670*Q670)+(W670*V670)+(AB670*AA670)+(AG670*AF670)+(AL670*AK670)+(AQ670*AP670)+(AV670*AU670)+(BA670*AZ670)+(BF670*BE670)</f>
        <v>0.29968565740399811</v>
      </c>
      <c r="BH670">
        <f>IFERROR(VLOOKUP(D670,'Pesos cenários'!$B$2:$D$4,3,FALSE),"")</f>
        <v>0.36020000000000002</v>
      </c>
    </row>
    <row r="671" spans="1:60" x14ac:dyDescent="0.25">
      <c r="A671">
        <v>21818</v>
      </c>
      <c r="B671" t="s">
        <v>715</v>
      </c>
      <c r="C671" t="s">
        <v>429</v>
      </c>
      <c r="D671" t="s">
        <v>59</v>
      </c>
      <c r="E671" t="s">
        <v>57</v>
      </c>
      <c r="F671" t="s">
        <v>729</v>
      </c>
      <c r="G671" t="s">
        <v>716</v>
      </c>
      <c r="H671">
        <v>1719.579</v>
      </c>
      <c r="I671">
        <v>3724.7004400000001</v>
      </c>
      <c r="J671">
        <v>8258.2572904999997</v>
      </c>
      <c r="K671">
        <v>7.4999542200000002</v>
      </c>
      <c r="L671">
        <v>0.13350000000000001</v>
      </c>
      <c r="M671">
        <v>0.45050000000000001</v>
      </c>
      <c r="N671">
        <v>2103.2395000000001</v>
      </c>
      <c r="O671">
        <v>2623.4688000000001</v>
      </c>
      <c r="P671">
        <v>104.77509999999999</v>
      </c>
      <c r="Q671">
        <v>0.12039999999999999</v>
      </c>
      <c r="R671">
        <v>0.79349999999999998</v>
      </c>
      <c r="S671">
        <v>1487.4176</v>
      </c>
      <c r="T671">
        <v>3783.7064</v>
      </c>
      <c r="U671">
        <v>37.035299999999999</v>
      </c>
      <c r="V671">
        <v>0</v>
      </c>
      <c r="W671">
        <v>0.3871</v>
      </c>
      <c r="X671">
        <v>8776608032</v>
      </c>
      <c r="Y671">
        <v>15519397329</v>
      </c>
      <c r="Z671">
        <v>0</v>
      </c>
      <c r="AA671">
        <v>0.1263</v>
      </c>
      <c r="AB671">
        <v>0.5655</v>
      </c>
      <c r="AC671">
        <v>13133235000</v>
      </c>
      <c r="AD671">
        <v>87237157750</v>
      </c>
      <c r="AE671">
        <v>392611.06</v>
      </c>
      <c r="AF671">
        <v>0.12039999999999999</v>
      </c>
      <c r="AG671">
        <v>0.15049999999999999</v>
      </c>
      <c r="AH671">
        <v>0.54769999999999996</v>
      </c>
      <c r="AI671">
        <v>1</v>
      </c>
      <c r="AJ671">
        <v>-0.93179999999999996</v>
      </c>
      <c r="AK671">
        <v>0.124</v>
      </c>
      <c r="AL671">
        <v>0.76590000000000003</v>
      </c>
      <c r="AM671">
        <v>3731437722.3516998</v>
      </c>
      <c r="AN671">
        <v>19475866435.933201</v>
      </c>
      <c r="AO671">
        <v>110977.0398</v>
      </c>
      <c r="AP671">
        <v>0.12870000000000001</v>
      </c>
      <c r="AQ671">
        <v>0.19159999999999999</v>
      </c>
      <c r="AR671">
        <v>845699.625</v>
      </c>
      <c r="AS671">
        <v>3086185.6374999899</v>
      </c>
      <c r="AT671">
        <v>1710.1997100000001</v>
      </c>
      <c r="AU671">
        <v>0.13469999999999999</v>
      </c>
      <c r="AV671">
        <v>0.27362494606042598</v>
      </c>
      <c r="AW671">
        <v>317281.60729999997</v>
      </c>
      <c r="AX671">
        <v>2820259.12</v>
      </c>
      <c r="AY671">
        <v>11.128399999999999</v>
      </c>
      <c r="AZ671">
        <v>0.112</v>
      </c>
      <c r="BA671">
        <v>0.1125</v>
      </c>
      <c r="BB671">
        <v>1</v>
      </c>
      <c r="BC671">
        <v>1</v>
      </c>
      <c r="BD671">
        <v>0</v>
      </c>
      <c r="BE671">
        <v>0</v>
      </c>
      <c r="BF671">
        <v>1</v>
      </c>
      <c r="BG671" s="2">
        <f t="shared" si="13"/>
        <v>0.41430980023433939</v>
      </c>
      <c r="BH671">
        <f>IFERROR(VLOOKUP(D671,'Pesos cenários'!$B$2:$D$4,3,FALSE),"")</f>
        <v>0.24260000000000001</v>
      </c>
    </row>
    <row r="672" spans="1:60" x14ac:dyDescent="0.25">
      <c r="A672">
        <v>327</v>
      </c>
      <c r="B672" t="s">
        <v>715</v>
      </c>
      <c r="C672" t="s">
        <v>195</v>
      </c>
      <c r="D672" t="s">
        <v>56</v>
      </c>
      <c r="E672" t="s">
        <v>57</v>
      </c>
      <c r="F672" t="s">
        <v>724</v>
      </c>
      <c r="G672" t="s">
        <v>716</v>
      </c>
      <c r="H672">
        <v>1747.0329999999999</v>
      </c>
      <c r="I672">
        <v>1017.96075</v>
      </c>
      <c r="J672">
        <v>12684.179700000001</v>
      </c>
      <c r="K672">
        <v>522.77789299999995</v>
      </c>
      <c r="L672">
        <v>0.13350000000000001</v>
      </c>
      <c r="M672">
        <v>4.07E-2</v>
      </c>
      <c r="N672">
        <v>3241.3141000000001</v>
      </c>
      <c r="O672">
        <v>6443.5294999999996</v>
      </c>
      <c r="P672">
        <v>106.2473</v>
      </c>
      <c r="Q672">
        <v>0.12039999999999999</v>
      </c>
      <c r="R672">
        <v>0.49469999999999997</v>
      </c>
      <c r="S672">
        <v>2035.9937</v>
      </c>
      <c r="T672">
        <v>3960.7082999999998</v>
      </c>
      <c r="U672">
        <v>174.96340000000001</v>
      </c>
      <c r="V672">
        <v>0</v>
      </c>
      <c r="W672">
        <v>0.49159999999999998</v>
      </c>
      <c r="X672">
        <v>16047540770</v>
      </c>
      <c r="Y672">
        <v>24636847965.75</v>
      </c>
      <c r="Z672">
        <v>0</v>
      </c>
      <c r="AA672">
        <v>0.1263</v>
      </c>
      <c r="AB672">
        <v>0.65139999999999998</v>
      </c>
      <c r="AC672">
        <v>75550015000</v>
      </c>
      <c r="AD672">
        <v>65964732975</v>
      </c>
      <c r="AE672">
        <v>132504050</v>
      </c>
      <c r="AF672">
        <v>0.12039999999999999</v>
      </c>
      <c r="AG672">
        <v>1</v>
      </c>
      <c r="AH672">
        <v>0.39019999999999999</v>
      </c>
      <c r="AI672">
        <v>1</v>
      </c>
      <c r="AJ672">
        <v>-0.43059999999999998</v>
      </c>
      <c r="AK672">
        <v>0.124</v>
      </c>
      <c r="AL672">
        <v>0.57379999999999998</v>
      </c>
      <c r="AM672">
        <v>5705026183.8100996</v>
      </c>
      <c r="AN672">
        <v>13094553382.0501</v>
      </c>
      <c r="AO672">
        <v>0</v>
      </c>
      <c r="AP672">
        <v>0.12870000000000001</v>
      </c>
      <c r="AQ672">
        <v>0.43569999999999998</v>
      </c>
      <c r="AR672">
        <v>1362093.13</v>
      </c>
      <c r="AS672">
        <v>3167402.3402499901</v>
      </c>
      <c r="AT672">
        <v>4642.2661099999996</v>
      </c>
      <c r="AU672">
        <v>0.13469999999999999</v>
      </c>
      <c r="AV672">
        <v>0.42919817882774702</v>
      </c>
      <c r="AW672">
        <v>4160614.0684000002</v>
      </c>
      <c r="AX672">
        <v>1935811.929</v>
      </c>
      <c r="AY672">
        <v>4957.2457999999997</v>
      </c>
      <c r="AZ672">
        <v>0.112</v>
      </c>
      <c r="BA672">
        <v>1</v>
      </c>
      <c r="BB672">
        <v>0</v>
      </c>
      <c r="BC672">
        <v>0</v>
      </c>
      <c r="BD672">
        <v>0</v>
      </c>
      <c r="BE672">
        <v>0</v>
      </c>
      <c r="BF672">
        <v>0</v>
      </c>
      <c r="BG672" s="2">
        <f t="shared" si="13"/>
        <v>0.56470593468809749</v>
      </c>
      <c r="BH672">
        <f>IFERROR(VLOOKUP(D672,'Pesos cenários'!$B$2:$D$4,3,FALSE),"")</f>
        <v>0.3972</v>
      </c>
    </row>
    <row r="673" spans="1:60" x14ac:dyDescent="0.25">
      <c r="A673">
        <v>327</v>
      </c>
      <c r="B673" t="s">
        <v>715</v>
      </c>
      <c r="C673" t="s">
        <v>195</v>
      </c>
      <c r="D673" t="s">
        <v>58</v>
      </c>
      <c r="E673" t="s">
        <v>57</v>
      </c>
      <c r="F673" t="s">
        <v>724</v>
      </c>
      <c r="G673" t="s">
        <v>716</v>
      </c>
      <c r="H673">
        <v>1747.0329999999999</v>
      </c>
      <c r="I673">
        <v>1016.64142</v>
      </c>
      <c r="J673">
        <v>12662.3604</v>
      </c>
      <c r="K673">
        <v>522.73236099999997</v>
      </c>
      <c r="L673">
        <v>0.13350000000000001</v>
      </c>
      <c r="M673">
        <v>4.07E-2</v>
      </c>
      <c r="N673">
        <v>3328.5619000000002</v>
      </c>
      <c r="O673">
        <v>4821.5529999999999</v>
      </c>
      <c r="P673">
        <v>111.74639999999999</v>
      </c>
      <c r="Q673">
        <v>0.12039999999999999</v>
      </c>
      <c r="R673">
        <v>0.68300000000000005</v>
      </c>
      <c r="S673">
        <v>2035.9937</v>
      </c>
      <c r="T673">
        <v>5063.7492000000002</v>
      </c>
      <c r="U673">
        <v>0.1</v>
      </c>
      <c r="V673">
        <v>0</v>
      </c>
      <c r="W673">
        <v>0.40210000000000001</v>
      </c>
      <c r="X673">
        <v>16026742624</v>
      </c>
      <c r="Y673">
        <v>22292555929</v>
      </c>
      <c r="Z673">
        <v>0</v>
      </c>
      <c r="AA673">
        <v>0.1263</v>
      </c>
      <c r="AB673">
        <v>0.71889999999999998</v>
      </c>
      <c r="AC673">
        <v>71779860000</v>
      </c>
      <c r="AD673">
        <v>57290482287.5</v>
      </c>
      <c r="AE673">
        <v>5369580.5</v>
      </c>
      <c r="AF673">
        <v>0.12039999999999999</v>
      </c>
      <c r="AG673">
        <v>1</v>
      </c>
      <c r="AH673">
        <v>0.49009999999999998</v>
      </c>
      <c r="AI673">
        <v>1</v>
      </c>
      <c r="AJ673">
        <v>-0.74109999999999998</v>
      </c>
      <c r="AK673">
        <v>0.124</v>
      </c>
      <c r="AL673">
        <v>0.70709999999999995</v>
      </c>
      <c r="AM673">
        <v>5256071130.5195999</v>
      </c>
      <c r="AN673">
        <v>16952894626.720699</v>
      </c>
      <c r="AO673">
        <v>0</v>
      </c>
      <c r="AP673">
        <v>0.12870000000000001</v>
      </c>
      <c r="AQ673">
        <v>0.31</v>
      </c>
      <c r="AR673">
        <v>-409471.06300000002</v>
      </c>
      <c r="AS673">
        <v>2094141.769625</v>
      </c>
      <c r="AT673">
        <v>0</v>
      </c>
      <c r="AU673">
        <v>0.13469999999999999</v>
      </c>
      <c r="AV673">
        <v>0</v>
      </c>
      <c r="AW673">
        <v>3914524.4120999998</v>
      </c>
      <c r="AX673">
        <v>2083515.7335000001</v>
      </c>
      <c r="AY673">
        <v>90.844700000000003</v>
      </c>
      <c r="AZ673">
        <v>0.112</v>
      </c>
      <c r="BA673">
        <v>1</v>
      </c>
      <c r="BB673">
        <v>0</v>
      </c>
      <c r="BC673">
        <v>1</v>
      </c>
      <c r="BD673">
        <v>0</v>
      </c>
      <c r="BE673">
        <v>0</v>
      </c>
      <c r="BF673">
        <v>0</v>
      </c>
      <c r="BG673" s="2">
        <f t="shared" si="13"/>
        <v>0.53844112</v>
      </c>
      <c r="BH673">
        <f>IFERROR(VLOOKUP(D673,'Pesos cenários'!$B$2:$D$4,3,FALSE),"")</f>
        <v>0.36020000000000002</v>
      </c>
    </row>
    <row r="674" spans="1:60" x14ac:dyDescent="0.25">
      <c r="A674">
        <v>327</v>
      </c>
      <c r="B674" t="s">
        <v>715</v>
      </c>
      <c r="C674" t="s">
        <v>195</v>
      </c>
      <c r="D674" t="s">
        <v>59</v>
      </c>
      <c r="E674" t="s">
        <v>57</v>
      </c>
      <c r="F674" t="s">
        <v>724</v>
      </c>
      <c r="G674" t="s">
        <v>716</v>
      </c>
      <c r="H674">
        <v>1747.0329999999999</v>
      </c>
      <c r="I674">
        <v>1031.7595200000001</v>
      </c>
      <c r="J674">
        <v>8258.2572904999997</v>
      </c>
      <c r="K674">
        <v>7.4999542200000002</v>
      </c>
      <c r="L674">
        <v>0.13350000000000001</v>
      </c>
      <c r="M674">
        <v>0.1241</v>
      </c>
      <c r="N674">
        <v>3756.3670000000002</v>
      </c>
      <c r="O674">
        <v>2623.4688000000001</v>
      </c>
      <c r="P674">
        <v>104.77509999999999</v>
      </c>
      <c r="Q674">
        <v>0.12039999999999999</v>
      </c>
      <c r="R674">
        <v>1</v>
      </c>
      <c r="S674">
        <v>2039.8214</v>
      </c>
      <c r="T674">
        <v>3783.7064</v>
      </c>
      <c r="U674">
        <v>37.035299999999999</v>
      </c>
      <c r="V674">
        <v>0</v>
      </c>
      <c r="W674">
        <v>0.53459999999999996</v>
      </c>
      <c r="X674">
        <v>16265070010</v>
      </c>
      <c r="Y674">
        <v>15519397329</v>
      </c>
      <c r="Z674">
        <v>0</v>
      </c>
      <c r="AA674">
        <v>0.1263</v>
      </c>
      <c r="AB674">
        <v>1</v>
      </c>
      <c r="AC674">
        <v>115948730000</v>
      </c>
      <c r="AD674">
        <v>87237157750</v>
      </c>
      <c r="AE674">
        <v>392611.06</v>
      </c>
      <c r="AF674">
        <v>0.12039999999999999</v>
      </c>
      <c r="AG674">
        <v>1</v>
      </c>
      <c r="AH674">
        <v>0.42080000000000001</v>
      </c>
      <c r="AI674">
        <v>1</v>
      </c>
      <c r="AJ674">
        <v>-0.93179999999999996</v>
      </c>
      <c r="AK674">
        <v>0.124</v>
      </c>
      <c r="AL674">
        <v>0.70020000000000004</v>
      </c>
      <c r="AM674">
        <v>17412257835.816399</v>
      </c>
      <c r="AN674">
        <v>19475866435.933201</v>
      </c>
      <c r="AO674">
        <v>110977.0398</v>
      </c>
      <c r="AP674">
        <v>0.12870000000000001</v>
      </c>
      <c r="AQ674">
        <v>0.89400000000000002</v>
      </c>
      <c r="AR674">
        <v>1620236</v>
      </c>
      <c r="AS674">
        <v>3086185.6374999899</v>
      </c>
      <c r="AT674">
        <v>1710.1997100000001</v>
      </c>
      <c r="AU674">
        <v>0.13469999999999999</v>
      </c>
      <c r="AV674">
        <v>0.524732919076074</v>
      </c>
      <c r="AW674">
        <v>6541635.3300999999</v>
      </c>
      <c r="AX674">
        <v>2820259.12</v>
      </c>
      <c r="AY674">
        <v>11.128399999999999</v>
      </c>
      <c r="AZ674">
        <v>0.112</v>
      </c>
      <c r="BA674">
        <v>1</v>
      </c>
      <c r="BB674">
        <v>0</v>
      </c>
      <c r="BC674">
        <v>1</v>
      </c>
      <c r="BD674">
        <v>0</v>
      </c>
      <c r="BE674">
        <v>0</v>
      </c>
      <c r="BF674">
        <v>0</v>
      </c>
      <c r="BG674" s="2">
        <f t="shared" si="13"/>
        <v>0.76823147419954718</v>
      </c>
      <c r="BH674">
        <f>IFERROR(VLOOKUP(D674,'Pesos cenários'!$B$2:$D$4,3,FALSE),"")</f>
        <v>0.24260000000000001</v>
      </c>
    </row>
    <row r="675" spans="1:60" x14ac:dyDescent="0.25">
      <c r="A675">
        <v>21776</v>
      </c>
      <c r="B675" t="s">
        <v>715</v>
      </c>
      <c r="C675" t="s">
        <v>406</v>
      </c>
      <c r="D675" t="s">
        <v>59</v>
      </c>
      <c r="E675" t="s">
        <v>57</v>
      </c>
      <c r="F675" t="s">
        <v>727</v>
      </c>
      <c r="G675" t="s">
        <v>716</v>
      </c>
      <c r="H675">
        <v>1772.98</v>
      </c>
      <c r="I675">
        <v>3721.73828</v>
      </c>
      <c r="J675">
        <v>8258.2572904999997</v>
      </c>
      <c r="K675">
        <v>7.4999542200000002</v>
      </c>
      <c r="L675">
        <v>0.13350000000000001</v>
      </c>
      <c r="M675">
        <v>0.45019999999999999</v>
      </c>
      <c r="N675">
        <v>1357.4628</v>
      </c>
      <c r="O675">
        <v>2623.4688000000001</v>
      </c>
      <c r="P675">
        <v>104.77509999999999</v>
      </c>
      <c r="Q675">
        <v>0.12039999999999999</v>
      </c>
      <c r="R675">
        <v>0.49740000000000001</v>
      </c>
      <c r="S675">
        <v>1361.5708</v>
      </c>
      <c r="T675">
        <v>3783.7064</v>
      </c>
      <c r="U675">
        <v>37.035299999999999</v>
      </c>
      <c r="V675">
        <v>0</v>
      </c>
      <c r="W675">
        <v>0.35349999999999998</v>
      </c>
      <c r="X675">
        <v>7769043626</v>
      </c>
      <c r="Y675">
        <v>15519397329</v>
      </c>
      <c r="Z675">
        <v>0</v>
      </c>
      <c r="AA675">
        <v>0.1263</v>
      </c>
      <c r="AB675">
        <v>0.50060000000000004</v>
      </c>
      <c r="AC675">
        <v>38894416000</v>
      </c>
      <c r="AD675">
        <v>87237157750</v>
      </c>
      <c r="AE675">
        <v>392611.06</v>
      </c>
      <c r="AF675">
        <v>0.12039999999999999</v>
      </c>
      <c r="AG675">
        <v>0.44579999999999997</v>
      </c>
      <c r="AH675">
        <v>0.2273</v>
      </c>
      <c r="AI675">
        <v>1</v>
      </c>
      <c r="AJ675">
        <v>-0.93179999999999996</v>
      </c>
      <c r="AK675">
        <v>0.124</v>
      </c>
      <c r="AL675">
        <v>0.6</v>
      </c>
      <c r="AM675">
        <v>11061221374.2817</v>
      </c>
      <c r="AN675">
        <v>19475866435.933201</v>
      </c>
      <c r="AO675">
        <v>110977.0398</v>
      </c>
      <c r="AP675">
        <v>0.12870000000000001</v>
      </c>
      <c r="AQ675">
        <v>0.56789999999999996</v>
      </c>
      <c r="AR675">
        <v>1095944.25</v>
      </c>
      <c r="AS675">
        <v>3086185.6374999899</v>
      </c>
      <c r="AT675">
        <v>1710.1997100000001</v>
      </c>
      <c r="AU675">
        <v>0.13469999999999999</v>
      </c>
      <c r="AV675">
        <v>0.35475531329696902</v>
      </c>
      <c r="AW675">
        <v>1235908.0586000001</v>
      </c>
      <c r="AX675">
        <v>2820259.12</v>
      </c>
      <c r="AY675">
        <v>11.128399999999999</v>
      </c>
      <c r="AZ675">
        <v>0.112</v>
      </c>
      <c r="BA675">
        <v>0.43819999999999998</v>
      </c>
      <c r="BB675">
        <v>1</v>
      </c>
      <c r="BC675">
        <v>1</v>
      </c>
      <c r="BD675">
        <v>0</v>
      </c>
      <c r="BE675">
        <v>0</v>
      </c>
      <c r="BF675">
        <v>1</v>
      </c>
      <c r="BG675" s="2">
        <f t="shared" si="13"/>
        <v>0.48124143070110176</v>
      </c>
      <c r="BH675">
        <f>IFERROR(VLOOKUP(D675,'Pesos cenários'!$B$2:$D$4,3,FALSE),"")</f>
        <v>0.24260000000000001</v>
      </c>
    </row>
    <row r="676" spans="1:60" x14ac:dyDescent="0.25">
      <c r="A676">
        <v>21809</v>
      </c>
      <c r="B676" t="s">
        <v>715</v>
      </c>
      <c r="C676" t="s">
        <v>427</v>
      </c>
      <c r="D676" t="s">
        <v>60</v>
      </c>
      <c r="E676" t="s">
        <v>93</v>
      </c>
      <c r="F676" t="s">
        <v>728</v>
      </c>
      <c r="G676" t="s">
        <v>716</v>
      </c>
      <c r="H676">
        <v>0</v>
      </c>
      <c r="I676">
        <v>5.6480741500000002</v>
      </c>
      <c r="J676">
        <v>5263.0468385000004</v>
      </c>
      <c r="K676">
        <v>1.6864816</v>
      </c>
      <c r="L676">
        <v>0.13350000000000001</v>
      </c>
      <c r="M676">
        <v>8.0000000000000004E-4</v>
      </c>
      <c r="N676">
        <v>368.3571</v>
      </c>
      <c r="O676">
        <v>1981.9976999999999</v>
      </c>
      <c r="P676">
        <v>7.1279000000000003</v>
      </c>
      <c r="Q676">
        <v>0.12039999999999999</v>
      </c>
      <c r="R676">
        <v>0.18290000000000001</v>
      </c>
      <c r="S676">
        <v>0.13750000000000001</v>
      </c>
      <c r="T676">
        <v>2297.6561000000002</v>
      </c>
      <c r="U676">
        <v>0.13750000000000001</v>
      </c>
      <c r="V676">
        <v>0</v>
      </c>
      <c r="W676">
        <v>0</v>
      </c>
      <c r="X676">
        <v>124672964</v>
      </c>
      <c r="Y676">
        <v>7047938491</v>
      </c>
      <c r="Z676">
        <v>0</v>
      </c>
      <c r="AA676">
        <v>0.1263</v>
      </c>
      <c r="AB676">
        <v>1.77E-2</v>
      </c>
      <c r="AC676">
        <v>2892780.2</v>
      </c>
      <c r="AD676">
        <v>32757947091.25</v>
      </c>
      <c r="AE676">
        <v>0</v>
      </c>
      <c r="AF676">
        <v>0.12039999999999999</v>
      </c>
      <c r="AG676">
        <v>1E-4</v>
      </c>
      <c r="AI676">
        <v>1</v>
      </c>
      <c r="AJ676">
        <v>0.22339999999999999</v>
      </c>
      <c r="AK676">
        <v>0.124</v>
      </c>
      <c r="AM676">
        <v>433852.63679999998</v>
      </c>
      <c r="AN676">
        <v>6231760891.5696001</v>
      </c>
      <c r="AO676">
        <v>0</v>
      </c>
      <c r="AP676">
        <v>0.12870000000000001</v>
      </c>
      <c r="AQ676">
        <v>1E-4</v>
      </c>
      <c r="AR676">
        <v>0</v>
      </c>
      <c r="AS676">
        <v>3034573.8169999998</v>
      </c>
      <c r="AT676">
        <v>158</v>
      </c>
      <c r="AU676">
        <v>0.13469999999999999</v>
      </c>
      <c r="AV676">
        <v>0</v>
      </c>
      <c r="AW676">
        <v>93.765799999999999</v>
      </c>
      <c r="AX676">
        <v>1165178.4576999999</v>
      </c>
      <c r="AY676">
        <v>1.6836</v>
      </c>
      <c r="AZ676">
        <v>0.112</v>
      </c>
      <c r="BA676">
        <v>1E-4</v>
      </c>
      <c r="BB676">
        <v>1</v>
      </c>
      <c r="BC676">
        <v>1</v>
      </c>
      <c r="BD676">
        <v>1</v>
      </c>
      <c r="BE676">
        <v>0</v>
      </c>
      <c r="BF676">
        <v>0</v>
      </c>
      <c r="BG676" s="2">
        <f t="shared" si="13"/>
        <v>2.4399580000000001E-2</v>
      </c>
      <c r="BH676" t="str">
        <f>IFERROR(VLOOKUP(D676,'Pesos cenários'!$B$2:$D$4,3,FALSE),"")</f>
        <v/>
      </c>
    </row>
    <row r="677" spans="1:60" x14ac:dyDescent="0.25">
      <c r="A677">
        <v>21812</v>
      </c>
      <c r="B677" t="s">
        <v>715</v>
      </c>
      <c r="C677" t="s">
        <v>428</v>
      </c>
      <c r="D677" t="s">
        <v>60</v>
      </c>
      <c r="E677" t="s">
        <v>93</v>
      </c>
      <c r="F677" t="s">
        <v>728</v>
      </c>
      <c r="G677" t="s">
        <v>716</v>
      </c>
      <c r="H677">
        <v>2.4620000000000002</v>
      </c>
      <c r="I677">
        <v>5.6480741500000002</v>
      </c>
      <c r="J677">
        <v>5263.0468385000004</v>
      </c>
      <c r="K677">
        <v>1.6864816</v>
      </c>
      <c r="L677">
        <v>0.13350000000000001</v>
      </c>
      <c r="M677">
        <v>8.0000000000000004E-4</v>
      </c>
      <c r="N677">
        <v>368.3571</v>
      </c>
      <c r="O677">
        <v>1981.9976999999999</v>
      </c>
      <c r="P677">
        <v>7.1279000000000003</v>
      </c>
      <c r="Q677">
        <v>0.12039999999999999</v>
      </c>
      <c r="R677">
        <v>0.18290000000000001</v>
      </c>
      <c r="S677">
        <v>0.13750000000000001</v>
      </c>
      <c r="T677">
        <v>2297.6561000000002</v>
      </c>
      <c r="U677">
        <v>0.13750000000000001</v>
      </c>
      <c r="V677">
        <v>0</v>
      </c>
      <c r="W677">
        <v>0</v>
      </c>
      <c r="X677">
        <v>124672964</v>
      </c>
      <c r="Y677">
        <v>7047938491</v>
      </c>
      <c r="Z677">
        <v>0</v>
      </c>
      <c r="AA677">
        <v>0.1263</v>
      </c>
      <c r="AB677">
        <v>1.77E-2</v>
      </c>
      <c r="AC677">
        <v>2892780.2</v>
      </c>
      <c r="AD677">
        <v>32757947091.25</v>
      </c>
      <c r="AE677">
        <v>0</v>
      </c>
      <c r="AF677">
        <v>0.12039999999999999</v>
      </c>
      <c r="AG677">
        <v>1E-4</v>
      </c>
      <c r="AI677">
        <v>1</v>
      </c>
      <c r="AJ677">
        <v>0.22339999999999999</v>
      </c>
      <c r="AK677">
        <v>0.124</v>
      </c>
      <c r="AM677">
        <v>433852.63679999998</v>
      </c>
      <c r="AN677">
        <v>6231760891.5696001</v>
      </c>
      <c r="AO677">
        <v>0</v>
      </c>
      <c r="AP677">
        <v>0.12870000000000001</v>
      </c>
      <c r="AQ677">
        <v>1E-4</v>
      </c>
      <c r="AR677">
        <v>0</v>
      </c>
      <c r="AS677">
        <v>3034573.8169999998</v>
      </c>
      <c r="AT677">
        <v>158</v>
      </c>
      <c r="AU677">
        <v>0.13469999999999999</v>
      </c>
      <c r="AV677">
        <v>0</v>
      </c>
      <c r="AW677">
        <v>93.765799999999999</v>
      </c>
      <c r="AX677">
        <v>1165178.4576999999</v>
      </c>
      <c r="AY677">
        <v>1.6836</v>
      </c>
      <c r="AZ677">
        <v>0.112</v>
      </c>
      <c r="BA677">
        <v>1E-4</v>
      </c>
      <c r="BB677">
        <v>1</v>
      </c>
      <c r="BC677">
        <v>1</v>
      </c>
      <c r="BD677">
        <v>1</v>
      </c>
      <c r="BE677">
        <v>0</v>
      </c>
      <c r="BF677">
        <v>0</v>
      </c>
      <c r="BG677" s="2">
        <f t="shared" si="13"/>
        <v>2.4399580000000001E-2</v>
      </c>
      <c r="BH677" t="str">
        <f>IFERROR(VLOOKUP(D677,'Pesos cenários'!$B$2:$D$4,3,FALSE),"")</f>
        <v/>
      </c>
    </row>
    <row r="678" spans="1:60" x14ac:dyDescent="0.25">
      <c r="A678">
        <v>334</v>
      </c>
      <c r="B678" t="s">
        <v>715</v>
      </c>
      <c r="C678" t="s">
        <v>199</v>
      </c>
      <c r="D678" t="s">
        <v>56</v>
      </c>
      <c r="E678" t="s">
        <v>57</v>
      </c>
      <c r="F678" t="s">
        <v>725</v>
      </c>
      <c r="G678" t="s">
        <v>716</v>
      </c>
      <c r="H678">
        <v>1912.1479999999999</v>
      </c>
      <c r="I678">
        <v>2535.22388</v>
      </c>
      <c r="J678">
        <v>12684.179700000001</v>
      </c>
      <c r="K678">
        <v>522.77789299999995</v>
      </c>
      <c r="L678">
        <v>0.13350000000000001</v>
      </c>
      <c r="M678">
        <v>0.16550000000000001</v>
      </c>
      <c r="N678">
        <v>2165.5526</v>
      </c>
      <c r="O678">
        <v>6443.5294999999996</v>
      </c>
      <c r="P678">
        <v>106.2473</v>
      </c>
      <c r="Q678">
        <v>0.12039999999999999</v>
      </c>
      <c r="R678">
        <v>0.32500000000000001</v>
      </c>
      <c r="S678">
        <v>1645.1279</v>
      </c>
      <c r="T678">
        <v>3960.7082999999998</v>
      </c>
      <c r="U678">
        <v>174.96340000000001</v>
      </c>
      <c r="V678">
        <v>0</v>
      </c>
      <c r="W678">
        <v>0.38829999999999998</v>
      </c>
      <c r="X678">
        <v>8230693776</v>
      </c>
      <c r="Y678">
        <v>24636847965.75</v>
      </c>
      <c r="Z678">
        <v>0</v>
      </c>
      <c r="AA678">
        <v>0.1263</v>
      </c>
      <c r="AB678">
        <v>0.33410000000000001</v>
      </c>
      <c r="AC678">
        <v>10655137000</v>
      </c>
      <c r="AD678">
        <v>65964732975</v>
      </c>
      <c r="AE678">
        <v>132504050</v>
      </c>
      <c r="AF678">
        <v>0.12039999999999999</v>
      </c>
      <c r="AG678">
        <v>0.1598</v>
      </c>
      <c r="AH678">
        <v>-0.3528</v>
      </c>
      <c r="AI678">
        <v>1</v>
      </c>
      <c r="AJ678">
        <v>-0.43059999999999998</v>
      </c>
      <c r="AK678">
        <v>0.124</v>
      </c>
      <c r="AL678">
        <v>5.4399999999999997E-2</v>
      </c>
      <c r="AM678">
        <v>2711089102.1170001</v>
      </c>
      <c r="AN678">
        <v>13094553382.0501</v>
      </c>
      <c r="AO678">
        <v>0</v>
      </c>
      <c r="AP678">
        <v>0.12870000000000001</v>
      </c>
      <c r="AQ678">
        <v>0.20699999999999999</v>
      </c>
      <c r="AR678">
        <v>215444.57800000001</v>
      </c>
      <c r="AS678">
        <v>3167402.3402499901</v>
      </c>
      <c r="AT678">
        <v>4642.2661099999996</v>
      </c>
      <c r="AU678">
        <v>0.13469999999999999</v>
      </c>
      <c r="AV678">
        <v>6.6651376313241195E-2</v>
      </c>
      <c r="AW678">
        <v>251171.5975</v>
      </c>
      <c r="AX678">
        <v>1935811.929</v>
      </c>
      <c r="AY678">
        <v>4957.2457999999997</v>
      </c>
      <c r="AZ678">
        <v>0.112</v>
      </c>
      <c r="BA678">
        <v>0.1275</v>
      </c>
      <c r="BB678">
        <v>1</v>
      </c>
      <c r="BC678">
        <v>0</v>
      </c>
      <c r="BD678">
        <v>0</v>
      </c>
      <c r="BE678">
        <v>0</v>
      </c>
      <c r="BF678">
        <v>0</v>
      </c>
      <c r="BG678" s="2">
        <f t="shared" si="13"/>
        <v>0.17930544038939356</v>
      </c>
      <c r="BH678">
        <f>IFERROR(VLOOKUP(D678,'Pesos cenários'!$B$2:$D$4,3,FALSE),"")</f>
        <v>0.3972</v>
      </c>
    </row>
    <row r="679" spans="1:60" x14ac:dyDescent="0.25">
      <c r="A679">
        <v>334</v>
      </c>
      <c r="B679" t="s">
        <v>715</v>
      </c>
      <c r="C679" t="s">
        <v>199</v>
      </c>
      <c r="D679" t="s">
        <v>58</v>
      </c>
      <c r="E679" t="s">
        <v>57</v>
      </c>
      <c r="F679" t="s">
        <v>725</v>
      </c>
      <c r="G679" t="s">
        <v>716</v>
      </c>
      <c r="H679">
        <v>1912.1479999999999</v>
      </c>
      <c r="I679">
        <v>2529.7441399999998</v>
      </c>
      <c r="J679">
        <v>12662.3604</v>
      </c>
      <c r="K679">
        <v>522.73236099999997</v>
      </c>
      <c r="L679">
        <v>0.13350000000000001</v>
      </c>
      <c r="M679">
        <v>0.1653</v>
      </c>
      <c r="N679">
        <v>2190.9955</v>
      </c>
      <c r="O679">
        <v>4821.5529999999999</v>
      </c>
      <c r="P679">
        <v>111.74639999999999</v>
      </c>
      <c r="Q679">
        <v>0.12039999999999999</v>
      </c>
      <c r="R679">
        <v>0.4415</v>
      </c>
      <c r="S679">
        <v>1645.1279</v>
      </c>
      <c r="T679">
        <v>5063.7492000000002</v>
      </c>
      <c r="U679">
        <v>0.1</v>
      </c>
      <c r="V679">
        <v>0</v>
      </c>
      <c r="W679">
        <v>0.32490000000000002</v>
      </c>
      <c r="X679">
        <v>8212903566</v>
      </c>
      <c r="Y679">
        <v>22292555929</v>
      </c>
      <c r="Z679">
        <v>0</v>
      </c>
      <c r="AA679">
        <v>0.1263</v>
      </c>
      <c r="AB679">
        <v>0.36840000000000001</v>
      </c>
      <c r="AC679">
        <v>10233302000</v>
      </c>
      <c r="AD679">
        <v>57290482287.5</v>
      </c>
      <c r="AE679">
        <v>5369580.5</v>
      </c>
      <c r="AF679">
        <v>0.12039999999999999</v>
      </c>
      <c r="AG679">
        <v>0.17849999999999999</v>
      </c>
      <c r="AH679">
        <v>0.25950000000000001</v>
      </c>
      <c r="AI679">
        <v>1</v>
      </c>
      <c r="AJ679">
        <v>-0.74109999999999998</v>
      </c>
      <c r="AK679">
        <v>0.124</v>
      </c>
      <c r="AL679">
        <v>0.57469999999999999</v>
      </c>
      <c r="AM679">
        <v>2886711186.2582998</v>
      </c>
      <c r="AN679">
        <v>16952894626.720699</v>
      </c>
      <c r="AO679">
        <v>0</v>
      </c>
      <c r="AP679">
        <v>0.12870000000000001</v>
      </c>
      <c r="AQ679">
        <v>0.17030000000000001</v>
      </c>
      <c r="AR679">
        <v>268398.28100000002</v>
      </c>
      <c r="AS679">
        <v>2094141.769625</v>
      </c>
      <c r="AT679">
        <v>0</v>
      </c>
      <c r="AU679">
        <v>0.13469999999999999</v>
      </c>
      <c r="AV679">
        <v>0.12816624208210201</v>
      </c>
      <c r="AW679">
        <v>255313.76300000001</v>
      </c>
      <c r="AX679">
        <v>2083515.7335000001</v>
      </c>
      <c r="AY679">
        <v>90.844700000000003</v>
      </c>
      <c r="AZ679">
        <v>0.112</v>
      </c>
      <c r="BA679">
        <v>0.1225</v>
      </c>
      <c r="BB679">
        <v>1</v>
      </c>
      <c r="BC679">
        <v>1</v>
      </c>
      <c r="BD679">
        <v>0</v>
      </c>
      <c r="BE679">
        <v>0</v>
      </c>
      <c r="BF679">
        <v>1</v>
      </c>
      <c r="BG679" s="2">
        <f t="shared" si="13"/>
        <v>0.26740887280845921</v>
      </c>
      <c r="BH679">
        <f>IFERROR(VLOOKUP(D679,'Pesos cenários'!$B$2:$D$4,3,FALSE),"")</f>
        <v>0.36020000000000002</v>
      </c>
    </row>
    <row r="680" spans="1:60" x14ac:dyDescent="0.25">
      <c r="A680">
        <v>21820</v>
      </c>
      <c r="B680" t="s">
        <v>719</v>
      </c>
      <c r="C680" t="s">
        <v>430</v>
      </c>
      <c r="D680" t="s">
        <v>58</v>
      </c>
      <c r="E680" t="s">
        <v>57</v>
      </c>
      <c r="F680" t="s">
        <v>726</v>
      </c>
      <c r="G680" t="s">
        <v>716</v>
      </c>
      <c r="H680">
        <v>446.69400000000002</v>
      </c>
      <c r="I680">
        <v>538.01776099999995</v>
      </c>
      <c r="J680">
        <v>1822.5904057749999</v>
      </c>
      <c r="K680">
        <v>0.14153779999999999</v>
      </c>
      <c r="L680">
        <v>0.13350000000000001</v>
      </c>
      <c r="M680">
        <v>0.29509999999999997</v>
      </c>
      <c r="N680">
        <v>700.53660000000002</v>
      </c>
      <c r="O680">
        <v>986.64490000000001</v>
      </c>
      <c r="P680">
        <v>3.7052</v>
      </c>
      <c r="Q680">
        <v>0.12039999999999999</v>
      </c>
      <c r="R680">
        <v>0.70889999999999997</v>
      </c>
      <c r="S680">
        <v>842.94539999999995</v>
      </c>
      <c r="T680">
        <v>916.14700000000005</v>
      </c>
      <c r="U680">
        <v>0</v>
      </c>
      <c r="V680">
        <v>0</v>
      </c>
      <c r="W680">
        <v>0.92010000000000003</v>
      </c>
      <c r="X680">
        <v>1678128606</v>
      </c>
      <c r="Y680">
        <v>1698409060</v>
      </c>
      <c r="Z680">
        <v>0</v>
      </c>
      <c r="AA680">
        <v>0.1263</v>
      </c>
      <c r="AB680">
        <v>0.98809999999999998</v>
      </c>
      <c r="AC680">
        <v>123749.03660000001</v>
      </c>
      <c r="AD680">
        <v>479501.98119999998</v>
      </c>
      <c r="AE680">
        <v>0</v>
      </c>
      <c r="AF680">
        <v>0.12039999999999999</v>
      </c>
      <c r="AG680">
        <v>0.2581</v>
      </c>
      <c r="AH680">
        <v>1.9400000000000001E-2</v>
      </c>
      <c r="AI680">
        <v>0.37640000000000001</v>
      </c>
      <c r="AJ680">
        <v>-3.3399999999999999E-2</v>
      </c>
      <c r="AK680">
        <v>0.124</v>
      </c>
      <c r="AL680">
        <v>0.12870000000000001</v>
      </c>
      <c r="AM680">
        <v>374915873.61549997</v>
      </c>
      <c r="AN680">
        <v>447279988.8872</v>
      </c>
      <c r="AO680">
        <v>0</v>
      </c>
      <c r="AP680">
        <v>0.12870000000000001</v>
      </c>
      <c r="AQ680">
        <v>0.83819999999999995</v>
      </c>
      <c r="AR680">
        <v>-0.69011604800000004</v>
      </c>
      <c r="AS680">
        <v>0</v>
      </c>
      <c r="AT680">
        <v>-12.267491825</v>
      </c>
      <c r="AU680">
        <v>0.13469999999999999</v>
      </c>
      <c r="AV680">
        <v>5.62556762086939E-2</v>
      </c>
      <c r="AW680">
        <v>373307.97360000003</v>
      </c>
      <c r="AX680">
        <v>431044.28480000002</v>
      </c>
      <c r="AY680">
        <v>0.35320000000000001</v>
      </c>
      <c r="AZ680">
        <v>0.112</v>
      </c>
      <c r="BA680">
        <v>0.13389999999999999</v>
      </c>
      <c r="BB680">
        <v>1</v>
      </c>
      <c r="BC680">
        <v>0</v>
      </c>
      <c r="BD680">
        <v>0</v>
      </c>
      <c r="BE680">
        <v>0</v>
      </c>
      <c r="BF680">
        <v>0</v>
      </c>
      <c r="BG680" s="2">
        <f t="shared" si="13"/>
        <v>0.42702925958531102</v>
      </c>
      <c r="BH680">
        <f>IFERROR(VLOOKUP(D680,'Pesos cenários'!$B$2:$D$4,3,FALSE),"")</f>
        <v>0.36020000000000002</v>
      </c>
    </row>
    <row r="681" spans="1:60" x14ac:dyDescent="0.25">
      <c r="A681">
        <v>21820</v>
      </c>
      <c r="B681" t="s">
        <v>719</v>
      </c>
      <c r="C681" t="s">
        <v>430</v>
      </c>
      <c r="D681" t="s">
        <v>59</v>
      </c>
      <c r="E681" t="s">
        <v>57</v>
      </c>
      <c r="F681" t="s">
        <v>726</v>
      </c>
      <c r="G681" t="s">
        <v>716</v>
      </c>
      <c r="H681">
        <v>446.69400000000002</v>
      </c>
      <c r="I681">
        <v>538.01776099999995</v>
      </c>
      <c r="J681">
        <v>2210.4683583999999</v>
      </c>
      <c r="K681">
        <v>0.14153779999999999</v>
      </c>
      <c r="L681">
        <v>0.13350000000000001</v>
      </c>
      <c r="M681">
        <v>0.24329999999999999</v>
      </c>
      <c r="N681">
        <v>741.16780000000006</v>
      </c>
      <c r="O681">
        <v>1225.8015</v>
      </c>
      <c r="P681">
        <v>1.4140999999999999</v>
      </c>
      <c r="Q681">
        <v>0.12039999999999999</v>
      </c>
      <c r="R681">
        <v>0.60419999999999996</v>
      </c>
      <c r="S681">
        <v>842.94539999999995</v>
      </c>
      <c r="T681">
        <v>972.66780000000006</v>
      </c>
      <c r="U681">
        <v>0</v>
      </c>
      <c r="V681">
        <v>0</v>
      </c>
      <c r="W681">
        <v>0.86660000000000004</v>
      </c>
      <c r="X681">
        <v>1678128606</v>
      </c>
      <c r="Y681">
        <v>2308118342.25</v>
      </c>
      <c r="Z681">
        <v>0</v>
      </c>
      <c r="AA681">
        <v>0.1263</v>
      </c>
      <c r="AB681">
        <v>0.72709999999999997</v>
      </c>
      <c r="AC681">
        <v>123749.03660000001</v>
      </c>
      <c r="AD681">
        <v>836379.58109999995</v>
      </c>
      <c r="AE681">
        <v>0</v>
      </c>
      <c r="AF681">
        <v>0.12039999999999999</v>
      </c>
      <c r="AG681">
        <v>0.14799999999999999</v>
      </c>
      <c r="AH681">
        <v>1.9099999999999999E-2</v>
      </c>
      <c r="AI681">
        <v>0.57669999999999999</v>
      </c>
      <c r="AJ681">
        <v>-9.7799999999999998E-2</v>
      </c>
      <c r="AK681">
        <v>0.124</v>
      </c>
      <c r="AL681">
        <v>0.1734</v>
      </c>
      <c r="AM681">
        <v>915381524.73230004</v>
      </c>
      <c r="AN681">
        <v>972652688.70200002</v>
      </c>
      <c r="AO681">
        <v>0</v>
      </c>
      <c r="AP681">
        <v>0.12870000000000001</v>
      </c>
      <c r="AQ681">
        <v>0.94110000000000005</v>
      </c>
      <c r="AR681">
        <v>-0.33153590599999999</v>
      </c>
      <c r="AS681">
        <v>0</v>
      </c>
      <c r="AT681">
        <v>-11.5883427875</v>
      </c>
      <c r="AU681">
        <v>0.13469999999999999</v>
      </c>
      <c r="AV681">
        <v>2.8609432088738101E-2</v>
      </c>
      <c r="AW681">
        <v>403226.79300000001</v>
      </c>
      <c r="AX681">
        <v>452429.32079999999</v>
      </c>
      <c r="AY681">
        <v>0</v>
      </c>
      <c r="AZ681">
        <v>0.112</v>
      </c>
      <c r="BA681">
        <v>0.10879999999999999</v>
      </c>
      <c r="BB681">
        <v>1</v>
      </c>
      <c r="BC681">
        <v>0</v>
      </c>
      <c r="BD681">
        <v>0</v>
      </c>
      <c r="BE681">
        <v>0</v>
      </c>
      <c r="BF681">
        <v>0</v>
      </c>
      <c r="BG681" s="2">
        <f t="shared" si="13"/>
        <v>0.37353862050235304</v>
      </c>
      <c r="BH681">
        <f>IFERROR(VLOOKUP(D681,'Pesos cenários'!$B$2:$D$4,3,FALSE),"")</f>
        <v>0.24260000000000001</v>
      </c>
    </row>
    <row r="682" spans="1:60" x14ac:dyDescent="0.25">
      <c r="A682">
        <v>21821</v>
      </c>
      <c r="B682" t="s">
        <v>719</v>
      </c>
      <c r="C682" t="s">
        <v>431</v>
      </c>
      <c r="D682" t="s">
        <v>58</v>
      </c>
      <c r="E682" t="s">
        <v>57</v>
      </c>
      <c r="F682" t="s">
        <v>726</v>
      </c>
      <c r="G682" t="s">
        <v>716</v>
      </c>
      <c r="H682">
        <v>537.64200000000005</v>
      </c>
      <c r="I682">
        <v>656.34789999999998</v>
      </c>
      <c r="J682">
        <v>1822.5904057749999</v>
      </c>
      <c r="K682">
        <v>0.14153779999999999</v>
      </c>
      <c r="L682">
        <v>0.13350000000000001</v>
      </c>
      <c r="M682">
        <v>0.36009999999999998</v>
      </c>
      <c r="N682">
        <v>571.24329999999998</v>
      </c>
      <c r="O682">
        <v>986.64490000000001</v>
      </c>
      <c r="P682">
        <v>3.7052</v>
      </c>
      <c r="Q682">
        <v>0.12039999999999999</v>
      </c>
      <c r="R682">
        <v>0.57740000000000002</v>
      </c>
      <c r="S682">
        <v>1077.0243</v>
      </c>
      <c r="T682">
        <v>916.14700000000005</v>
      </c>
      <c r="U682">
        <v>0</v>
      </c>
      <c r="V682">
        <v>0</v>
      </c>
      <c r="W682">
        <v>1</v>
      </c>
      <c r="X682">
        <v>1632469856</v>
      </c>
      <c r="Y682">
        <v>1698409060</v>
      </c>
      <c r="Z682">
        <v>0</v>
      </c>
      <c r="AA682">
        <v>0.1263</v>
      </c>
      <c r="AB682">
        <v>0.96120000000000005</v>
      </c>
      <c r="AC682">
        <v>164295.15779999999</v>
      </c>
      <c r="AD682">
        <v>479501.98119999998</v>
      </c>
      <c r="AE682">
        <v>0</v>
      </c>
      <c r="AF682">
        <v>0.12039999999999999</v>
      </c>
      <c r="AG682">
        <v>0.34260000000000002</v>
      </c>
      <c r="AH682">
        <v>7.0000000000000001E-3</v>
      </c>
      <c r="AI682">
        <v>0.37640000000000001</v>
      </c>
      <c r="AJ682">
        <v>-3.3399999999999999E-2</v>
      </c>
      <c r="AK682">
        <v>0.124</v>
      </c>
      <c r="AL682">
        <v>9.8500000000000004E-2</v>
      </c>
      <c r="AM682">
        <v>122315262.98360001</v>
      </c>
      <c r="AN682">
        <v>447279988.8872</v>
      </c>
      <c r="AO682">
        <v>0</v>
      </c>
      <c r="AP682">
        <v>0.12870000000000001</v>
      </c>
      <c r="AQ682">
        <v>0.27350000000000002</v>
      </c>
      <c r="AR682">
        <v>-0.92817926399999995</v>
      </c>
      <c r="AS682">
        <v>0</v>
      </c>
      <c r="AT682">
        <v>-12.267491825</v>
      </c>
      <c r="AU682">
        <v>0.13469999999999999</v>
      </c>
      <c r="AV682">
        <v>7.5661698189067206E-2</v>
      </c>
      <c r="AW682">
        <v>435610.86060000001</v>
      </c>
      <c r="AX682">
        <v>431044.28480000002</v>
      </c>
      <c r="AY682">
        <v>0.35320000000000001</v>
      </c>
      <c r="AZ682">
        <v>0.112</v>
      </c>
      <c r="BA682">
        <v>0</v>
      </c>
      <c r="BB682">
        <v>1</v>
      </c>
      <c r="BC682">
        <v>0</v>
      </c>
      <c r="BD682">
        <v>0</v>
      </c>
      <c r="BE682">
        <v>0</v>
      </c>
      <c r="BF682">
        <v>0</v>
      </c>
      <c r="BG682" s="2">
        <f t="shared" si="13"/>
        <v>0.33784599074606736</v>
      </c>
      <c r="BH682">
        <f>IFERROR(VLOOKUP(D682,'Pesos cenários'!$B$2:$D$4,3,FALSE),"")</f>
        <v>0.36020000000000002</v>
      </c>
    </row>
    <row r="683" spans="1:60" x14ac:dyDescent="0.25">
      <c r="A683">
        <v>21821</v>
      </c>
      <c r="B683" t="s">
        <v>719</v>
      </c>
      <c r="C683" t="s">
        <v>431</v>
      </c>
      <c r="D683" t="s">
        <v>59</v>
      </c>
      <c r="E683" t="s">
        <v>57</v>
      </c>
      <c r="F683" t="s">
        <v>726</v>
      </c>
      <c r="G683" t="s">
        <v>716</v>
      </c>
      <c r="H683">
        <v>537.64200000000005</v>
      </c>
      <c r="I683">
        <v>656.34789999999998</v>
      </c>
      <c r="J683">
        <v>2210.4683583999999</v>
      </c>
      <c r="K683">
        <v>0.14153779999999999</v>
      </c>
      <c r="L683">
        <v>0.13350000000000001</v>
      </c>
      <c r="M683">
        <v>0.2969</v>
      </c>
      <c r="N683">
        <v>622.9384</v>
      </c>
      <c r="O683">
        <v>1225.8015</v>
      </c>
      <c r="P683">
        <v>1.4140999999999999</v>
      </c>
      <c r="Q683">
        <v>0.12039999999999999</v>
      </c>
      <c r="R683">
        <v>0.50760000000000005</v>
      </c>
      <c r="S683">
        <v>1077.0243</v>
      </c>
      <c r="T683">
        <v>972.66780000000006</v>
      </c>
      <c r="U683">
        <v>0</v>
      </c>
      <c r="V683">
        <v>0</v>
      </c>
      <c r="W683">
        <v>1</v>
      </c>
      <c r="X683">
        <v>1632469856</v>
      </c>
      <c r="Y683">
        <v>2308118342.25</v>
      </c>
      <c r="Z683">
        <v>0</v>
      </c>
      <c r="AA683">
        <v>0.1263</v>
      </c>
      <c r="AB683">
        <v>0.70730000000000004</v>
      </c>
      <c r="AC683">
        <v>164295.15779999999</v>
      </c>
      <c r="AD683">
        <v>836379.58109999995</v>
      </c>
      <c r="AE683">
        <v>0</v>
      </c>
      <c r="AF683">
        <v>0.12039999999999999</v>
      </c>
      <c r="AG683">
        <v>0.19639999999999999</v>
      </c>
      <c r="AH683">
        <v>2.1499999999999998E-2</v>
      </c>
      <c r="AI683">
        <v>0.57669999999999999</v>
      </c>
      <c r="AJ683">
        <v>-9.7799999999999998E-2</v>
      </c>
      <c r="AK683">
        <v>0.124</v>
      </c>
      <c r="AL683">
        <v>0.1769</v>
      </c>
      <c r="AM683">
        <v>312497861.36570001</v>
      </c>
      <c r="AN683">
        <v>972652688.70200002</v>
      </c>
      <c r="AO683">
        <v>0</v>
      </c>
      <c r="AP683">
        <v>0.12870000000000001</v>
      </c>
      <c r="AQ683">
        <v>0.32129999999999997</v>
      </c>
      <c r="AR683">
        <v>0.81549727900000002</v>
      </c>
      <c r="AS683">
        <v>0</v>
      </c>
      <c r="AT683">
        <v>-11.5883427875</v>
      </c>
      <c r="AU683">
        <v>0.13469999999999999</v>
      </c>
      <c r="AV683">
        <v>0</v>
      </c>
      <c r="AW683">
        <v>447078.49440000003</v>
      </c>
      <c r="AX683">
        <v>452429.32079999999</v>
      </c>
      <c r="AY683">
        <v>0</v>
      </c>
      <c r="AZ683">
        <v>0.112</v>
      </c>
      <c r="BA683">
        <v>1.18E-2</v>
      </c>
      <c r="BB683">
        <v>1</v>
      </c>
      <c r="BC683">
        <v>0</v>
      </c>
      <c r="BD683">
        <v>0</v>
      </c>
      <c r="BE683">
        <v>0</v>
      </c>
      <c r="BF683">
        <v>0</v>
      </c>
      <c r="BG683" s="2">
        <f t="shared" si="13"/>
        <v>0.27833824999999995</v>
      </c>
      <c r="BH683">
        <f>IFERROR(VLOOKUP(D683,'Pesos cenários'!$B$2:$D$4,3,FALSE),"")</f>
        <v>0.24260000000000001</v>
      </c>
    </row>
    <row r="684" spans="1:60" x14ac:dyDescent="0.25">
      <c r="A684">
        <v>21822</v>
      </c>
      <c r="B684" t="s">
        <v>719</v>
      </c>
      <c r="C684" t="s">
        <v>432</v>
      </c>
      <c r="D684" t="s">
        <v>59</v>
      </c>
      <c r="E684" t="s">
        <v>57</v>
      </c>
      <c r="F684" t="s">
        <v>727</v>
      </c>
      <c r="G684" t="s">
        <v>716</v>
      </c>
      <c r="H684">
        <v>296.07600000000002</v>
      </c>
      <c r="I684">
        <v>29.8562145</v>
      </c>
      <c r="J684">
        <v>2210.4683583999999</v>
      </c>
      <c r="K684">
        <v>0.14153779999999999</v>
      </c>
      <c r="L684">
        <v>0.13350000000000001</v>
      </c>
      <c r="M684">
        <v>1.34E-2</v>
      </c>
      <c r="N684">
        <v>498.8818</v>
      </c>
      <c r="O684">
        <v>1225.8015</v>
      </c>
      <c r="P684">
        <v>1.4140999999999999</v>
      </c>
      <c r="Q684">
        <v>0.12039999999999999</v>
      </c>
      <c r="R684">
        <v>0.40629999999999999</v>
      </c>
      <c r="S684">
        <v>730.10810000000004</v>
      </c>
      <c r="T684">
        <v>972.66780000000006</v>
      </c>
      <c r="U684">
        <v>0</v>
      </c>
      <c r="V684">
        <v>0</v>
      </c>
      <c r="W684">
        <v>0.75060000000000004</v>
      </c>
      <c r="X684">
        <v>898990268</v>
      </c>
      <c r="Y684">
        <v>2308118342.25</v>
      </c>
      <c r="Z684">
        <v>0</v>
      </c>
      <c r="AA684">
        <v>0.1263</v>
      </c>
      <c r="AB684">
        <v>0.38950000000000001</v>
      </c>
      <c r="AC684">
        <v>326950.52850000001</v>
      </c>
      <c r="AD684">
        <v>836379.58109999995</v>
      </c>
      <c r="AE684">
        <v>0</v>
      </c>
      <c r="AF684">
        <v>0.12039999999999999</v>
      </c>
      <c r="AG684">
        <v>0.39090000000000003</v>
      </c>
      <c r="AH684">
        <v>4.8999999999999998E-3</v>
      </c>
      <c r="AI684">
        <v>0.57669999999999999</v>
      </c>
      <c r="AJ684">
        <v>-9.7799999999999998E-2</v>
      </c>
      <c r="AK684">
        <v>0.124</v>
      </c>
      <c r="AL684">
        <v>0.15229999999999999</v>
      </c>
      <c r="AM684">
        <v>23815387.1985</v>
      </c>
      <c r="AN684">
        <v>972652688.70200002</v>
      </c>
      <c r="AO684">
        <v>0</v>
      </c>
      <c r="AP684">
        <v>0.12870000000000001</v>
      </c>
      <c r="AQ684">
        <v>2.4500000000000001E-2</v>
      </c>
      <c r="AR684">
        <v>-9.7368707699999995</v>
      </c>
      <c r="AS684">
        <v>0</v>
      </c>
      <c r="AT684">
        <v>-11.5883427875</v>
      </c>
      <c r="AU684">
        <v>0.13469999999999999</v>
      </c>
      <c r="AV684">
        <v>0.840229785099459</v>
      </c>
      <c r="AW684">
        <v>48928.550499999998</v>
      </c>
      <c r="AX684">
        <v>452429.32079999999</v>
      </c>
      <c r="AY684">
        <v>0</v>
      </c>
      <c r="AZ684">
        <v>0.112</v>
      </c>
      <c r="BA684">
        <v>0.89190000000000003</v>
      </c>
      <c r="BB684">
        <v>1</v>
      </c>
      <c r="BC684">
        <v>0</v>
      </c>
      <c r="BD684">
        <v>0</v>
      </c>
      <c r="BE684">
        <v>0</v>
      </c>
      <c r="BF684">
        <v>0</v>
      </c>
      <c r="BG684" s="2">
        <f t="shared" si="13"/>
        <v>0.38207573205289708</v>
      </c>
      <c r="BH684">
        <f>IFERROR(VLOOKUP(D684,'Pesos cenários'!$B$2:$D$4,3,FALSE),"")</f>
        <v>0.24260000000000001</v>
      </c>
    </row>
    <row r="685" spans="1:60" x14ac:dyDescent="0.25">
      <c r="A685">
        <v>21823</v>
      </c>
      <c r="B685" t="s">
        <v>719</v>
      </c>
      <c r="C685" t="s">
        <v>433</v>
      </c>
      <c r="D685" t="s">
        <v>58</v>
      </c>
      <c r="E685" t="s">
        <v>57</v>
      </c>
      <c r="F685" t="s">
        <v>726</v>
      </c>
      <c r="G685" t="s">
        <v>716</v>
      </c>
      <c r="H685">
        <v>594.56500000000005</v>
      </c>
      <c r="I685">
        <v>331.74954200000002</v>
      </c>
      <c r="J685">
        <v>1822.5904057749999</v>
      </c>
      <c r="K685">
        <v>0.14153779999999999</v>
      </c>
      <c r="L685">
        <v>0.13350000000000001</v>
      </c>
      <c r="M685">
        <v>0.182</v>
      </c>
      <c r="N685">
        <v>614.54949999999997</v>
      </c>
      <c r="O685">
        <v>986.64490000000001</v>
      </c>
      <c r="P685">
        <v>3.7052</v>
      </c>
      <c r="Q685">
        <v>0.12039999999999999</v>
      </c>
      <c r="R685">
        <v>0.62139999999999995</v>
      </c>
      <c r="S685">
        <v>855.12469999999996</v>
      </c>
      <c r="T685">
        <v>916.14700000000005</v>
      </c>
      <c r="U685">
        <v>0</v>
      </c>
      <c r="V685">
        <v>0</v>
      </c>
      <c r="W685">
        <v>0.93340000000000001</v>
      </c>
      <c r="X685">
        <v>3157857168</v>
      </c>
      <c r="Y685">
        <v>1698409060</v>
      </c>
      <c r="Z685">
        <v>0</v>
      </c>
      <c r="AA685">
        <v>0.1263</v>
      </c>
      <c r="AB685">
        <v>1</v>
      </c>
      <c r="AC685">
        <v>782153.32849999995</v>
      </c>
      <c r="AD685">
        <v>479501.98119999998</v>
      </c>
      <c r="AE685">
        <v>0</v>
      </c>
      <c r="AF685">
        <v>0.12039999999999999</v>
      </c>
      <c r="AG685">
        <v>1</v>
      </c>
      <c r="AH685">
        <v>0.1109</v>
      </c>
      <c r="AI685">
        <v>0.37640000000000001</v>
      </c>
      <c r="AJ685">
        <v>-3.3399999999999999E-2</v>
      </c>
      <c r="AK685">
        <v>0.124</v>
      </c>
      <c r="AL685">
        <v>0.35220000000000001</v>
      </c>
      <c r="AM685">
        <v>289993400.5395</v>
      </c>
      <c r="AN685">
        <v>447279988.8872</v>
      </c>
      <c r="AO685">
        <v>0</v>
      </c>
      <c r="AP685">
        <v>0.12870000000000001</v>
      </c>
      <c r="AQ685">
        <v>0.64829999999999999</v>
      </c>
      <c r="AR685">
        <v>-2.8831632100000002</v>
      </c>
      <c r="AS685">
        <v>0</v>
      </c>
      <c r="AT685">
        <v>-12.267491825</v>
      </c>
      <c r="AU685">
        <v>0.13469999999999999</v>
      </c>
      <c r="AV685">
        <v>0.23502466935615801</v>
      </c>
      <c r="AW685">
        <v>470414.01169999997</v>
      </c>
      <c r="AX685">
        <v>431044.28480000002</v>
      </c>
      <c r="AY685">
        <v>0.35320000000000001</v>
      </c>
      <c r="AZ685">
        <v>0.112</v>
      </c>
      <c r="BA685">
        <v>0</v>
      </c>
      <c r="BB685">
        <v>1</v>
      </c>
      <c r="BC685">
        <v>0</v>
      </c>
      <c r="BD685">
        <v>0</v>
      </c>
      <c r="BE685">
        <v>0</v>
      </c>
      <c r="BF685">
        <v>0</v>
      </c>
      <c r="BG685" s="2">
        <f t="shared" si="13"/>
        <v>0.50458039296227442</v>
      </c>
      <c r="BH685">
        <f>IFERROR(VLOOKUP(D685,'Pesos cenários'!$B$2:$D$4,3,FALSE),"")</f>
        <v>0.36020000000000002</v>
      </c>
    </row>
    <row r="686" spans="1:60" x14ac:dyDescent="0.25">
      <c r="A686">
        <v>21823</v>
      </c>
      <c r="B686" t="s">
        <v>719</v>
      </c>
      <c r="C686" t="s">
        <v>433</v>
      </c>
      <c r="D686" t="s">
        <v>59</v>
      </c>
      <c r="E686" t="s">
        <v>57</v>
      </c>
      <c r="F686" t="s">
        <v>726</v>
      </c>
      <c r="G686" t="s">
        <v>716</v>
      </c>
      <c r="H686">
        <v>594.56500000000005</v>
      </c>
      <c r="I686">
        <v>331.74954200000002</v>
      </c>
      <c r="J686">
        <v>2210.4683583999999</v>
      </c>
      <c r="K686">
        <v>0.14153779999999999</v>
      </c>
      <c r="L686">
        <v>0.13350000000000001</v>
      </c>
      <c r="M686">
        <v>0.15</v>
      </c>
      <c r="N686">
        <v>682.34789999999998</v>
      </c>
      <c r="O686">
        <v>1225.8015</v>
      </c>
      <c r="P686">
        <v>1.4140999999999999</v>
      </c>
      <c r="Q686">
        <v>0.12039999999999999</v>
      </c>
      <c r="R686">
        <v>0.55610000000000004</v>
      </c>
      <c r="S686">
        <v>855.12469999999996</v>
      </c>
      <c r="T686">
        <v>972.66780000000006</v>
      </c>
      <c r="U686">
        <v>0</v>
      </c>
      <c r="V686">
        <v>0</v>
      </c>
      <c r="W686">
        <v>0.87919999999999998</v>
      </c>
      <c r="X686">
        <v>3157857168</v>
      </c>
      <c r="Y686">
        <v>2308118342.25</v>
      </c>
      <c r="Z686">
        <v>0</v>
      </c>
      <c r="AA686">
        <v>0.1263</v>
      </c>
      <c r="AB686">
        <v>1</v>
      </c>
      <c r="AC686">
        <v>782153.32849999995</v>
      </c>
      <c r="AD686">
        <v>836379.58109999995</v>
      </c>
      <c r="AE686">
        <v>0</v>
      </c>
      <c r="AF686">
        <v>0.12039999999999999</v>
      </c>
      <c r="AG686">
        <v>0.93520000000000003</v>
      </c>
      <c r="AH686">
        <v>0.11310000000000001</v>
      </c>
      <c r="AI686">
        <v>0.57669999999999999</v>
      </c>
      <c r="AJ686">
        <v>-9.7799999999999998E-2</v>
      </c>
      <c r="AK686">
        <v>0.124</v>
      </c>
      <c r="AL686">
        <v>0.31269999999999998</v>
      </c>
      <c r="AM686">
        <v>335023639.70649999</v>
      </c>
      <c r="AN686">
        <v>972652688.70200002</v>
      </c>
      <c r="AO686">
        <v>0</v>
      </c>
      <c r="AP686">
        <v>0.12870000000000001</v>
      </c>
      <c r="AQ686">
        <v>0.34439999999999998</v>
      </c>
      <c r="AR686">
        <v>0.54805153600000001</v>
      </c>
      <c r="AS686">
        <v>0</v>
      </c>
      <c r="AT686">
        <v>-11.5883427875</v>
      </c>
      <c r="AU686">
        <v>0.13469999999999999</v>
      </c>
      <c r="AV686">
        <v>0</v>
      </c>
      <c r="AW686">
        <v>507579.3223</v>
      </c>
      <c r="AX686">
        <v>452429.32079999999</v>
      </c>
      <c r="AY686">
        <v>0</v>
      </c>
      <c r="AZ686">
        <v>0.112</v>
      </c>
      <c r="BA686">
        <v>0</v>
      </c>
      <c r="BB686">
        <v>1</v>
      </c>
      <c r="BC686">
        <v>0</v>
      </c>
      <c r="BD686">
        <v>0</v>
      </c>
      <c r="BE686">
        <v>0</v>
      </c>
      <c r="BF686">
        <v>0</v>
      </c>
      <c r="BG686" s="2">
        <f t="shared" si="13"/>
        <v>0.40897659999999997</v>
      </c>
      <c r="BH686">
        <f>IFERROR(VLOOKUP(D686,'Pesos cenários'!$B$2:$D$4,3,FALSE),"")</f>
        <v>0.24260000000000001</v>
      </c>
    </row>
    <row r="687" spans="1:60" x14ac:dyDescent="0.25">
      <c r="A687">
        <v>21824</v>
      </c>
      <c r="B687" t="s">
        <v>719</v>
      </c>
      <c r="C687" t="s">
        <v>434</v>
      </c>
      <c r="D687" t="s">
        <v>59</v>
      </c>
      <c r="E687" t="s">
        <v>57</v>
      </c>
      <c r="F687" t="s">
        <v>727</v>
      </c>
      <c r="G687" t="s">
        <v>716</v>
      </c>
      <c r="H687">
        <v>376.37</v>
      </c>
      <c r="I687">
        <v>1915.70435</v>
      </c>
      <c r="J687">
        <v>2210.4683583999999</v>
      </c>
      <c r="K687">
        <v>0.14153779999999999</v>
      </c>
      <c r="L687">
        <v>0.13350000000000001</v>
      </c>
      <c r="M687">
        <v>0.86660000000000004</v>
      </c>
      <c r="N687">
        <v>538.24159999999995</v>
      </c>
      <c r="O687">
        <v>1225.8015</v>
      </c>
      <c r="P687">
        <v>1.4140999999999999</v>
      </c>
      <c r="Q687">
        <v>0.12039999999999999</v>
      </c>
      <c r="R687">
        <v>0.43840000000000001</v>
      </c>
      <c r="S687">
        <v>599.27679999999998</v>
      </c>
      <c r="T687">
        <v>972.66780000000006</v>
      </c>
      <c r="U687">
        <v>0</v>
      </c>
      <c r="V687">
        <v>0</v>
      </c>
      <c r="W687">
        <v>0.61609999999999998</v>
      </c>
      <c r="X687">
        <v>1523723618</v>
      </c>
      <c r="Y687">
        <v>2308118342.25</v>
      </c>
      <c r="Z687">
        <v>0</v>
      </c>
      <c r="AA687">
        <v>0.1263</v>
      </c>
      <c r="AB687">
        <v>0.66020000000000001</v>
      </c>
      <c r="AC687">
        <v>563424.36479999998</v>
      </c>
      <c r="AD687">
        <v>836379.58109999995</v>
      </c>
      <c r="AE687">
        <v>0</v>
      </c>
      <c r="AF687">
        <v>0.12039999999999999</v>
      </c>
      <c r="AG687">
        <v>0.67359999999999998</v>
      </c>
      <c r="AH687">
        <v>9.5799999999999996E-2</v>
      </c>
      <c r="AI687">
        <v>0.57669999999999999</v>
      </c>
      <c r="AJ687">
        <v>-9.7799999999999998E-2</v>
      </c>
      <c r="AK687">
        <v>0.124</v>
      </c>
      <c r="AL687">
        <v>0.28710000000000002</v>
      </c>
      <c r="AM687">
        <v>538953327.33159995</v>
      </c>
      <c r="AN687">
        <v>972652688.70200002</v>
      </c>
      <c r="AO687">
        <v>0</v>
      </c>
      <c r="AP687">
        <v>0.12870000000000001</v>
      </c>
      <c r="AQ687">
        <v>0.55410000000000004</v>
      </c>
      <c r="AR687">
        <v>-4.5726490000000002</v>
      </c>
      <c r="AS687">
        <v>0</v>
      </c>
      <c r="AT687">
        <v>-11.5883427875</v>
      </c>
      <c r="AU687">
        <v>0.13469999999999999</v>
      </c>
      <c r="AV687">
        <v>0.39459041589038701</v>
      </c>
      <c r="AW687">
        <v>1163376.9306999999</v>
      </c>
      <c r="AX687">
        <v>452429.32079999999</v>
      </c>
      <c r="AY687">
        <v>0</v>
      </c>
      <c r="AZ687">
        <v>0.112</v>
      </c>
      <c r="BA687">
        <v>0</v>
      </c>
      <c r="BB687">
        <v>1</v>
      </c>
      <c r="BC687">
        <v>0</v>
      </c>
      <c r="BD687">
        <v>0</v>
      </c>
      <c r="BE687">
        <v>0</v>
      </c>
      <c r="BF687">
        <v>0</v>
      </c>
      <c r="BG687" s="2">
        <f t="shared" si="13"/>
        <v>0.49302355902043515</v>
      </c>
      <c r="BH687">
        <f>IFERROR(VLOOKUP(D687,'Pesos cenários'!$B$2:$D$4,3,FALSE),"")</f>
        <v>0.24260000000000001</v>
      </c>
    </row>
    <row r="688" spans="1:60" x14ac:dyDescent="0.25">
      <c r="A688">
        <v>21825</v>
      </c>
      <c r="B688" t="s">
        <v>719</v>
      </c>
      <c r="C688" t="s">
        <v>435</v>
      </c>
      <c r="D688" t="s">
        <v>59</v>
      </c>
      <c r="E688" t="s">
        <v>57</v>
      </c>
      <c r="F688" t="s">
        <v>727</v>
      </c>
      <c r="G688" t="s">
        <v>716</v>
      </c>
      <c r="H688">
        <v>181.179</v>
      </c>
      <c r="I688">
        <v>643.54547100000002</v>
      </c>
      <c r="J688">
        <v>2210.4683583999999</v>
      </c>
      <c r="K688">
        <v>0.14153779999999999</v>
      </c>
      <c r="L688">
        <v>0.13350000000000001</v>
      </c>
      <c r="M688">
        <v>0.29110000000000003</v>
      </c>
      <c r="N688">
        <v>290.25709999999998</v>
      </c>
      <c r="O688">
        <v>1225.8015</v>
      </c>
      <c r="P688">
        <v>1.4140999999999999</v>
      </c>
      <c r="Q688">
        <v>0.12039999999999999</v>
      </c>
      <c r="R688">
        <v>0.2359</v>
      </c>
      <c r="S688">
        <v>205.50110000000001</v>
      </c>
      <c r="T688">
        <v>972.66780000000006</v>
      </c>
      <c r="U688">
        <v>0</v>
      </c>
      <c r="V688">
        <v>0</v>
      </c>
      <c r="W688">
        <v>0.21129999999999999</v>
      </c>
      <c r="X688">
        <v>550122136</v>
      </c>
      <c r="Y688">
        <v>2308118342.25</v>
      </c>
      <c r="Z688">
        <v>0</v>
      </c>
      <c r="AA688">
        <v>0.1263</v>
      </c>
      <c r="AB688">
        <v>0.23830000000000001</v>
      </c>
      <c r="AC688">
        <v>6110.5852000000004</v>
      </c>
      <c r="AD688">
        <v>836379.58109999995</v>
      </c>
      <c r="AE688">
        <v>0</v>
      </c>
      <c r="AF688">
        <v>0.12039999999999999</v>
      </c>
      <c r="AG688">
        <v>7.3000000000000001E-3</v>
      </c>
      <c r="AH688">
        <v>2.3E-3</v>
      </c>
      <c r="AI688">
        <v>0.57669999999999999</v>
      </c>
      <c r="AJ688">
        <v>-9.7799999999999998E-2</v>
      </c>
      <c r="AK688">
        <v>0.124</v>
      </c>
      <c r="AL688">
        <v>0.14849999999999999</v>
      </c>
      <c r="AM688">
        <v>187671360.54030001</v>
      </c>
      <c r="AN688">
        <v>972652688.70200002</v>
      </c>
      <c r="AO688">
        <v>0</v>
      </c>
      <c r="AP688">
        <v>0.12870000000000001</v>
      </c>
      <c r="AQ688">
        <v>0.19289999999999999</v>
      </c>
      <c r="AR688">
        <v>-30.373601900000001</v>
      </c>
      <c r="AS688">
        <v>0</v>
      </c>
      <c r="AT688">
        <v>-11.5883427875</v>
      </c>
      <c r="AU688">
        <v>0.13469999999999999</v>
      </c>
      <c r="AV688">
        <v>1</v>
      </c>
      <c r="AW688">
        <v>162989.92869999999</v>
      </c>
      <c r="AX688">
        <v>452429.32079999999</v>
      </c>
      <c r="AY688">
        <v>0</v>
      </c>
      <c r="AZ688">
        <v>0.112</v>
      </c>
      <c r="BA688">
        <v>0.63970000000000005</v>
      </c>
      <c r="BB688">
        <v>1</v>
      </c>
      <c r="BC688">
        <v>0</v>
      </c>
      <c r="BD688">
        <v>0</v>
      </c>
      <c r="BE688">
        <v>0</v>
      </c>
      <c r="BF688">
        <v>0</v>
      </c>
      <c r="BG688" s="2">
        <f t="shared" si="13"/>
        <v>0.34782705000000003</v>
      </c>
      <c r="BH688">
        <f>IFERROR(VLOOKUP(D688,'Pesos cenários'!$B$2:$D$4,3,FALSE),"")</f>
        <v>0.24260000000000001</v>
      </c>
    </row>
    <row r="689" spans="1:60" x14ac:dyDescent="0.25">
      <c r="A689">
        <v>21827</v>
      </c>
      <c r="B689" t="s">
        <v>719</v>
      </c>
      <c r="C689" t="s">
        <v>436</v>
      </c>
      <c r="D689" t="s">
        <v>56</v>
      </c>
      <c r="E689" t="s">
        <v>57</v>
      </c>
      <c r="F689" t="s">
        <v>725</v>
      </c>
      <c r="G689" t="s">
        <v>716</v>
      </c>
      <c r="H689">
        <v>251.28299999999999</v>
      </c>
      <c r="I689">
        <v>21.262590400000001</v>
      </c>
      <c r="J689">
        <v>1638.4106470500001</v>
      </c>
      <c r="K689">
        <v>0.14153779999999999</v>
      </c>
      <c r="L689">
        <v>0.13350000000000001</v>
      </c>
      <c r="M689">
        <v>1.29E-2</v>
      </c>
      <c r="N689">
        <v>629.9932</v>
      </c>
      <c r="O689">
        <v>934.7636</v>
      </c>
      <c r="P689">
        <v>3.7052</v>
      </c>
      <c r="Q689">
        <v>0.12039999999999999</v>
      </c>
      <c r="R689">
        <v>0.67269999999999996</v>
      </c>
      <c r="S689">
        <v>636.48860000000002</v>
      </c>
      <c r="T689">
        <v>928.77779999999996</v>
      </c>
      <c r="U689">
        <v>0</v>
      </c>
      <c r="V689">
        <v>0</v>
      </c>
      <c r="W689">
        <v>0.68530000000000002</v>
      </c>
      <c r="X689">
        <v>209830694</v>
      </c>
      <c r="Y689">
        <v>1709276720</v>
      </c>
      <c r="Z689">
        <v>0</v>
      </c>
      <c r="AA689">
        <v>0.1263</v>
      </c>
      <c r="AB689">
        <v>0.12280000000000001</v>
      </c>
      <c r="AC689">
        <v>19435.5664</v>
      </c>
      <c r="AD689">
        <v>478977.01140000002</v>
      </c>
      <c r="AE689">
        <v>0</v>
      </c>
      <c r="AF689">
        <v>0.12039999999999999</v>
      </c>
      <c r="AG689">
        <v>4.0599999999999997E-2</v>
      </c>
      <c r="AH689">
        <v>3.9399999999999998E-2</v>
      </c>
      <c r="AI689">
        <v>0.377</v>
      </c>
      <c r="AJ689">
        <v>-1.5100000000000001E-2</v>
      </c>
      <c r="AK689">
        <v>0.124</v>
      </c>
      <c r="AL689">
        <v>0.1389</v>
      </c>
      <c r="AM689">
        <v>137210713.95159999</v>
      </c>
      <c r="AN689">
        <v>442484488.83569998</v>
      </c>
      <c r="AO689">
        <v>0</v>
      </c>
      <c r="AP689">
        <v>0.12870000000000001</v>
      </c>
      <c r="AQ689">
        <v>0.31009999999999999</v>
      </c>
      <c r="AR689">
        <v>63.555122400000002</v>
      </c>
      <c r="AS689">
        <v>0</v>
      </c>
      <c r="AT689">
        <v>-16.444582950000001</v>
      </c>
      <c r="AU689">
        <v>0.13469999999999999</v>
      </c>
      <c r="AV689">
        <v>0</v>
      </c>
      <c r="AW689">
        <v>584661.65229999996</v>
      </c>
      <c r="AX689">
        <v>415586.43150000001</v>
      </c>
      <c r="AY689">
        <v>23.412500000000001</v>
      </c>
      <c r="AZ689">
        <v>0.112</v>
      </c>
      <c r="BA689">
        <v>0</v>
      </c>
      <c r="BB689">
        <v>1</v>
      </c>
      <c r="BC689">
        <v>0</v>
      </c>
      <c r="BD689">
        <v>0</v>
      </c>
      <c r="BE689">
        <v>0</v>
      </c>
      <c r="BF689">
        <v>0</v>
      </c>
      <c r="BG689" s="2">
        <f t="shared" si="13"/>
        <v>0.16024658000000003</v>
      </c>
      <c r="BH689">
        <f>IFERROR(VLOOKUP(D689,'Pesos cenários'!$B$2:$D$4,3,FALSE),"")</f>
        <v>0.3972</v>
      </c>
    </row>
    <row r="690" spans="1:60" x14ac:dyDescent="0.25">
      <c r="A690">
        <v>21827</v>
      </c>
      <c r="B690" t="s">
        <v>719</v>
      </c>
      <c r="C690" t="s">
        <v>436</v>
      </c>
      <c r="D690" t="s">
        <v>58</v>
      </c>
      <c r="E690" t="s">
        <v>57</v>
      </c>
      <c r="F690" t="s">
        <v>725</v>
      </c>
      <c r="G690" t="s">
        <v>716</v>
      </c>
      <c r="H690">
        <v>251.28299999999999</v>
      </c>
      <c r="I690">
        <v>21.262590400000001</v>
      </c>
      <c r="J690">
        <v>1822.5904057749999</v>
      </c>
      <c r="K690">
        <v>0.14153779999999999</v>
      </c>
      <c r="L690">
        <v>0.13350000000000001</v>
      </c>
      <c r="M690">
        <v>1.1599999999999999E-2</v>
      </c>
      <c r="N690">
        <v>642.27</v>
      </c>
      <c r="O690">
        <v>986.64490000000001</v>
      </c>
      <c r="P690">
        <v>3.7052</v>
      </c>
      <c r="Q690">
        <v>0.12039999999999999</v>
      </c>
      <c r="R690">
        <v>0.64959999999999996</v>
      </c>
      <c r="S690">
        <v>636.48860000000002</v>
      </c>
      <c r="T690">
        <v>916.14700000000005</v>
      </c>
      <c r="U690">
        <v>0</v>
      </c>
      <c r="V690">
        <v>0</v>
      </c>
      <c r="W690">
        <v>0.69469999999999998</v>
      </c>
      <c r="X690">
        <v>209830694</v>
      </c>
      <c r="Y690">
        <v>1698409060</v>
      </c>
      <c r="Z690">
        <v>0</v>
      </c>
      <c r="AA690">
        <v>0.1263</v>
      </c>
      <c r="AB690">
        <v>0.1235</v>
      </c>
      <c r="AC690">
        <v>19435.5664</v>
      </c>
      <c r="AD690">
        <v>479501.98119999998</v>
      </c>
      <c r="AE690">
        <v>0</v>
      </c>
      <c r="AF690">
        <v>0.12039999999999999</v>
      </c>
      <c r="AG690">
        <v>4.0500000000000001E-2</v>
      </c>
      <c r="AH690">
        <v>3.9800000000000002E-2</v>
      </c>
      <c r="AI690">
        <v>0.37640000000000001</v>
      </c>
      <c r="AJ690">
        <v>-3.3399999999999999E-2</v>
      </c>
      <c r="AK690">
        <v>0.124</v>
      </c>
      <c r="AL690">
        <v>0.17849999999999999</v>
      </c>
      <c r="AM690">
        <v>172169411.8477</v>
      </c>
      <c r="AN690">
        <v>447279988.8872</v>
      </c>
      <c r="AO690">
        <v>0</v>
      </c>
      <c r="AP690">
        <v>0.12870000000000001</v>
      </c>
      <c r="AQ690">
        <v>0.38490000000000002</v>
      </c>
      <c r="AR690">
        <v>-12.8660307</v>
      </c>
      <c r="AS690">
        <v>0</v>
      </c>
      <c r="AT690">
        <v>-12.267491825</v>
      </c>
      <c r="AU690">
        <v>0.13469999999999999</v>
      </c>
      <c r="AV690">
        <v>1</v>
      </c>
      <c r="AW690">
        <v>597586.1973</v>
      </c>
      <c r="AX690">
        <v>431044.28480000002</v>
      </c>
      <c r="AY690">
        <v>0.35320000000000001</v>
      </c>
      <c r="AZ690">
        <v>0.112</v>
      </c>
      <c r="BA690">
        <v>0</v>
      </c>
      <c r="BB690">
        <v>1</v>
      </c>
      <c r="BC690">
        <v>0</v>
      </c>
      <c r="BD690">
        <v>0</v>
      </c>
      <c r="BE690">
        <v>0</v>
      </c>
      <c r="BF690">
        <v>0</v>
      </c>
      <c r="BG690" s="2">
        <f t="shared" si="13"/>
        <v>0.30660531999999996</v>
      </c>
      <c r="BH690">
        <f>IFERROR(VLOOKUP(D690,'Pesos cenários'!$B$2:$D$4,3,FALSE),"")</f>
        <v>0.36020000000000002</v>
      </c>
    </row>
    <row r="691" spans="1:60" x14ac:dyDescent="0.25">
      <c r="A691">
        <v>21827</v>
      </c>
      <c r="B691" t="s">
        <v>719</v>
      </c>
      <c r="C691" t="s">
        <v>436</v>
      </c>
      <c r="D691" t="s">
        <v>59</v>
      </c>
      <c r="E691" t="s">
        <v>57</v>
      </c>
      <c r="F691" t="s">
        <v>725</v>
      </c>
      <c r="G691" t="s">
        <v>716</v>
      </c>
      <c r="H691">
        <v>251.28299999999999</v>
      </c>
      <c r="I691">
        <v>21.788574199999999</v>
      </c>
      <c r="J691">
        <v>2210.4683583999999</v>
      </c>
      <c r="K691">
        <v>0.14153779999999999</v>
      </c>
      <c r="L691">
        <v>0.13350000000000001</v>
      </c>
      <c r="M691">
        <v>9.7999999999999997E-3</v>
      </c>
      <c r="N691">
        <v>708.16070000000002</v>
      </c>
      <c r="O691">
        <v>1225.8015</v>
      </c>
      <c r="P691">
        <v>1.4140999999999999</v>
      </c>
      <c r="Q691">
        <v>0.12039999999999999</v>
      </c>
      <c r="R691">
        <v>0.57720000000000005</v>
      </c>
      <c r="S691">
        <v>651.96969999999999</v>
      </c>
      <c r="T691">
        <v>972.66780000000006</v>
      </c>
      <c r="U691">
        <v>0</v>
      </c>
      <c r="V691">
        <v>0</v>
      </c>
      <c r="W691">
        <v>0.67030000000000001</v>
      </c>
      <c r="X691">
        <v>215021388</v>
      </c>
      <c r="Y691">
        <v>2308118342.25</v>
      </c>
      <c r="Z691">
        <v>0</v>
      </c>
      <c r="AA691">
        <v>0.1263</v>
      </c>
      <c r="AB691">
        <v>9.3200000000000005E-2</v>
      </c>
      <c r="AC691">
        <v>19435.5664</v>
      </c>
      <c r="AD691">
        <v>836379.58109999995</v>
      </c>
      <c r="AE691">
        <v>0</v>
      </c>
      <c r="AF691">
        <v>0.12039999999999999</v>
      </c>
      <c r="AG691">
        <v>2.3199999999999998E-2</v>
      </c>
      <c r="AH691">
        <v>-2.1100000000000001E-2</v>
      </c>
      <c r="AI691">
        <v>0.57669999999999999</v>
      </c>
      <c r="AJ691">
        <v>-9.7799999999999998E-2</v>
      </c>
      <c r="AK691">
        <v>0.124</v>
      </c>
      <c r="AL691">
        <v>0.1138</v>
      </c>
      <c r="AM691">
        <v>3275029962.7019</v>
      </c>
      <c r="AN691">
        <v>972652688.70200002</v>
      </c>
      <c r="AO691">
        <v>0</v>
      </c>
      <c r="AP691">
        <v>0.12870000000000001</v>
      </c>
      <c r="AQ691">
        <v>1</v>
      </c>
      <c r="AR691">
        <v>4.6611895600000004</v>
      </c>
      <c r="AS691">
        <v>0</v>
      </c>
      <c r="AT691">
        <v>-11.5883427875</v>
      </c>
      <c r="AU691">
        <v>0.13469999999999999</v>
      </c>
      <c r="AV691">
        <v>0</v>
      </c>
      <c r="AW691">
        <v>1007752.7271</v>
      </c>
      <c r="AX691">
        <v>452429.32079999999</v>
      </c>
      <c r="AY691">
        <v>0</v>
      </c>
      <c r="AZ691">
        <v>0.112</v>
      </c>
      <c r="BA691">
        <v>0</v>
      </c>
      <c r="BB691">
        <v>1</v>
      </c>
      <c r="BC691">
        <v>0</v>
      </c>
      <c r="BD691">
        <v>0</v>
      </c>
      <c r="BE691">
        <v>0</v>
      </c>
      <c r="BF691">
        <v>0</v>
      </c>
      <c r="BG691" s="2">
        <f t="shared" si="13"/>
        <v>0.22817882</v>
      </c>
      <c r="BH691">
        <f>IFERROR(VLOOKUP(D691,'Pesos cenários'!$B$2:$D$4,3,FALSE),"")</f>
        <v>0.24260000000000001</v>
      </c>
    </row>
    <row r="692" spans="1:60" x14ac:dyDescent="0.25">
      <c r="A692">
        <v>21829</v>
      </c>
      <c r="B692" t="s">
        <v>719</v>
      </c>
      <c r="C692" t="s">
        <v>437</v>
      </c>
      <c r="D692" t="s">
        <v>59</v>
      </c>
      <c r="E692" t="s">
        <v>57</v>
      </c>
      <c r="F692" t="s">
        <v>727</v>
      </c>
      <c r="G692" t="s">
        <v>716</v>
      </c>
      <c r="H692">
        <v>378.92099999999999</v>
      </c>
      <c r="I692">
        <v>398.36712599999998</v>
      </c>
      <c r="J692">
        <v>2210.4683583999999</v>
      </c>
      <c r="K692">
        <v>0.14153779999999999</v>
      </c>
      <c r="L692">
        <v>0.13350000000000001</v>
      </c>
      <c r="M692">
        <v>0.1802</v>
      </c>
      <c r="N692">
        <v>528.71870000000001</v>
      </c>
      <c r="O692">
        <v>1225.8015</v>
      </c>
      <c r="P692">
        <v>1.4140999999999999</v>
      </c>
      <c r="Q692">
        <v>0.12039999999999999</v>
      </c>
      <c r="R692">
        <v>0.43070000000000003</v>
      </c>
      <c r="S692">
        <v>630.31949999999995</v>
      </c>
      <c r="T692">
        <v>972.66780000000006</v>
      </c>
      <c r="U692">
        <v>0</v>
      </c>
      <c r="V692">
        <v>0</v>
      </c>
      <c r="W692">
        <v>0.64800000000000002</v>
      </c>
      <c r="X692">
        <v>1495698380</v>
      </c>
      <c r="Y692">
        <v>2308118342.25</v>
      </c>
      <c r="Z692">
        <v>0</v>
      </c>
      <c r="AA692">
        <v>0.1263</v>
      </c>
      <c r="AB692">
        <v>0.64800000000000002</v>
      </c>
      <c r="AC692">
        <v>12957.111000000001</v>
      </c>
      <c r="AD692">
        <v>836379.58109999995</v>
      </c>
      <c r="AE692">
        <v>0</v>
      </c>
      <c r="AF692">
        <v>0.12039999999999999</v>
      </c>
      <c r="AG692">
        <v>1.55E-2</v>
      </c>
      <c r="AH692">
        <v>0.1246</v>
      </c>
      <c r="AI692">
        <v>0.57669999999999999</v>
      </c>
      <c r="AJ692">
        <v>-9.7799999999999998E-2</v>
      </c>
      <c r="AK692">
        <v>0.124</v>
      </c>
      <c r="AL692">
        <v>0.32979999999999998</v>
      </c>
      <c r="AM692">
        <v>0</v>
      </c>
      <c r="AN692">
        <v>972652688.70200002</v>
      </c>
      <c r="AO692">
        <v>0</v>
      </c>
      <c r="AP692">
        <v>0.12870000000000001</v>
      </c>
      <c r="AQ692">
        <v>0</v>
      </c>
      <c r="AR692">
        <v>-2.82418323</v>
      </c>
      <c r="AS692">
        <v>0</v>
      </c>
      <c r="AT692">
        <v>-11.5883427875</v>
      </c>
      <c r="AU692">
        <v>0.13469999999999999</v>
      </c>
      <c r="AV692">
        <v>0.24370898253427201</v>
      </c>
      <c r="AW692">
        <v>372728.01949999999</v>
      </c>
      <c r="AX692">
        <v>452429.32079999999</v>
      </c>
      <c r="AY692">
        <v>0</v>
      </c>
      <c r="AZ692">
        <v>0.112</v>
      </c>
      <c r="BA692">
        <v>0.1762</v>
      </c>
      <c r="BB692">
        <v>1</v>
      </c>
      <c r="BC692">
        <v>0</v>
      </c>
      <c r="BD692">
        <v>0</v>
      </c>
      <c r="BE692">
        <v>0</v>
      </c>
      <c r="BF692">
        <v>0</v>
      </c>
      <c r="BG692" s="2">
        <f t="shared" si="13"/>
        <v>0.25307877994736644</v>
      </c>
      <c r="BH692">
        <f>IFERROR(VLOOKUP(D692,'Pesos cenários'!$B$2:$D$4,3,FALSE),"")</f>
        <v>0.24260000000000001</v>
      </c>
    </row>
    <row r="693" spans="1:60" x14ac:dyDescent="0.25">
      <c r="A693">
        <v>21830</v>
      </c>
      <c r="B693" t="s">
        <v>719</v>
      </c>
      <c r="C693" t="s">
        <v>438</v>
      </c>
      <c r="D693" t="s">
        <v>60</v>
      </c>
      <c r="E693" t="s">
        <v>93</v>
      </c>
      <c r="F693" t="s">
        <v>728</v>
      </c>
      <c r="G693" t="s">
        <v>716</v>
      </c>
      <c r="H693">
        <v>522.30899999999997</v>
      </c>
      <c r="J693">
        <v>2144.8548336499998</v>
      </c>
      <c r="K693">
        <v>3.6022190000000003E-2</v>
      </c>
      <c r="L693">
        <v>0.13350000000000001</v>
      </c>
      <c r="N693">
        <v>239.60890000000001</v>
      </c>
      <c r="O693">
        <v>991.44029999999998</v>
      </c>
      <c r="P693">
        <v>1.4140999999999999</v>
      </c>
      <c r="Q693">
        <v>0.12039999999999999</v>
      </c>
      <c r="R693">
        <v>0.24060000000000001</v>
      </c>
      <c r="S693">
        <v>1004.5513</v>
      </c>
      <c r="T693">
        <v>627.43240000000003</v>
      </c>
      <c r="U693">
        <v>0</v>
      </c>
      <c r="V693">
        <v>0</v>
      </c>
      <c r="W693">
        <v>1</v>
      </c>
      <c r="X693">
        <v>0</v>
      </c>
      <c r="Y693">
        <v>1881592089.5</v>
      </c>
      <c r="Z693">
        <v>0</v>
      </c>
      <c r="AA693">
        <v>0.1263</v>
      </c>
      <c r="AB693">
        <v>0</v>
      </c>
      <c r="AC693">
        <v>0</v>
      </c>
      <c r="AD693">
        <v>644978.16810000001</v>
      </c>
      <c r="AE693">
        <v>0</v>
      </c>
      <c r="AF693">
        <v>0.12039999999999999</v>
      </c>
      <c r="AG693">
        <v>0</v>
      </c>
      <c r="AH693">
        <v>-2.3E-3</v>
      </c>
      <c r="AI693">
        <v>0.57840000000000003</v>
      </c>
      <c r="AJ693">
        <v>-0.33900000000000002</v>
      </c>
      <c r="AK693">
        <v>0.124</v>
      </c>
      <c r="AL693">
        <v>0.36709999999999998</v>
      </c>
      <c r="AM693">
        <v>0</v>
      </c>
      <c r="AN693">
        <v>528682801.3082</v>
      </c>
      <c r="AO693">
        <v>0</v>
      </c>
      <c r="AP693">
        <v>0.12870000000000001</v>
      </c>
      <c r="AQ693">
        <v>0</v>
      </c>
      <c r="AR693">
        <v>0.59326547399999996</v>
      </c>
      <c r="AS693">
        <v>0</v>
      </c>
      <c r="AT693">
        <v>-5.5498890562499996</v>
      </c>
      <c r="AU693">
        <v>0.13469999999999999</v>
      </c>
      <c r="AV693">
        <v>0</v>
      </c>
      <c r="AW693">
        <v>69132.483099999998</v>
      </c>
      <c r="AX693">
        <v>145285.9498</v>
      </c>
      <c r="AY693">
        <v>0</v>
      </c>
      <c r="AZ693">
        <v>0.112</v>
      </c>
      <c r="BA693">
        <v>0.5242</v>
      </c>
      <c r="BB693">
        <v>1</v>
      </c>
      <c r="BC693">
        <v>0</v>
      </c>
      <c r="BD693">
        <v>0</v>
      </c>
      <c r="BE693">
        <v>0</v>
      </c>
      <c r="BF693">
        <v>0</v>
      </c>
      <c r="BG693" s="2">
        <f t="shared" si="13"/>
        <v>0.13319903999999999</v>
      </c>
      <c r="BH693" t="str">
        <f>IFERROR(VLOOKUP(D693,'Pesos cenários'!$B$2:$D$4,3,FALSE),"")</f>
        <v/>
      </c>
    </row>
    <row r="694" spans="1:60" x14ac:dyDescent="0.25">
      <c r="A694">
        <v>21831</v>
      </c>
      <c r="B694" t="s">
        <v>719</v>
      </c>
      <c r="C694" t="s">
        <v>439</v>
      </c>
      <c r="D694" t="s">
        <v>59</v>
      </c>
      <c r="E694" t="s">
        <v>57</v>
      </c>
      <c r="F694" t="s">
        <v>727</v>
      </c>
      <c r="G694" t="s">
        <v>716</v>
      </c>
      <c r="H694">
        <v>181.94900000000001</v>
      </c>
      <c r="I694">
        <v>201.944275</v>
      </c>
      <c r="J694">
        <v>2210.4683583999999</v>
      </c>
      <c r="K694">
        <v>0.14153779999999999</v>
      </c>
      <c r="L694">
        <v>0.13350000000000001</v>
      </c>
      <c r="M694">
        <v>9.1300000000000006E-2</v>
      </c>
      <c r="N694">
        <v>382.8655</v>
      </c>
      <c r="O694">
        <v>1225.8015</v>
      </c>
      <c r="P694">
        <v>1.4140999999999999</v>
      </c>
      <c r="Q694">
        <v>0.12039999999999999</v>
      </c>
      <c r="R694">
        <v>0.3115</v>
      </c>
      <c r="S694">
        <v>505.9905</v>
      </c>
      <c r="T694">
        <v>972.66780000000006</v>
      </c>
      <c r="U694">
        <v>0</v>
      </c>
      <c r="V694">
        <v>0</v>
      </c>
      <c r="W694">
        <v>0.5202</v>
      </c>
      <c r="X694">
        <v>552461048</v>
      </c>
      <c r="Y694">
        <v>2308118342.25</v>
      </c>
      <c r="Z694">
        <v>0</v>
      </c>
      <c r="AA694">
        <v>0.1263</v>
      </c>
      <c r="AB694">
        <v>0.2394</v>
      </c>
      <c r="AC694">
        <v>183404.77249999999</v>
      </c>
      <c r="AD694">
        <v>836379.58109999995</v>
      </c>
      <c r="AE694">
        <v>0</v>
      </c>
      <c r="AF694">
        <v>0.12039999999999999</v>
      </c>
      <c r="AG694">
        <v>0.21929999999999999</v>
      </c>
      <c r="AH694">
        <v>7.5800000000000006E-2</v>
      </c>
      <c r="AI694">
        <v>0.57669999999999999</v>
      </c>
      <c r="AJ694">
        <v>-9.7799999999999998E-2</v>
      </c>
      <c r="AK694">
        <v>0.124</v>
      </c>
      <c r="AL694">
        <v>0.25740000000000002</v>
      </c>
      <c r="AM694">
        <v>140544275.6455</v>
      </c>
      <c r="AN694">
        <v>972652688.70200002</v>
      </c>
      <c r="AO694">
        <v>0</v>
      </c>
      <c r="AP694">
        <v>0.12870000000000001</v>
      </c>
      <c r="AQ694">
        <v>0.14449999999999999</v>
      </c>
      <c r="AR694">
        <v>41.079460099999999</v>
      </c>
      <c r="AS694">
        <v>0</v>
      </c>
      <c r="AT694">
        <v>-11.5883427875</v>
      </c>
      <c r="AU694">
        <v>0.13469999999999999</v>
      </c>
      <c r="AV694">
        <v>0</v>
      </c>
      <c r="AW694">
        <v>176585.3798</v>
      </c>
      <c r="AX694">
        <v>452429.32079999999</v>
      </c>
      <c r="AY694">
        <v>0</v>
      </c>
      <c r="AZ694">
        <v>0.112</v>
      </c>
      <c r="BA694">
        <v>0.60970000000000002</v>
      </c>
      <c r="BB694">
        <v>1</v>
      </c>
      <c r="BC694">
        <v>0</v>
      </c>
      <c r="BD694">
        <v>0</v>
      </c>
      <c r="BE694">
        <v>0</v>
      </c>
      <c r="BF694">
        <v>0</v>
      </c>
      <c r="BG694" s="2">
        <f t="shared" si="13"/>
        <v>0.22513424000000001</v>
      </c>
      <c r="BH694">
        <f>IFERROR(VLOOKUP(D694,'Pesos cenários'!$B$2:$D$4,3,FALSE),"")</f>
        <v>0.24260000000000001</v>
      </c>
    </row>
    <row r="695" spans="1:60" x14ac:dyDescent="0.25">
      <c r="A695">
        <v>21833</v>
      </c>
      <c r="B695" t="s">
        <v>719</v>
      </c>
      <c r="C695" t="s">
        <v>440</v>
      </c>
      <c r="D695" t="s">
        <v>59</v>
      </c>
      <c r="E695" t="s">
        <v>57</v>
      </c>
      <c r="F695" t="s">
        <v>727</v>
      </c>
      <c r="G695" t="s">
        <v>716</v>
      </c>
      <c r="H695">
        <v>1414.336</v>
      </c>
      <c r="I695">
        <v>1677.51892</v>
      </c>
      <c r="J695">
        <v>2210.4683583999999</v>
      </c>
      <c r="K695">
        <v>0.14153779999999999</v>
      </c>
      <c r="L695">
        <v>0.13350000000000001</v>
      </c>
      <c r="M695">
        <v>0.75890000000000002</v>
      </c>
      <c r="N695">
        <v>2025.1024</v>
      </c>
      <c r="O695">
        <v>1225.8015</v>
      </c>
      <c r="P695">
        <v>1.4140999999999999</v>
      </c>
      <c r="Q695">
        <v>0.12039999999999999</v>
      </c>
      <c r="R695">
        <v>1</v>
      </c>
      <c r="S695">
        <v>2606.6529999999998</v>
      </c>
      <c r="T695">
        <v>972.66780000000006</v>
      </c>
      <c r="U695">
        <v>0</v>
      </c>
      <c r="V695">
        <v>0</v>
      </c>
      <c r="W695">
        <v>1</v>
      </c>
      <c r="X695">
        <v>3005901666</v>
      </c>
      <c r="Y695">
        <v>2308118342.25</v>
      </c>
      <c r="Z695">
        <v>0</v>
      </c>
      <c r="AA695">
        <v>0.1263</v>
      </c>
      <c r="AB695">
        <v>1</v>
      </c>
      <c r="AC695">
        <v>2050420.2169000001</v>
      </c>
      <c r="AD695">
        <v>836379.58109999995</v>
      </c>
      <c r="AE695">
        <v>0</v>
      </c>
      <c r="AF695">
        <v>0.12039999999999999</v>
      </c>
      <c r="AG695">
        <v>1</v>
      </c>
      <c r="AH695">
        <v>3.6700000000000003E-2</v>
      </c>
      <c r="AI695">
        <v>0.57669999999999999</v>
      </c>
      <c r="AJ695">
        <v>-9.7799999999999998E-2</v>
      </c>
      <c r="AK695">
        <v>0.124</v>
      </c>
      <c r="AL695">
        <v>0.19939999999999999</v>
      </c>
      <c r="AM695">
        <v>4071765023.7062998</v>
      </c>
      <c r="AN695">
        <v>972652688.70200002</v>
      </c>
      <c r="AO695">
        <v>0</v>
      </c>
      <c r="AP695">
        <v>0.12870000000000001</v>
      </c>
      <c r="AQ695">
        <v>1</v>
      </c>
      <c r="AR695">
        <v>1.6076734100000001</v>
      </c>
      <c r="AS695">
        <v>0</v>
      </c>
      <c r="AT695">
        <v>-11.5883427875</v>
      </c>
      <c r="AU695">
        <v>0.13469999999999999</v>
      </c>
      <c r="AV695">
        <v>0</v>
      </c>
      <c r="AW695">
        <v>1697904.0703</v>
      </c>
      <c r="AX695">
        <v>452429.32079999999</v>
      </c>
      <c r="AY695">
        <v>0</v>
      </c>
      <c r="AZ695">
        <v>0.112</v>
      </c>
      <c r="BA695">
        <v>0</v>
      </c>
      <c r="BB695">
        <v>1</v>
      </c>
      <c r="BC695">
        <v>0</v>
      </c>
      <c r="BD695">
        <v>0</v>
      </c>
      <c r="BE695">
        <v>0</v>
      </c>
      <c r="BF695">
        <v>0</v>
      </c>
      <c r="BG695" s="2">
        <f t="shared" si="13"/>
        <v>0.62183875</v>
      </c>
      <c r="BH695">
        <f>IFERROR(VLOOKUP(D695,'Pesos cenários'!$B$2:$D$4,3,FALSE),"")</f>
        <v>0.24260000000000001</v>
      </c>
    </row>
    <row r="696" spans="1:60" x14ac:dyDescent="0.25">
      <c r="A696">
        <v>21834</v>
      </c>
      <c r="B696" t="s">
        <v>719</v>
      </c>
      <c r="C696" t="s">
        <v>441</v>
      </c>
      <c r="D696" t="s">
        <v>59</v>
      </c>
      <c r="E696" t="s">
        <v>57</v>
      </c>
      <c r="F696" t="s">
        <v>727</v>
      </c>
      <c r="G696" t="s">
        <v>716</v>
      </c>
      <c r="H696">
        <v>1272.67</v>
      </c>
      <c r="I696">
        <v>652.73767099999998</v>
      </c>
      <c r="J696">
        <v>2210.4683583999999</v>
      </c>
      <c r="K696">
        <v>0.14153779999999999</v>
      </c>
      <c r="L696">
        <v>0.13350000000000001</v>
      </c>
      <c r="M696">
        <v>0.29520000000000002</v>
      </c>
      <c r="N696">
        <v>1291.0630000000001</v>
      </c>
      <c r="O696">
        <v>1225.8015</v>
      </c>
      <c r="P696">
        <v>1.4140999999999999</v>
      </c>
      <c r="Q696">
        <v>0.12039999999999999</v>
      </c>
      <c r="R696">
        <v>1</v>
      </c>
      <c r="S696">
        <v>2150.8103999999998</v>
      </c>
      <c r="T696">
        <v>972.66780000000006</v>
      </c>
      <c r="U696">
        <v>0</v>
      </c>
      <c r="V696">
        <v>0</v>
      </c>
      <c r="W696">
        <v>1</v>
      </c>
      <c r="X696">
        <v>2381794232</v>
      </c>
      <c r="Y696">
        <v>2308118342.25</v>
      </c>
      <c r="Z696">
        <v>0</v>
      </c>
      <c r="AA696">
        <v>0.1263</v>
      </c>
      <c r="AB696">
        <v>1</v>
      </c>
      <c r="AC696">
        <v>1600206.6847000001</v>
      </c>
      <c r="AD696">
        <v>836379.58109999995</v>
      </c>
      <c r="AE696">
        <v>0</v>
      </c>
      <c r="AF696">
        <v>0.12039999999999999</v>
      </c>
      <c r="AG696">
        <v>1</v>
      </c>
      <c r="AH696">
        <v>0.1603</v>
      </c>
      <c r="AI696">
        <v>0.57669999999999999</v>
      </c>
      <c r="AJ696">
        <v>-9.7799999999999998E-2</v>
      </c>
      <c r="AK696">
        <v>0.124</v>
      </c>
      <c r="AL696">
        <v>0.38269999999999998</v>
      </c>
      <c r="AM696">
        <v>0</v>
      </c>
      <c r="AN696">
        <v>972652688.70200002</v>
      </c>
      <c r="AO696">
        <v>0</v>
      </c>
      <c r="AP696">
        <v>0.12870000000000001</v>
      </c>
      <c r="AQ696">
        <v>0</v>
      </c>
      <c r="AR696">
        <v>144.193375</v>
      </c>
      <c r="AS696">
        <v>0</v>
      </c>
      <c r="AT696">
        <v>-11.5883427875</v>
      </c>
      <c r="AU696">
        <v>0.13469999999999999</v>
      </c>
      <c r="AV696">
        <v>0</v>
      </c>
      <c r="AW696">
        <v>1535064.8204000001</v>
      </c>
      <c r="AX696">
        <v>452429.32079999999</v>
      </c>
      <c r="AY696">
        <v>0</v>
      </c>
      <c r="AZ696">
        <v>0.112</v>
      </c>
      <c r="BA696">
        <v>0</v>
      </c>
      <c r="BB696">
        <v>1</v>
      </c>
      <c r="BC696">
        <v>0</v>
      </c>
      <c r="BD696">
        <v>0</v>
      </c>
      <c r="BE696">
        <v>0</v>
      </c>
      <c r="BF696">
        <v>0</v>
      </c>
      <c r="BG696" s="2">
        <f t="shared" si="13"/>
        <v>0.45396399999999998</v>
      </c>
      <c r="BH696">
        <f>IFERROR(VLOOKUP(D696,'Pesos cenários'!$B$2:$D$4,3,FALSE),"")</f>
        <v>0.24260000000000001</v>
      </c>
    </row>
    <row r="697" spans="1:60" x14ac:dyDescent="0.25">
      <c r="A697">
        <v>21835</v>
      </c>
      <c r="B697" t="s">
        <v>719</v>
      </c>
      <c r="C697" t="s">
        <v>442</v>
      </c>
      <c r="D697" t="s">
        <v>59</v>
      </c>
      <c r="E697" t="s">
        <v>57</v>
      </c>
      <c r="F697" t="s">
        <v>727</v>
      </c>
      <c r="G697" t="s">
        <v>716</v>
      </c>
      <c r="H697">
        <v>782.19600000000003</v>
      </c>
      <c r="I697">
        <v>954.95538299999998</v>
      </c>
      <c r="J697">
        <v>2210.4683583999999</v>
      </c>
      <c r="K697">
        <v>0.14153779999999999</v>
      </c>
      <c r="L697">
        <v>0.13350000000000001</v>
      </c>
      <c r="M697">
        <v>0.432</v>
      </c>
      <c r="N697">
        <v>524.50310000000002</v>
      </c>
      <c r="O697">
        <v>1225.8015</v>
      </c>
      <c r="P697">
        <v>1.4140999999999999</v>
      </c>
      <c r="Q697">
        <v>0.12039999999999999</v>
      </c>
      <c r="R697">
        <v>0.42720000000000002</v>
      </c>
      <c r="S697">
        <v>1027.8389</v>
      </c>
      <c r="T697">
        <v>972.66780000000006</v>
      </c>
      <c r="U697">
        <v>0</v>
      </c>
      <c r="V697">
        <v>0</v>
      </c>
      <c r="W697">
        <v>1</v>
      </c>
      <c r="X697">
        <v>1463875564</v>
      </c>
      <c r="Y697">
        <v>2308118342.25</v>
      </c>
      <c r="Z697">
        <v>0</v>
      </c>
      <c r="AA697">
        <v>0.1263</v>
      </c>
      <c r="AB697">
        <v>0.63419999999999999</v>
      </c>
      <c r="AC697">
        <v>712200.4473</v>
      </c>
      <c r="AD697">
        <v>836379.58109999995</v>
      </c>
      <c r="AE697">
        <v>0</v>
      </c>
      <c r="AF697">
        <v>0.12039999999999999</v>
      </c>
      <c r="AG697">
        <v>0.85150000000000003</v>
      </c>
      <c r="AH697">
        <v>4.5499999999999999E-2</v>
      </c>
      <c r="AI697">
        <v>0.57669999999999999</v>
      </c>
      <c r="AJ697">
        <v>-9.7799999999999998E-2</v>
      </c>
      <c r="AK697">
        <v>0.124</v>
      </c>
      <c r="AL697">
        <v>0.21249999999999999</v>
      </c>
      <c r="AM697">
        <v>96368924.792799994</v>
      </c>
      <c r="AN697">
        <v>972652688.70200002</v>
      </c>
      <c r="AO697">
        <v>0</v>
      </c>
      <c r="AP697">
        <v>0.12870000000000001</v>
      </c>
      <c r="AQ697">
        <v>9.9099999999999994E-2</v>
      </c>
      <c r="AR697">
        <v>-1251.1521</v>
      </c>
      <c r="AS697">
        <v>0</v>
      </c>
      <c r="AT697">
        <v>-11.5883427875</v>
      </c>
      <c r="AU697">
        <v>0.13469999999999999</v>
      </c>
      <c r="AV697">
        <v>1</v>
      </c>
      <c r="AW697">
        <v>457580.13130000001</v>
      </c>
      <c r="AX697">
        <v>452429.32079999999</v>
      </c>
      <c r="AY697">
        <v>0</v>
      </c>
      <c r="AZ697">
        <v>0.112</v>
      </c>
      <c r="BA697">
        <v>0</v>
      </c>
      <c r="BB697">
        <v>1</v>
      </c>
      <c r="BC697">
        <v>0</v>
      </c>
      <c r="BD697">
        <v>0</v>
      </c>
      <c r="BE697">
        <v>0</v>
      </c>
      <c r="BF697">
        <v>0</v>
      </c>
      <c r="BG697" s="2">
        <f t="shared" si="13"/>
        <v>0.46553110999999997</v>
      </c>
      <c r="BH697">
        <f>IFERROR(VLOOKUP(D697,'Pesos cenários'!$B$2:$D$4,3,FALSE),"")</f>
        <v>0.24260000000000001</v>
      </c>
    </row>
    <row r="698" spans="1:60" x14ac:dyDescent="0.25">
      <c r="A698">
        <v>21836</v>
      </c>
      <c r="B698" t="s">
        <v>719</v>
      </c>
      <c r="C698" t="s">
        <v>443</v>
      </c>
      <c r="D698" t="s">
        <v>59</v>
      </c>
      <c r="E698" t="s">
        <v>57</v>
      </c>
      <c r="F698" t="s">
        <v>727</v>
      </c>
      <c r="G698" t="s">
        <v>716</v>
      </c>
      <c r="H698">
        <v>930.24</v>
      </c>
      <c r="I698">
        <v>594.68768299999999</v>
      </c>
      <c r="J698">
        <v>2210.4683583999999</v>
      </c>
      <c r="K698">
        <v>0.14153779999999999</v>
      </c>
      <c r="L698">
        <v>0.13350000000000001</v>
      </c>
      <c r="M698">
        <v>0.26900000000000002</v>
      </c>
      <c r="N698">
        <v>1964.6853000000001</v>
      </c>
      <c r="O698">
        <v>1225.8015</v>
      </c>
      <c r="P698">
        <v>1.4140999999999999</v>
      </c>
      <c r="Q698">
        <v>0.12039999999999999</v>
      </c>
      <c r="R698">
        <v>1</v>
      </c>
      <c r="S698">
        <v>1463.1917000000001</v>
      </c>
      <c r="T698">
        <v>972.66780000000006</v>
      </c>
      <c r="U698">
        <v>0</v>
      </c>
      <c r="V698">
        <v>0</v>
      </c>
      <c r="W698">
        <v>1</v>
      </c>
      <c r="X698">
        <v>1740938340</v>
      </c>
      <c r="Y698">
        <v>2308118342.25</v>
      </c>
      <c r="Z698">
        <v>0</v>
      </c>
      <c r="AA698">
        <v>0.1263</v>
      </c>
      <c r="AB698">
        <v>0.75429999999999997</v>
      </c>
      <c r="AC698">
        <v>1306515.2126</v>
      </c>
      <c r="AD698">
        <v>836379.58109999995</v>
      </c>
      <c r="AE698">
        <v>0</v>
      </c>
      <c r="AF698">
        <v>0.12039999999999999</v>
      </c>
      <c r="AG698">
        <v>1</v>
      </c>
      <c r="AH698">
        <v>0.1648</v>
      </c>
      <c r="AI698">
        <v>0.57669999999999999</v>
      </c>
      <c r="AJ698">
        <v>-9.7799999999999998E-2</v>
      </c>
      <c r="AK698">
        <v>0.124</v>
      </c>
      <c r="AL698">
        <v>0.38940000000000002</v>
      </c>
      <c r="AM698">
        <v>1105515205.9258001</v>
      </c>
      <c r="AN698">
        <v>972652688.70200002</v>
      </c>
      <c r="AO698">
        <v>0</v>
      </c>
      <c r="AP698">
        <v>0.12870000000000001</v>
      </c>
      <c r="AQ698">
        <v>1</v>
      </c>
      <c r="AR698">
        <v>-24.9322433</v>
      </c>
      <c r="AS698">
        <v>0</v>
      </c>
      <c r="AT698">
        <v>-11.5883427875</v>
      </c>
      <c r="AU698">
        <v>0.13469999999999999</v>
      </c>
      <c r="AV698">
        <v>1</v>
      </c>
      <c r="AW698">
        <v>1284905.2178</v>
      </c>
      <c r="AX698">
        <v>452429.32079999999</v>
      </c>
      <c r="AY698">
        <v>0</v>
      </c>
      <c r="AZ698">
        <v>0.112</v>
      </c>
      <c r="BA698">
        <v>0</v>
      </c>
      <c r="BB698">
        <v>1</v>
      </c>
      <c r="BC698">
        <v>0</v>
      </c>
      <c r="BD698">
        <v>0</v>
      </c>
      <c r="BE698">
        <v>0</v>
      </c>
      <c r="BF698">
        <v>0</v>
      </c>
      <c r="BG698" s="2">
        <f t="shared" si="13"/>
        <v>0.68366518999999992</v>
      </c>
      <c r="BH698">
        <f>IFERROR(VLOOKUP(D698,'Pesos cenários'!$B$2:$D$4,3,FALSE),"")</f>
        <v>0.24260000000000001</v>
      </c>
    </row>
    <row r="699" spans="1:60" x14ac:dyDescent="0.25">
      <c r="A699">
        <v>21837</v>
      </c>
      <c r="B699" t="s">
        <v>719</v>
      </c>
      <c r="C699" t="s">
        <v>444</v>
      </c>
      <c r="D699" t="s">
        <v>59</v>
      </c>
      <c r="E699" t="s">
        <v>57</v>
      </c>
      <c r="F699" t="s">
        <v>727</v>
      </c>
      <c r="G699" t="s">
        <v>716</v>
      </c>
      <c r="H699">
        <v>473.51600000000002</v>
      </c>
      <c r="I699">
        <v>2239.9436000000001</v>
      </c>
      <c r="J699">
        <v>2210.4683583999999</v>
      </c>
      <c r="K699">
        <v>0.14153779999999999</v>
      </c>
      <c r="L699">
        <v>0.13350000000000001</v>
      </c>
      <c r="M699">
        <v>1</v>
      </c>
      <c r="N699">
        <v>356.84120000000001</v>
      </c>
      <c r="O699">
        <v>1225.8015</v>
      </c>
      <c r="P699">
        <v>1.4140999999999999</v>
      </c>
      <c r="Q699">
        <v>0.12039999999999999</v>
      </c>
      <c r="R699">
        <v>0.2903</v>
      </c>
      <c r="S699">
        <v>694.65549999999996</v>
      </c>
      <c r="T699">
        <v>972.66780000000006</v>
      </c>
      <c r="U699">
        <v>0</v>
      </c>
      <c r="V699">
        <v>0</v>
      </c>
      <c r="W699">
        <v>0.71419999999999995</v>
      </c>
      <c r="X699">
        <v>886182154</v>
      </c>
      <c r="Y699">
        <v>2308118342.25</v>
      </c>
      <c r="Z699">
        <v>0</v>
      </c>
      <c r="AA699">
        <v>0.1263</v>
      </c>
      <c r="AB699">
        <v>0.38390000000000002</v>
      </c>
      <c r="AC699">
        <v>673414.41269999999</v>
      </c>
      <c r="AD699">
        <v>836379.58109999995</v>
      </c>
      <c r="AE699">
        <v>0</v>
      </c>
      <c r="AF699">
        <v>0.12039999999999999</v>
      </c>
      <c r="AG699">
        <v>0.80520000000000003</v>
      </c>
      <c r="AH699">
        <v>4.2999999999999997E-2</v>
      </c>
      <c r="AI699">
        <v>0.57669999999999999</v>
      </c>
      <c r="AJ699">
        <v>-9.7799999999999998E-2</v>
      </c>
      <c r="AK699">
        <v>0.124</v>
      </c>
      <c r="AL699">
        <v>0.2087</v>
      </c>
      <c r="AM699">
        <v>158103060.46599999</v>
      </c>
      <c r="AN699">
        <v>972652688.70200002</v>
      </c>
      <c r="AO699">
        <v>0</v>
      </c>
      <c r="AP699">
        <v>0.12870000000000001</v>
      </c>
      <c r="AQ699">
        <v>0.16250000000000001</v>
      </c>
      <c r="AR699">
        <v>-110.885025</v>
      </c>
      <c r="AS699">
        <v>0</v>
      </c>
      <c r="AT699">
        <v>-11.5883427875</v>
      </c>
      <c r="AU699">
        <v>0.13469999999999999</v>
      </c>
      <c r="AV699">
        <v>1</v>
      </c>
      <c r="AW699">
        <v>91974.212</v>
      </c>
      <c r="AX699">
        <v>452429.32079999999</v>
      </c>
      <c r="AY699">
        <v>0</v>
      </c>
      <c r="AZ699">
        <v>0.112</v>
      </c>
      <c r="BA699">
        <v>0.79669999999999996</v>
      </c>
      <c r="BB699">
        <v>1</v>
      </c>
      <c r="BC699">
        <v>0</v>
      </c>
      <c r="BD699">
        <v>0</v>
      </c>
      <c r="BE699">
        <v>0</v>
      </c>
      <c r="BF699">
        <v>0</v>
      </c>
      <c r="BG699" s="2">
        <f t="shared" si="13"/>
        <v>0.58460772000000005</v>
      </c>
      <c r="BH699">
        <f>IFERROR(VLOOKUP(D699,'Pesos cenários'!$B$2:$D$4,3,FALSE),"")</f>
        <v>0.24260000000000001</v>
      </c>
    </row>
    <row r="700" spans="1:60" x14ac:dyDescent="0.25">
      <c r="A700">
        <v>21838</v>
      </c>
      <c r="B700" t="s">
        <v>719</v>
      </c>
      <c r="C700" t="s">
        <v>445</v>
      </c>
      <c r="D700" t="s">
        <v>60</v>
      </c>
      <c r="E700" t="s">
        <v>93</v>
      </c>
      <c r="F700" t="s">
        <v>728</v>
      </c>
      <c r="G700" t="s">
        <v>716</v>
      </c>
      <c r="H700">
        <v>331.74799999999999</v>
      </c>
      <c r="J700">
        <v>2144.8548336499998</v>
      </c>
      <c r="K700">
        <v>3.6022190000000003E-2</v>
      </c>
      <c r="L700">
        <v>0.13350000000000001</v>
      </c>
      <c r="N700">
        <v>468.13420000000002</v>
      </c>
      <c r="O700">
        <v>991.44029999999998</v>
      </c>
      <c r="P700">
        <v>1.4140999999999999</v>
      </c>
      <c r="Q700">
        <v>0.12039999999999999</v>
      </c>
      <c r="R700">
        <v>0.47139999999999999</v>
      </c>
      <c r="S700">
        <v>417.6277</v>
      </c>
      <c r="T700">
        <v>627.43240000000003</v>
      </c>
      <c r="U700">
        <v>0</v>
      </c>
      <c r="V700">
        <v>0</v>
      </c>
      <c r="W700">
        <v>0.66559999999999997</v>
      </c>
      <c r="X700">
        <v>0</v>
      </c>
      <c r="Y700">
        <v>1881592089.5</v>
      </c>
      <c r="Z700">
        <v>0</v>
      </c>
      <c r="AA700">
        <v>0.1263</v>
      </c>
      <c r="AB700">
        <v>0</v>
      </c>
      <c r="AC700">
        <v>0</v>
      </c>
      <c r="AD700">
        <v>644978.16810000001</v>
      </c>
      <c r="AE700">
        <v>0</v>
      </c>
      <c r="AF700">
        <v>0.12039999999999999</v>
      </c>
      <c r="AG700">
        <v>0</v>
      </c>
      <c r="AH700">
        <v>8.2000000000000007E-3</v>
      </c>
      <c r="AI700">
        <v>0.57840000000000003</v>
      </c>
      <c r="AJ700">
        <v>-0.33900000000000002</v>
      </c>
      <c r="AK700">
        <v>0.124</v>
      </c>
      <c r="AL700">
        <v>0.37840000000000001</v>
      </c>
      <c r="AM700">
        <v>0</v>
      </c>
      <c r="AN700">
        <v>528682801.3082</v>
      </c>
      <c r="AO700">
        <v>0</v>
      </c>
      <c r="AP700">
        <v>0.12870000000000001</v>
      </c>
      <c r="AQ700">
        <v>0</v>
      </c>
      <c r="AR700">
        <v>-0.51795816400000005</v>
      </c>
      <c r="AS700">
        <v>0</v>
      </c>
      <c r="AT700">
        <v>-5.5498890562499996</v>
      </c>
      <c r="AU700">
        <v>0.13469999999999999</v>
      </c>
      <c r="AV700">
        <v>9.33276609226453E-2</v>
      </c>
      <c r="AW700">
        <v>21578.634900000001</v>
      </c>
      <c r="AX700">
        <v>145285.9498</v>
      </c>
      <c r="AY700">
        <v>0</v>
      </c>
      <c r="AZ700">
        <v>0.112</v>
      </c>
      <c r="BA700">
        <v>0.85150000000000003</v>
      </c>
      <c r="BB700">
        <v>1</v>
      </c>
      <c r="BC700">
        <v>0</v>
      </c>
      <c r="BD700">
        <v>0</v>
      </c>
      <c r="BE700">
        <v>0</v>
      </c>
      <c r="BF700">
        <v>0</v>
      </c>
      <c r="BG700" s="2">
        <f t="shared" si="13"/>
        <v>0.21161739592628032</v>
      </c>
      <c r="BH700" t="str">
        <f>IFERROR(VLOOKUP(D700,'Pesos cenários'!$B$2:$D$4,3,FALSE),"")</f>
        <v/>
      </c>
    </row>
    <row r="701" spans="1:60" x14ac:dyDescent="0.25">
      <c r="A701">
        <v>21839</v>
      </c>
      <c r="B701" t="s">
        <v>719</v>
      </c>
      <c r="C701" t="s">
        <v>446</v>
      </c>
      <c r="D701" t="s">
        <v>59</v>
      </c>
      <c r="E701" t="s">
        <v>57</v>
      </c>
      <c r="F701" t="s">
        <v>727</v>
      </c>
      <c r="G701" t="s">
        <v>716</v>
      </c>
      <c r="H701">
        <v>3111.74</v>
      </c>
      <c r="I701">
        <v>3079.8217800000002</v>
      </c>
      <c r="J701">
        <v>2210.4683583999999</v>
      </c>
      <c r="K701">
        <v>0.14153779999999999</v>
      </c>
      <c r="L701">
        <v>0.13350000000000001</v>
      </c>
      <c r="M701">
        <v>1</v>
      </c>
      <c r="N701">
        <v>3323.3308999999999</v>
      </c>
      <c r="O701">
        <v>1225.8015</v>
      </c>
      <c r="P701">
        <v>1.4140999999999999</v>
      </c>
      <c r="Q701">
        <v>0.12039999999999999</v>
      </c>
      <c r="R701">
        <v>1</v>
      </c>
      <c r="S701">
        <v>4292.4915000000001</v>
      </c>
      <c r="T701">
        <v>972.66780000000006</v>
      </c>
      <c r="U701">
        <v>0</v>
      </c>
      <c r="V701">
        <v>0</v>
      </c>
      <c r="W701">
        <v>1</v>
      </c>
      <c r="X701">
        <v>5823602300</v>
      </c>
      <c r="Y701">
        <v>2308118342.25</v>
      </c>
      <c r="Z701">
        <v>0</v>
      </c>
      <c r="AA701">
        <v>0.1263</v>
      </c>
      <c r="AB701">
        <v>1</v>
      </c>
      <c r="AC701">
        <v>4110823.0872999998</v>
      </c>
      <c r="AD701">
        <v>836379.58109999995</v>
      </c>
      <c r="AE701">
        <v>0</v>
      </c>
      <c r="AF701">
        <v>0.12039999999999999</v>
      </c>
      <c r="AG701">
        <v>1</v>
      </c>
      <c r="AH701">
        <v>6.1199999999999997E-2</v>
      </c>
      <c r="AI701">
        <v>0.57669999999999999</v>
      </c>
      <c r="AJ701">
        <v>-9.7799999999999998E-2</v>
      </c>
      <c r="AK701">
        <v>0.124</v>
      </c>
      <c r="AL701">
        <v>0.23569999999999999</v>
      </c>
      <c r="AM701">
        <v>5788369637.2018003</v>
      </c>
      <c r="AN701">
        <v>972652688.70200002</v>
      </c>
      <c r="AO701">
        <v>0</v>
      </c>
      <c r="AP701">
        <v>0.12870000000000001</v>
      </c>
      <c r="AQ701">
        <v>1</v>
      </c>
      <c r="AR701">
        <v>-77.557525600000005</v>
      </c>
      <c r="AS701">
        <v>0</v>
      </c>
      <c r="AT701">
        <v>-11.5883427875</v>
      </c>
      <c r="AU701">
        <v>0.13469999999999999</v>
      </c>
      <c r="AV701">
        <v>1</v>
      </c>
      <c r="AW701">
        <v>1753329.4205</v>
      </c>
      <c r="AX701">
        <v>452429.32079999999</v>
      </c>
      <c r="AY701">
        <v>0</v>
      </c>
      <c r="AZ701">
        <v>0.112</v>
      </c>
      <c r="BA701">
        <v>0</v>
      </c>
      <c r="BB701">
        <v>1</v>
      </c>
      <c r="BC701">
        <v>0</v>
      </c>
      <c r="BD701">
        <v>0</v>
      </c>
      <c r="BE701">
        <v>0</v>
      </c>
      <c r="BF701">
        <v>0</v>
      </c>
      <c r="BG701" s="2">
        <f t="shared" si="13"/>
        <v>0.79322680000000001</v>
      </c>
      <c r="BH701">
        <f>IFERROR(VLOOKUP(D701,'Pesos cenários'!$B$2:$D$4,3,FALSE),"")</f>
        <v>0.24260000000000001</v>
      </c>
    </row>
    <row r="702" spans="1:60" x14ac:dyDescent="0.25">
      <c r="A702">
        <v>21841</v>
      </c>
      <c r="B702" t="s">
        <v>719</v>
      </c>
      <c r="C702" t="s">
        <v>447</v>
      </c>
      <c r="D702" t="s">
        <v>59</v>
      </c>
      <c r="E702" t="s">
        <v>57</v>
      </c>
      <c r="F702" t="s">
        <v>727</v>
      </c>
      <c r="G702" t="s">
        <v>716</v>
      </c>
      <c r="H702">
        <v>179.89599999999999</v>
      </c>
      <c r="I702">
        <v>894.67590299999995</v>
      </c>
      <c r="J702">
        <v>2210.4683583999999</v>
      </c>
      <c r="K702">
        <v>0.14153779999999999</v>
      </c>
      <c r="L702">
        <v>0.13350000000000001</v>
      </c>
      <c r="M702">
        <v>0.4047</v>
      </c>
      <c r="N702">
        <v>72.478399999999993</v>
      </c>
      <c r="O702">
        <v>1225.8015</v>
      </c>
      <c r="P702">
        <v>1.4140999999999999</v>
      </c>
      <c r="Q702">
        <v>0.12039999999999999</v>
      </c>
      <c r="R702">
        <v>5.8000000000000003E-2</v>
      </c>
      <c r="S702">
        <v>241.62020000000001</v>
      </c>
      <c r="T702">
        <v>972.66780000000006</v>
      </c>
      <c r="U702">
        <v>0</v>
      </c>
      <c r="V702">
        <v>0</v>
      </c>
      <c r="W702">
        <v>0.24840000000000001</v>
      </c>
      <c r="X702">
        <v>546228472</v>
      </c>
      <c r="Y702">
        <v>2308118342.25</v>
      </c>
      <c r="Z702">
        <v>0</v>
      </c>
      <c r="AA702">
        <v>0.1263</v>
      </c>
      <c r="AB702">
        <v>0.23669999999999999</v>
      </c>
      <c r="AC702">
        <v>223853.4607</v>
      </c>
      <c r="AD702">
        <v>836379.58109999995</v>
      </c>
      <c r="AE702">
        <v>0</v>
      </c>
      <c r="AF702">
        <v>0.12039999999999999</v>
      </c>
      <c r="AG702">
        <v>0.2676</v>
      </c>
      <c r="AH702">
        <v>2.3800000000000002E-2</v>
      </c>
      <c r="AI702">
        <v>0.57669999999999999</v>
      </c>
      <c r="AJ702">
        <v>-9.7799999999999998E-2</v>
      </c>
      <c r="AK702">
        <v>0.124</v>
      </c>
      <c r="AL702">
        <v>0.18029999999999999</v>
      </c>
      <c r="AM702">
        <v>50346170.401100002</v>
      </c>
      <c r="AN702">
        <v>972652688.70200002</v>
      </c>
      <c r="AO702">
        <v>0</v>
      </c>
      <c r="AP702">
        <v>0.12870000000000001</v>
      </c>
      <c r="AQ702">
        <v>5.1799999999999999E-2</v>
      </c>
      <c r="AR702">
        <v>-3.0692172100000001</v>
      </c>
      <c r="AS702">
        <v>0</v>
      </c>
      <c r="AT702">
        <v>-11.5883427875</v>
      </c>
      <c r="AU702">
        <v>0.13469999999999999</v>
      </c>
      <c r="AV702">
        <v>0.26485385065677097</v>
      </c>
      <c r="AW702">
        <v>11005.0969</v>
      </c>
      <c r="AX702">
        <v>452429.32079999999</v>
      </c>
      <c r="AY702">
        <v>0</v>
      </c>
      <c r="AZ702">
        <v>0.112</v>
      </c>
      <c r="BA702">
        <v>0.97570000000000001</v>
      </c>
      <c r="BB702">
        <v>0</v>
      </c>
      <c r="BC702">
        <v>0</v>
      </c>
      <c r="BD702">
        <v>0</v>
      </c>
      <c r="BE702">
        <v>0</v>
      </c>
      <c r="BF702">
        <v>0</v>
      </c>
      <c r="BG702" s="2">
        <f t="shared" si="13"/>
        <v>0.29710297368346705</v>
      </c>
      <c r="BH702">
        <f>IFERROR(VLOOKUP(D702,'Pesos cenários'!$B$2:$D$4,3,FALSE),"")</f>
        <v>0.24260000000000001</v>
      </c>
    </row>
    <row r="703" spans="1:60" x14ac:dyDescent="0.25">
      <c r="A703">
        <v>21842</v>
      </c>
      <c r="B703" t="s">
        <v>719</v>
      </c>
      <c r="C703" t="s">
        <v>448</v>
      </c>
      <c r="D703" t="s">
        <v>59</v>
      </c>
      <c r="E703" t="s">
        <v>57</v>
      </c>
      <c r="F703" t="s">
        <v>727</v>
      </c>
      <c r="G703" t="s">
        <v>716</v>
      </c>
      <c r="H703">
        <v>388.64699999999999</v>
      </c>
      <c r="I703">
        <v>381.76290899999998</v>
      </c>
      <c r="J703">
        <v>2210.4683583999999</v>
      </c>
      <c r="K703">
        <v>0.14153779999999999</v>
      </c>
      <c r="L703">
        <v>0.13350000000000001</v>
      </c>
      <c r="M703">
        <v>0.17269999999999999</v>
      </c>
      <c r="N703">
        <v>549.77670000000001</v>
      </c>
      <c r="O703">
        <v>1225.8015</v>
      </c>
      <c r="P703">
        <v>1.4140999999999999</v>
      </c>
      <c r="Q703">
        <v>0.12039999999999999</v>
      </c>
      <c r="R703">
        <v>0.44790000000000002</v>
      </c>
      <c r="S703">
        <v>533.60389999999995</v>
      </c>
      <c r="T703">
        <v>972.66780000000006</v>
      </c>
      <c r="U703">
        <v>0</v>
      </c>
      <c r="V703">
        <v>0</v>
      </c>
      <c r="W703">
        <v>0.54859999999999998</v>
      </c>
      <c r="X703">
        <v>1180068522</v>
      </c>
      <c r="Y703">
        <v>2308118342.25</v>
      </c>
      <c r="Z703">
        <v>0</v>
      </c>
      <c r="AA703">
        <v>0.1263</v>
      </c>
      <c r="AB703">
        <v>0.51129999999999998</v>
      </c>
      <c r="AC703">
        <v>422324.25380000001</v>
      </c>
      <c r="AD703">
        <v>836379.58109999995</v>
      </c>
      <c r="AE703">
        <v>0</v>
      </c>
      <c r="AF703">
        <v>0.12039999999999999</v>
      </c>
      <c r="AG703">
        <v>0.50490000000000002</v>
      </c>
      <c r="AH703">
        <v>2.8899999999999999E-2</v>
      </c>
      <c r="AI703">
        <v>0.57669999999999999</v>
      </c>
      <c r="AJ703">
        <v>-9.7799999999999998E-2</v>
      </c>
      <c r="AK703">
        <v>0.124</v>
      </c>
      <c r="AL703">
        <v>0.18779999999999999</v>
      </c>
      <c r="AM703">
        <v>0</v>
      </c>
      <c r="AN703">
        <v>972652688.70200002</v>
      </c>
      <c r="AO703">
        <v>0</v>
      </c>
      <c r="AP703">
        <v>0.12870000000000001</v>
      </c>
      <c r="AQ703">
        <v>0</v>
      </c>
      <c r="AR703">
        <v>-8.6992969500000008</v>
      </c>
      <c r="AS703">
        <v>0</v>
      </c>
      <c r="AT703">
        <v>-11.5883427875</v>
      </c>
      <c r="AU703">
        <v>0.13469999999999999</v>
      </c>
      <c r="AV703">
        <v>0.75069378853580904</v>
      </c>
      <c r="AW703">
        <v>524573.23120000004</v>
      </c>
      <c r="AX703">
        <v>452429.32079999999</v>
      </c>
      <c r="AY703">
        <v>0</v>
      </c>
      <c r="AZ703">
        <v>0.112</v>
      </c>
      <c r="BA703">
        <v>0</v>
      </c>
      <c r="BB703">
        <v>0</v>
      </c>
      <c r="BC703">
        <v>0</v>
      </c>
      <c r="BD703">
        <v>0</v>
      </c>
      <c r="BE703">
        <v>0</v>
      </c>
      <c r="BF703">
        <v>0</v>
      </c>
      <c r="BG703" s="2">
        <f t="shared" si="13"/>
        <v>0.32675541331577351</v>
      </c>
      <c r="BH703">
        <f>IFERROR(VLOOKUP(D703,'Pesos cenários'!$B$2:$D$4,3,FALSE),"")</f>
        <v>0.24260000000000001</v>
      </c>
    </row>
    <row r="704" spans="1:60" x14ac:dyDescent="0.25">
      <c r="A704">
        <v>21843</v>
      </c>
      <c r="B704" t="s">
        <v>719</v>
      </c>
      <c r="C704" t="s">
        <v>449</v>
      </c>
      <c r="D704" t="s">
        <v>59</v>
      </c>
      <c r="E704" t="s">
        <v>57</v>
      </c>
      <c r="F704" t="s">
        <v>727</v>
      </c>
      <c r="G704" t="s">
        <v>716</v>
      </c>
      <c r="H704">
        <v>238.363</v>
      </c>
      <c r="I704">
        <v>21.3360786</v>
      </c>
      <c r="J704">
        <v>2210.4683583999999</v>
      </c>
      <c r="K704">
        <v>0.14153779999999999</v>
      </c>
      <c r="L704">
        <v>0.13350000000000001</v>
      </c>
      <c r="M704">
        <v>9.5999999999999992E-3</v>
      </c>
      <c r="N704">
        <v>81.059299999999993</v>
      </c>
      <c r="O704">
        <v>1225.8015</v>
      </c>
      <c r="P704">
        <v>1.4140999999999999</v>
      </c>
      <c r="Q704">
        <v>0.12039999999999999</v>
      </c>
      <c r="R704">
        <v>6.5000000000000002E-2</v>
      </c>
      <c r="S704">
        <v>319.80529999999999</v>
      </c>
      <c r="T704">
        <v>972.66780000000006</v>
      </c>
      <c r="U704">
        <v>0</v>
      </c>
      <c r="V704">
        <v>0</v>
      </c>
      <c r="W704">
        <v>0.32879999999999998</v>
      </c>
      <c r="X704">
        <v>723753230</v>
      </c>
      <c r="Y704">
        <v>2308118342.25</v>
      </c>
      <c r="Z704">
        <v>0</v>
      </c>
      <c r="AA704">
        <v>0.1263</v>
      </c>
      <c r="AB704">
        <v>0.31359999999999999</v>
      </c>
      <c r="AC704">
        <v>447929.57250000001</v>
      </c>
      <c r="AD704">
        <v>836379.58109999995</v>
      </c>
      <c r="AE704">
        <v>0</v>
      </c>
      <c r="AF704">
        <v>0.12039999999999999</v>
      </c>
      <c r="AG704">
        <v>0.53559999999999997</v>
      </c>
      <c r="AH704">
        <v>-1.6999999999999999E-3</v>
      </c>
      <c r="AI704">
        <v>0.57669999999999999</v>
      </c>
      <c r="AJ704">
        <v>-9.7799999999999998E-2</v>
      </c>
      <c r="AK704">
        <v>0.124</v>
      </c>
      <c r="AL704">
        <v>0.1424</v>
      </c>
      <c r="AM704">
        <v>0</v>
      </c>
      <c r="AN704">
        <v>972652688.70200002</v>
      </c>
      <c r="AO704">
        <v>0</v>
      </c>
      <c r="AP704">
        <v>0.12870000000000001</v>
      </c>
      <c r="AQ704">
        <v>0</v>
      </c>
      <c r="AR704">
        <v>-9.4666709900000008</v>
      </c>
      <c r="AS704">
        <v>0</v>
      </c>
      <c r="AT704">
        <v>-11.5883427875</v>
      </c>
      <c r="AU704">
        <v>0.13469999999999999</v>
      </c>
      <c r="AV704">
        <v>0.81691326910103201</v>
      </c>
      <c r="AW704">
        <v>98107.286999999997</v>
      </c>
      <c r="AX704">
        <v>452429.32079999999</v>
      </c>
      <c r="AY704">
        <v>0</v>
      </c>
      <c r="AZ704">
        <v>0.112</v>
      </c>
      <c r="BA704">
        <v>0.78320000000000001</v>
      </c>
      <c r="BB704">
        <v>0</v>
      </c>
      <c r="BC704">
        <v>0</v>
      </c>
      <c r="BD704">
        <v>0</v>
      </c>
      <c r="BE704">
        <v>0</v>
      </c>
      <c r="BF704">
        <v>0</v>
      </c>
      <c r="BG704" s="2">
        <f t="shared" si="13"/>
        <v>0.328615737347909</v>
      </c>
      <c r="BH704">
        <f>IFERROR(VLOOKUP(D704,'Pesos cenários'!$B$2:$D$4,3,FALSE),"")</f>
        <v>0.24260000000000001</v>
      </c>
    </row>
    <row r="705" spans="1:60" x14ac:dyDescent="0.25">
      <c r="A705">
        <v>21844</v>
      </c>
      <c r="B705" t="s">
        <v>719</v>
      </c>
      <c r="C705" t="s">
        <v>450</v>
      </c>
      <c r="D705" t="s">
        <v>59</v>
      </c>
      <c r="E705" t="s">
        <v>57</v>
      </c>
      <c r="F705" t="s">
        <v>727</v>
      </c>
      <c r="G705" t="s">
        <v>716</v>
      </c>
      <c r="H705">
        <v>324.60000000000002</v>
      </c>
      <c r="I705">
        <v>2133.0205099999998</v>
      </c>
      <c r="J705">
        <v>2210.4683583999999</v>
      </c>
      <c r="K705">
        <v>0.14153779999999999</v>
      </c>
      <c r="L705">
        <v>0.13350000000000001</v>
      </c>
      <c r="M705">
        <v>0.96499999999999997</v>
      </c>
      <c r="N705">
        <v>158.57089999999999</v>
      </c>
      <c r="O705">
        <v>1225.8015</v>
      </c>
      <c r="P705">
        <v>1.4140999999999999</v>
      </c>
      <c r="Q705">
        <v>0.12039999999999999</v>
      </c>
      <c r="R705">
        <v>0.12839999999999999</v>
      </c>
      <c r="S705">
        <v>167.79570000000001</v>
      </c>
      <c r="T705">
        <v>972.66780000000006</v>
      </c>
      <c r="U705">
        <v>0</v>
      </c>
      <c r="V705">
        <v>0</v>
      </c>
      <c r="W705">
        <v>0.17249999999999999</v>
      </c>
      <c r="X705">
        <v>985599718</v>
      </c>
      <c r="Y705">
        <v>2308118342.25</v>
      </c>
      <c r="Z705">
        <v>0</v>
      </c>
      <c r="AA705">
        <v>0.1263</v>
      </c>
      <c r="AB705">
        <v>0.42699999999999999</v>
      </c>
      <c r="AC705">
        <v>381090.93</v>
      </c>
      <c r="AD705">
        <v>836379.58109999995</v>
      </c>
      <c r="AE705">
        <v>0</v>
      </c>
      <c r="AF705">
        <v>0.12039999999999999</v>
      </c>
      <c r="AG705">
        <v>0.4556</v>
      </c>
      <c r="AH705">
        <v>0.13100000000000001</v>
      </c>
      <c r="AI705">
        <v>0.57669999999999999</v>
      </c>
      <c r="AJ705">
        <v>-9.7799999999999998E-2</v>
      </c>
      <c r="AK705">
        <v>0.124</v>
      </c>
      <c r="AL705">
        <v>0.3392</v>
      </c>
      <c r="AM705">
        <v>0</v>
      </c>
      <c r="AN705">
        <v>972652688.70200002</v>
      </c>
      <c r="AO705">
        <v>0</v>
      </c>
      <c r="AP705">
        <v>0.12870000000000001</v>
      </c>
      <c r="AQ705">
        <v>0</v>
      </c>
      <c r="AR705">
        <v>-0.133262455</v>
      </c>
      <c r="AS705">
        <v>0</v>
      </c>
      <c r="AT705">
        <v>-11.5883427875</v>
      </c>
      <c r="AU705">
        <v>0.13469999999999999</v>
      </c>
      <c r="AV705">
        <v>1.1499699089307701E-2</v>
      </c>
      <c r="AW705">
        <v>44805.904799999997</v>
      </c>
      <c r="AX705">
        <v>452429.32079999999</v>
      </c>
      <c r="AY705">
        <v>0</v>
      </c>
      <c r="AZ705">
        <v>0.112</v>
      </c>
      <c r="BA705">
        <v>0.90100000000000002</v>
      </c>
      <c r="BB705">
        <v>0</v>
      </c>
      <c r="BC705">
        <v>0</v>
      </c>
      <c r="BD705">
        <v>0</v>
      </c>
      <c r="BE705">
        <v>0</v>
      </c>
      <c r="BF705">
        <v>0</v>
      </c>
      <c r="BG705" s="2">
        <f t="shared" si="13"/>
        <v>0.39759300946732973</v>
      </c>
      <c r="BH705">
        <f>IFERROR(VLOOKUP(D705,'Pesos cenários'!$B$2:$D$4,3,FALSE),"")</f>
        <v>0.24260000000000001</v>
      </c>
    </row>
    <row r="706" spans="1:60" x14ac:dyDescent="0.25">
      <c r="A706">
        <v>21845</v>
      </c>
      <c r="B706" t="s">
        <v>719</v>
      </c>
      <c r="C706" t="s">
        <v>451</v>
      </c>
      <c r="D706" t="s">
        <v>60</v>
      </c>
      <c r="E706" t="s">
        <v>93</v>
      </c>
      <c r="F706" t="s">
        <v>728</v>
      </c>
      <c r="G706" t="s">
        <v>716</v>
      </c>
      <c r="H706">
        <v>44.122</v>
      </c>
      <c r="I706">
        <v>234.366333</v>
      </c>
      <c r="J706">
        <v>2144.8548336499998</v>
      </c>
      <c r="K706">
        <v>3.6022190000000003E-2</v>
      </c>
      <c r="L706">
        <v>0.13350000000000001</v>
      </c>
      <c r="M706">
        <v>0.10929999999999999</v>
      </c>
      <c r="N706">
        <v>112.1494</v>
      </c>
      <c r="O706">
        <v>991.44029999999998</v>
      </c>
      <c r="P706">
        <v>1.4140999999999999</v>
      </c>
      <c r="Q706">
        <v>0.12039999999999999</v>
      </c>
      <c r="R706">
        <v>0.1119</v>
      </c>
      <c r="S706">
        <v>43.7027</v>
      </c>
      <c r="T706">
        <v>627.43240000000003</v>
      </c>
      <c r="U706">
        <v>0</v>
      </c>
      <c r="V706">
        <v>0</v>
      </c>
      <c r="W706">
        <v>6.9699999999999998E-2</v>
      </c>
      <c r="X706">
        <v>133968842</v>
      </c>
      <c r="Y706">
        <v>1881592089.5</v>
      </c>
      <c r="Z706">
        <v>0</v>
      </c>
      <c r="AA706">
        <v>0.1263</v>
      </c>
      <c r="AB706">
        <v>7.1199999999999999E-2</v>
      </c>
      <c r="AC706">
        <v>60508.831700000002</v>
      </c>
      <c r="AD706">
        <v>644978.16810000001</v>
      </c>
      <c r="AE706">
        <v>0</v>
      </c>
      <c r="AF706">
        <v>0.12039999999999999</v>
      </c>
      <c r="AG706">
        <v>9.3799999999999994E-2</v>
      </c>
      <c r="AH706">
        <v>8.48E-2</v>
      </c>
      <c r="AI706">
        <v>0.57840000000000003</v>
      </c>
      <c r="AJ706">
        <v>-0.33900000000000002</v>
      </c>
      <c r="AK706">
        <v>0.124</v>
      </c>
      <c r="AL706">
        <v>0.46189999999999998</v>
      </c>
      <c r="AM706">
        <v>34692499.594700001</v>
      </c>
      <c r="AN706">
        <v>528682801.3082</v>
      </c>
      <c r="AO706">
        <v>0</v>
      </c>
      <c r="AP706">
        <v>0.12870000000000001</v>
      </c>
      <c r="AQ706">
        <v>6.5600000000000006E-2</v>
      </c>
      <c r="AR706">
        <v>-9.2646379499999991</v>
      </c>
      <c r="AS706">
        <v>0</v>
      </c>
      <c r="AT706">
        <v>-5.5498890562499996</v>
      </c>
      <c r="AU706">
        <v>0.13469999999999999</v>
      </c>
      <c r="AV706">
        <v>1</v>
      </c>
      <c r="AW706">
        <v>2691.8308000000002</v>
      </c>
      <c r="AX706">
        <v>145285.9498</v>
      </c>
      <c r="AY706">
        <v>0</v>
      </c>
      <c r="AZ706">
        <v>0.112</v>
      </c>
      <c r="BA706">
        <v>0.98150000000000004</v>
      </c>
      <c r="BB706">
        <v>0</v>
      </c>
      <c r="BC706">
        <v>0</v>
      </c>
      <c r="BD706">
        <v>0</v>
      </c>
      <c r="BE706">
        <v>0</v>
      </c>
      <c r="BF706">
        <v>0</v>
      </c>
      <c r="BG706" s="2">
        <f t="shared" si="13"/>
        <v>0.35869670999999997</v>
      </c>
      <c r="BH706" t="str">
        <f>IFERROR(VLOOKUP(D706,'Pesos cenários'!$B$2:$D$4,3,FALSE),"")</f>
        <v/>
      </c>
    </row>
    <row r="707" spans="1:60" x14ac:dyDescent="0.25">
      <c r="A707">
        <v>21846</v>
      </c>
      <c r="B707" t="s">
        <v>719</v>
      </c>
      <c r="C707" t="s">
        <v>452</v>
      </c>
      <c r="D707" t="s">
        <v>60</v>
      </c>
      <c r="E707" t="s">
        <v>93</v>
      </c>
      <c r="F707" t="s">
        <v>728</v>
      </c>
      <c r="G707" t="s">
        <v>716</v>
      </c>
      <c r="H707">
        <v>71.311999999999998</v>
      </c>
      <c r="I707">
        <v>919.683899</v>
      </c>
      <c r="J707">
        <v>2144.8548336499998</v>
      </c>
      <c r="K707">
        <v>3.6022190000000003E-2</v>
      </c>
      <c r="L707">
        <v>0.13350000000000001</v>
      </c>
      <c r="M707">
        <v>0.42880000000000001</v>
      </c>
      <c r="N707">
        <v>51.333500000000001</v>
      </c>
      <c r="O707">
        <v>991.44029999999998</v>
      </c>
      <c r="P707">
        <v>1.4140999999999999</v>
      </c>
      <c r="Q707">
        <v>0.12039999999999999</v>
      </c>
      <c r="R707">
        <v>5.04E-2</v>
      </c>
      <c r="S707">
        <v>137.09620000000001</v>
      </c>
      <c r="T707">
        <v>627.43240000000003</v>
      </c>
      <c r="U707">
        <v>0</v>
      </c>
      <c r="V707">
        <v>0</v>
      </c>
      <c r="W707">
        <v>0.2185</v>
      </c>
      <c r="X707">
        <v>216527592</v>
      </c>
      <c r="Y707">
        <v>1881592089.5</v>
      </c>
      <c r="Z707">
        <v>0</v>
      </c>
      <c r="AA707">
        <v>0.1263</v>
      </c>
      <c r="AB707">
        <v>0.11509999999999999</v>
      </c>
      <c r="AC707">
        <v>105985.1026</v>
      </c>
      <c r="AD707">
        <v>644978.16810000001</v>
      </c>
      <c r="AE707">
        <v>0</v>
      </c>
      <c r="AF707">
        <v>0.12039999999999999</v>
      </c>
      <c r="AG707">
        <v>0.1643</v>
      </c>
      <c r="AH707">
        <v>6.9199999999999998E-2</v>
      </c>
      <c r="AI707">
        <v>0.57840000000000003</v>
      </c>
      <c r="AJ707">
        <v>-0.33900000000000002</v>
      </c>
      <c r="AK707">
        <v>0.124</v>
      </c>
      <c r="AL707">
        <v>0.44490000000000002</v>
      </c>
      <c r="AM707">
        <v>34740293.018700004</v>
      </c>
      <c r="AN707">
        <v>528682801.3082</v>
      </c>
      <c r="AO707">
        <v>0</v>
      </c>
      <c r="AP707">
        <v>0.12870000000000001</v>
      </c>
      <c r="AQ707">
        <v>6.5699999999999995E-2</v>
      </c>
      <c r="AR707">
        <v>-6.3178860599999997E-3</v>
      </c>
      <c r="AS707">
        <v>0</v>
      </c>
      <c r="AT707">
        <v>-5.5498890562499996</v>
      </c>
      <c r="AU707">
        <v>0.13469999999999999</v>
      </c>
      <c r="AV707">
        <v>1.1383806047231E-3</v>
      </c>
      <c r="AW707">
        <v>1975.3369</v>
      </c>
      <c r="AX707">
        <v>145285.9498</v>
      </c>
      <c r="AY707">
        <v>0</v>
      </c>
      <c r="AZ707">
        <v>0.112</v>
      </c>
      <c r="BA707">
        <v>0.98640000000000005</v>
      </c>
      <c r="BB707">
        <v>0</v>
      </c>
      <c r="BC707">
        <v>0</v>
      </c>
      <c r="BD707">
        <v>0</v>
      </c>
      <c r="BE707">
        <v>0</v>
      </c>
      <c r="BF707">
        <v>0</v>
      </c>
      <c r="BG707" s="2">
        <f t="shared" si="13"/>
        <v>0.27188513986745622</v>
      </c>
      <c r="BH707" t="str">
        <f>IFERROR(VLOOKUP(D707,'Pesos cenários'!$B$2:$D$4,3,FALSE),"")</f>
        <v/>
      </c>
    </row>
    <row r="708" spans="1:60" x14ac:dyDescent="0.25">
      <c r="A708">
        <v>21847</v>
      </c>
      <c r="B708" t="s">
        <v>719</v>
      </c>
      <c r="C708" t="s">
        <v>453</v>
      </c>
      <c r="D708" t="s">
        <v>59</v>
      </c>
      <c r="E708" t="s">
        <v>57</v>
      </c>
      <c r="F708" t="s">
        <v>727</v>
      </c>
      <c r="G708" t="s">
        <v>716</v>
      </c>
      <c r="H708">
        <v>52.603999999999999</v>
      </c>
      <c r="I708">
        <v>197.81126399999999</v>
      </c>
      <c r="J708">
        <v>2210.4683583999999</v>
      </c>
      <c r="K708">
        <v>0.14153779999999999</v>
      </c>
      <c r="L708">
        <v>0.13350000000000001</v>
      </c>
      <c r="M708">
        <v>8.9399999999999993E-2</v>
      </c>
      <c r="N708">
        <v>89.997799999999998</v>
      </c>
      <c r="O708">
        <v>1225.8015</v>
      </c>
      <c r="P708">
        <v>1.4140999999999999</v>
      </c>
      <c r="Q708">
        <v>0.12039999999999999</v>
      </c>
      <c r="R708">
        <v>7.2300000000000003E-2</v>
      </c>
      <c r="S708">
        <v>59.8748</v>
      </c>
      <c r="T708">
        <v>972.66780000000006</v>
      </c>
      <c r="U708">
        <v>0</v>
      </c>
      <c r="V708">
        <v>0</v>
      </c>
      <c r="W708">
        <v>6.1600000000000002E-2</v>
      </c>
      <c r="X708">
        <v>159724022</v>
      </c>
      <c r="Y708">
        <v>2308118342.25</v>
      </c>
      <c r="Z708">
        <v>0</v>
      </c>
      <c r="AA708">
        <v>0.1263</v>
      </c>
      <c r="AB708">
        <v>6.9199999999999998E-2</v>
      </c>
      <c r="AC708">
        <v>148452.86240000001</v>
      </c>
      <c r="AD708">
        <v>836379.58109999995</v>
      </c>
      <c r="AE708">
        <v>0</v>
      </c>
      <c r="AF708">
        <v>0.12039999999999999</v>
      </c>
      <c r="AG708">
        <v>0.17749999999999999</v>
      </c>
      <c r="AH708">
        <v>0.2291</v>
      </c>
      <c r="AI708">
        <v>0.57669999999999999</v>
      </c>
      <c r="AJ708">
        <v>-9.7799999999999998E-2</v>
      </c>
      <c r="AK708">
        <v>0.124</v>
      </c>
      <c r="AL708">
        <v>0.48459999999999998</v>
      </c>
      <c r="AM708">
        <v>137180608.67129999</v>
      </c>
      <c r="AN708">
        <v>972652688.70200002</v>
      </c>
      <c r="AO708">
        <v>0</v>
      </c>
      <c r="AP708">
        <v>0.12870000000000001</v>
      </c>
      <c r="AQ708">
        <v>0.14099999999999999</v>
      </c>
      <c r="AR708">
        <v>-13.956393200000001</v>
      </c>
      <c r="AS708">
        <v>0</v>
      </c>
      <c r="AT708">
        <v>-11.5883427875</v>
      </c>
      <c r="AU708">
        <v>0.13469999999999999</v>
      </c>
      <c r="AV708">
        <v>1</v>
      </c>
      <c r="AW708">
        <v>8942.9176000000007</v>
      </c>
      <c r="AX708">
        <v>452429.32079999999</v>
      </c>
      <c r="AY708">
        <v>0</v>
      </c>
      <c r="AZ708">
        <v>0.112</v>
      </c>
      <c r="BA708">
        <v>0.98019999999999996</v>
      </c>
      <c r="BB708">
        <v>0</v>
      </c>
      <c r="BC708">
        <v>0</v>
      </c>
      <c r="BD708">
        <v>0</v>
      </c>
      <c r="BE708">
        <v>0</v>
      </c>
      <c r="BF708">
        <v>0</v>
      </c>
      <c r="BG708" s="2">
        <f t="shared" si="13"/>
        <v>0.37347027999999999</v>
      </c>
      <c r="BH708">
        <f>IFERROR(VLOOKUP(D708,'Pesos cenários'!$B$2:$D$4,3,FALSE),"")</f>
        <v>0.24260000000000001</v>
      </c>
    </row>
    <row r="709" spans="1:60" x14ac:dyDescent="0.25">
      <c r="A709">
        <v>21848</v>
      </c>
      <c r="B709" t="s">
        <v>719</v>
      </c>
      <c r="C709" t="s">
        <v>454</v>
      </c>
      <c r="D709" t="s">
        <v>60</v>
      </c>
      <c r="E709" t="s">
        <v>93</v>
      </c>
      <c r="F709" t="s">
        <v>728</v>
      </c>
      <c r="G709" t="s">
        <v>716</v>
      </c>
      <c r="H709">
        <v>710.61400000000003</v>
      </c>
      <c r="I709">
        <v>2375.0720200000001</v>
      </c>
      <c r="J709">
        <v>2144.8548336499998</v>
      </c>
      <c r="K709">
        <v>3.6022190000000003E-2</v>
      </c>
      <c r="L709">
        <v>0.13350000000000001</v>
      </c>
      <c r="M709">
        <v>1</v>
      </c>
      <c r="N709">
        <v>1603.8978</v>
      </c>
      <c r="O709">
        <v>991.44029999999998</v>
      </c>
      <c r="P709">
        <v>1.4140999999999999</v>
      </c>
      <c r="Q709">
        <v>0.12039999999999999</v>
      </c>
      <c r="R709">
        <v>1</v>
      </c>
      <c r="S709">
        <v>1106.2173</v>
      </c>
      <c r="T709">
        <v>627.43240000000003</v>
      </c>
      <c r="U709">
        <v>0</v>
      </c>
      <c r="V709">
        <v>0</v>
      </c>
      <c r="W709">
        <v>1</v>
      </c>
      <c r="X709">
        <v>2484586720</v>
      </c>
      <c r="Y709">
        <v>1881592089.5</v>
      </c>
      <c r="Z709">
        <v>0</v>
      </c>
      <c r="AA709">
        <v>0.1263</v>
      </c>
      <c r="AB709">
        <v>1</v>
      </c>
      <c r="AC709">
        <v>969588.42189999996</v>
      </c>
      <c r="AD709">
        <v>644978.16810000001</v>
      </c>
      <c r="AE709">
        <v>0</v>
      </c>
      <c r="AF709">
        <v>0.12039999999999999</v>
      </c>
      <c r="AG709">
        <v>1</v>
      </c>
      <c r="AH709">
        <v>4.19E-2</v>
      </c>
      <c r="AI709">
        <v>0.57840000000000003</v>
      </c>
      <c r="AJ709">
        <v>-0.33900000000000002</v>
      </c>
      <c r="AK709">
        <v>0.124</v>
      </c>
      <c r="AL709">
        <v>0.41520000000000001</v>
      </c>
      <c r="AM709">
        <v>0</v>
      </c>
      <c r="AN709">
        <v>528682801.3082</v>
      </c>
      <c r="AO709">
        <v>0</v>
      </c>
      <c r="AP709">
        <v>0.12870000000000001</v>
      </c>
      <c r="AQ709">
        <v>0</v>
      </c>
      <c r="AR709">
        <v>3.2015956799999999E-4</v>
      </c>
      <c r="AS709">
        <v>0</v>
      </c>
      <c r="AT709">
        <v>-5.5498890562499996</v>
      </c>
      <c r="AU709">
        <v>0.13469999999999999</v>
      </c>
      <c r="AV709">
        <v>0</v>
      </c>
      <c r="AW709">
        <v>208141.41769999999</v>
      </c>
      <c r="AX709">
        <v>145285.9498</v>
      </c>
      <c r="AY709">
        <v>0</v>
      </c>
      <c r="AZ709">
        <v>0.112</v>
      </c>
      <c r="BA709">
        <v>0</v>
      </c>
      <c r="BB709">
        <v>0</v>
      </c>
      <c r="BC709">
        <v>0</v>
      </c>
      <c r="BD709">
        <v>0</v>
      </c>
      <c r="BE709">
        <v>0</v>
      </c>
      <c r="BF709">
        <v>0</v>
      </c>
      <c r="BG709" s="2">
        <f t="shared" si="13"/>
        <v>0.55208479999999993</v>
      </c>
      <c r="BH709" t="str">
        <f>IFERROR(VLOOKUP(D709,'Pesos cenários'!$B$2:$D$4,3,FALSE),"")</f>
        <v/>
      </c>
    </row>
    <row r="710" spans="1:60" x14ac:dyDescent="0.25">
      <c r="A710">
        <v>21849</v>
      </c>
      <c r="B710" t="s">
        <v>719</v>
      </c>
      <c r="C710" t="s">
        <v>455</v>
      </c>
      <c r="D710" t="s">
        <v>60</v>
      </c>
      <c r="E710" t="s">
        <v>93</v>
      </c>
      <c r="F710" t="s">
        <v>728</v>
      </c>
      <c r="G710" t="s">
        <v>716</v>
      </c>
      <c r="H710">
        <v>82.117000000000004</v>
      </c>
      <c r="I710">
        <v>434.74093599999998</v>
      </c>
      <c r="J710">
        <v>2144.8548336499998</v>
      </c>
      <c r="K710">
        <v>3.6022190000000003E-2</v>
      </c>
      <c r="L710">
        <v>0.13350000000000001</v>
      </c>
      <c r="M710">
        <v>0.20269999999999999</v>
      </c>
      <c r="N710">
        <v>43.481699999999996</v>
      </c>
      <c r="O710">
        <v>991.44029999999998</v>
      </c>
      <c r="P710">
        <v>1.4140999999999999</v>
      </c>
      <c r="Q710">
        <v>0.12039999999999999</v>
      </c>
      <c r="R710">
        <v>4.2500000000000003E-2</v>
      </c>
      <c r="S710">
        <v>111.08920000000001</v>
      </c>
      <c r="T710">
        <v>627.43240000000003</v>
      </c>
      <c r="U710">
        <v>0</v>
      </c>
      <c r="V710">
        <v>0</v>
      </c>
      <c r="W710">
        <v>0.17710000000000001</v>
      </c>
      <c r="X710">
        <v>249335376</v>
      </c>
      <c r="Y710">
        <v>1881592089.5</v>
      </c>
      <c r="Z710">
        <v>0</v>
      </c>
      <c r="AA710">
        <v>0.1263</v>
      </c>
      <c r="AB710">
        <v>0.13250000000000001</v>
      </c>
      <c r="AC710">
        <v>122374.2026</v>
      </c>
      <c r="AD710">
        <v>644978.16810000001</v>
      </c>
      <c r="AE710">
        <v>0</v>
      </c>
      <c r="AF710">
        <v>0.12039999999999999</v>
      </c>
      <c r="AG710">
        <v>0.18970000000000001</v>
      </c>
      <c r="AH710">
        <v>-1.8E-3</v>
      </c>
      <c r="AI710">
        <v>0.57840000000000003</v>
      </c>
      <c r="AJ710">
        <v>-0.33900000000000002</v>
      </c>
      <c r="AK710">
        <v>0.124</v>
      </c>
      <c r="AL710">
        <v>0.36749999999999999</v>
      </c>
      <c r="AM710">
        <v>0</v>
      </c>
      <c r="AN710">
        <v>528682801.3082</v>
      </c>
      <c r="AO710">
        <v>0</v>
      </c>
      <c r="AP710">
        <v>0.12870000000000001</v>
      </c>
      <c r="AQ710">
        <v>0</v>
      </c>
      <c r="AR710">
        <v>-2.5584845500000002</v>
      </c>
      <c r="AS710">
        <v>0</v>
      </c>
      <c r="AT710">
        <v>-5.5498890562499996</v>
      </c>
      <c r="AU710">
        <v>0.13469999999999999</v>
      </c>
      <c r="AV710">
        <v>0.46099742248338499</v>
      </c>
      <c r="AW710">
        <v>1457.0097000000001</v>
      </c>
      <c r="AX710">
        <v>145285.9498</v>
      </c>
      <c r="AY710">
        <v>0</v>
      </c>
      <c r="AZ710">
        <v>0.112</v>
      </c>
      <c r="BA710">
        <v>0.99</v>
      </c>
      <c r="BB710">
        <v>0</v>
      </c>
      <c r="BC710">
        <v>0</v>
      </c>
      <c r="BD710">
        <v>0</v>
      </c>
      <c r="BE710">
        <v>0</v>
      </c>
      <c r="BF710">
        <v>0</v>
      </c>
      <c r="BG710" s="2">
        <f t="shared" si="13"/>
        <v>0.29029843280851197</v>
      </c>
      <c r="BH710" t="str">
        <f>IFERROR(VLOOKUP(D710,'Pesos cenários'!$B$2:$D$4,3,FALSE),"")</f>
        <v/>
      </c>
    </row>
    <row r="711" spans="1:60" x14ac:dyDescent="0.25">
      <c r="A711">
        <v>21850</v>
      </c>
      <c r="B711" t="s">
        <v>719</v>
      </c>
      <c r="C711" t="s">
        <v>456</v>
      </c>
      <c r="D711" t="s">
        <v>60</v>
      </c>
      <c r="E711" t="s">
        <v>93</v>
      </c>
      <c r="F711" t="s">
        <v>728</v>
      </c>
      <c r="G711" t="s">
        <v>716</v>
      </c>
      <c r="H711">
        <v>19.937000000000001</v>
      </c>
      <c r="I711">
        <v>68.178512600000005</v>
      </c>
      <c r="J711">
        <v>2144.8548336499998</v>
      </c>
      <c r="K711">
        <v>3.6022190000000003E-2</v>
      </c>
      <c r="L711">
        <v>0.13350000000000001</v>
      </c>
      <c r="M711">
        <v>3.1800000000000002E-2</v>
      </c>
      <c r="N711">
        <v>84.136499999999998</v>
      </c>
      <c r="O711">
        <v>991.44029999999998</v>
      </c>
      <c r="P711">
        <v>1.4140999999999999</v>
      </c>
      <c r="Q711">
        <v>0.12039999999999999</v>
      </c>
      <c r="R711">
        <v>8.3599999999999994E-2</v>
      </c>
      <c r="S711">
        <v>32.851900000000001</v>
      </c>
      <c r="T711">
        <v>627.43240000000003</v>
      </c>
      <c r="U711">
        <v>0</v>
      </c>
      <c r="V711">
        <v>0</v>
      </c>
      <c r="W711">
        <v>5.2400000000000002E-2</v>
      </c>
      <c r="X711">
        <v>60536492</v>
      </c>
      <c r="Y711">
        <v>1881592089.5</v>
      </c>
      <c r="Z711">
        <v>0</v>
      </c>
      <c r="AA711">
        <v>0.1263</v>
      </c>
      <c r="AB711">
        <v>3.2199999999999999E-2</v>
      </c>
      <c r="AC711">
        <v>25408.348900000001</v>
      </c>
      <c r="AD711">
        <v>644978.16810000001</v>
      </c>
      <c r="AE711">
        <v>0</v>
      </c>
      <c r="AF711">
        <v>0.12039999999999999</v>
      </c>
      <c r="AG711">
        <v>3.9399999999999998E-2</v>
      </c>
      <c r="AH711">
        <v>2.87E-2</v>
      </c>
      <c r="AI711">
        <v>0.57840000000000003</v>
      </c>
      <c r="AJ711">
        <v>-0.33900000000000002</v>
      </c>
      <c r="AK711">
        <v>0.124</v>
      </c>
      <c r="AL711">
        <v>0.40079999999999999</v>
      </c>
      <c r="AM711">
        <v>7018590.1182000004</v>
      </c>
      <c r="AN711">
        <v>528682801.3082</v>
      </c>
      <c r="AO711">
        <v>0</v>
      </c>
      <c r="AP711">
        <v>0.12870000000000001</v>
      </c>
      <c r="AQ711">
        <v>1.3299999999999999E-2</v>
      </c>
      <c r="AR711">
        <v>-183.47895800000001</v>
      </c>
      <c r="AS711">
        <v>0</v>
      </c>
      <c r="AT711">
        <v>-5.5498890562499996</v>
      </c>
      <c r="AU711">
        <v>0.13469999999999999</v>
      </c>
      <c r="AV711">
        <v>1</v>
      </c>
      <c r="AW711">
        <v>3082.8307</v>
      </c>
      <c r="AX711">
        <v>145285.9498</v>
      </c>
      <c r="AY711">
        <v>0</v>
      </c>
      <c r="AZ711">
        <v>0.112</v>
      </c>
      <c r="BA711">
        <v>0.9788</v>
      </c>
      <c r="BB711">
        <v>0</v>
      </c>
      <c r="BC711">
        <v>0</v>
      </c>
      <c r="BD711">
        <v>0</v>
      </c>
      <c r="BE711">
        <v>0</v>
      </c>
      <c r="BF711">
        <v>0</v>
      </c>
      <c r="BG711" s="2">
        <f t="shared" si="13"/>
        <v>0.31885786999999999</v>
      </c>
      <c r="BH711" t="str">
        <f>IFERROR(VLOOKUP(D711,'Pesos cenários'!$B$2:$D$4,3,FALSE),"")</f>
        <v/>
      </c>
    </row>
    <row r="712" spans="1:60" x14ac:dyDescent="0.25">
      <c r="A712">
        <v>21851</v>
      </c>
      <c r="B712" t="s">
        <v>719</v>
      </c>
      <c r="C712" t="s">
        <v>457</v>
      </c>
      <c r="D712" t="s">
        <v>60</v>
      </c>
      <c r="E712" t="s">
        <v>93</v>
      </c>
      <c r="F712" t="s">
        <v>728</v>
      </c>
      <c r="G712" t="s">
        <v>716</v>
      </c>
      <c r="H712">
        <v>609.39300000000003</v>
      </c>
      <c r="I712">
        <v>343.039154</v>
      </c>
      <c r="J712">
        <v>2144.8548336499998</v>
      </c>
      <c r="K712">
        <v>3.6022190000000003E-2</v>
      </c>
      <c r="L712">
        <v>0.13350000000000001</v>
      </c>
      <c r="M712">
        <v>0.15989999999999999</v>
      </c>
      <c r="N712">
        <v>512.55110000000002</v>
      </c>
      <c r="O712">
        <v>991.44029999999998</v>
      </c>
      <c r="P712">
        <v>1.4140999999999999</v>
      </c>
      <c r="Q712">
        <v>0.12039999999999999</v>
      </c>
      <c r="R712">
        <v>0.51629999999999998</v>
      </c>
      <c r="S712">
        <v>715.14329999999995</v>
      </c>
      <c r="T712">
        <v>627.43240000000003</v>
      </c>
      <c r="U712">
        <v>0</v>
      </c>
      <c r="V712">
        <v>0</v>
      </c>
      <c r="W712">
        <v>1</v>
      </c>
      <c r="X712">
        <v>1850332480</v>
      </c>
      <c r="Y712">
        <v>1881592089.5</v>
      </c>
      <c r="Z712">
        <v>0</v>
      </c>
      <c r="AA712">
        <v>0.1263</v>
      </c>
      <c r="AB712">
        <v>0.98340000000000005</v>
      </c>
      <c r="AC712">
        <v>1578097.4645</v>
      </c>
      <c r="AD712">
        <v>644978.16810000001</v>
      </c>
      <c r="AE712">
        <v>0</v>
      </c>
      <c r="AF712">
        <v>0.12039999999999999</v>
      </c>
      <c r="AG712">
        <v>1</v>
      </c>
      <c r="AH712">
        <v>-2.3E-3</v>
      </c>
      <c r="AI712">
        <v>0.57840000000000003</v>
      </c>
      <c r="AJ712">
        <v>-0.33900000000000002</v>
      </c>
      <c r="AK712">
        <v>0.124</v>
      </c>
      <c r="AL712">
        <v>0.36709999999999998</v>
      </c>
      <c r="AM712">
        <v>1272921444.3934</v>
      </c>
      <c r="AN712">
        <v>528682801.3082</v>
      </c>
      <c r="AO712">
        <v>0</v>
      </c>
      <c r="AP712">
        <v>0.12870000000000001</v>
      </c>
      <c r="AQ712">
        <v>1</v>
      </c>
      <c r="AR712">
        <v>8.4388822299999999E-2</v>
      </c>
      <c r="AS712">
        <v>0</v>
      </c>
      <c r="AT712">
        <v>-5.5498890562499996</v>
      </c>
      <c r="AU712">
        <v>0.13469999999999999</v>
      </c>
      <c r="AV712">
        <v>0</v>
      </c>
      <c r="AW712">
        <v>57131.404199999997</v>
      </c>
      <c r="AX712">
        <v>145285.9498</v>
      </c>
      <c r="AY712">
        <v>0</v>
      </c>
      <c r="AZ712">
        <v>0.112</v>
      </c>
      <c r="BA712">
        <v>0.60680000000000001</v>
      </c>
      <c r="BB712">
        <v>0</v>
      </c>
      <c r="BC712">
        <v>0</v>
      </c>
      <c r="BD712">
        <v>0</v>
      </c>
      <c r="BE712">
        <v>0</v>
      </c>
      <c r="BF712">
        <v>0</v>
      </c>
      <c r="BG712" s="2">
        <f t="shared" si="13"/>
        <v>0.57029458999999993</v>
      </c>
      <c r="BH712" t="str">
        <f>IFERROR(VLOOKUP(D712,'Pesos cenários'!$B$2:$D$4,3,FALSE),"")</f>
        <v/>
      </c>
    </row>
    <row r="713" spans="1:60" x14ac:dyDescent="0.25">
      <c r="A713">
        <v>21852</v>
      </c>
      <c r="B713" t="s">
        <v>719</v>
      </c>
      <c r="C713" t="s">
        <v>458</v>
      </c>
      <c r="D713" t="s">
        <v>60</v>
      </c>
      <c r="E713" t="s">
        <v>93</v>
      </c>
      <c r="F713" t="s">
        <v>728</v>
      </c>
      <c r="G713" t="s">
        <v>716</v>
      </c>
      <c r="H713">
        <v>140.23099999999999</v>
      </c>
      <c r="I713">
        <v>1246.2883300000001</v>
      </c>
      <c r="J713">
        <v>2144.8548336499998</v>
      </c>
      <c r="K713">
        <v>3.6022190000000003E-2</v>
      </c>
      <c r="L713">
        <v>0.13350000000000001</v>
      </c>
      <c r="M713">
        <v>0.58109999999999995</v>
      </c>
      <c r="N713">
        <v>60.143599999999999</v>
      </c>
      <c r="O713">
        <v>991.44029999999998</v>
      </c>
      <c r="P713">
        <v>1.4140999999999999</v>
      </c>
      <c r="Q713">
        <v>0.12039999999999999</v>
      </c>
      <c r="R713">
        <v>5.9299999999999999E-2</v>
      </c>
      <c r="S713">
        <v>158.80289999999999</v>
      </c>
      <c r="T713">
        <v>627.43240000000003</v>
      </c>
      <c r="U713">
        <v>0</v>
      </c>
      <c r="V713">
        <v>0</v>
      </c>
      <c r="W713">
        <v>0.25309999999999999</v>
      </c>
      <c r="X713">
        <v>425791952</v>
      </c>
      <c r="Y713">
        <v>1881592089.5</v>
      </c>
      <c r="Z713">
        <v>0</v>
      </c>
      <c r="AA713">
        <v>0.1263</v>
      </c>
      <c r="AB713">
        <v>0.2263</v>
      </c>
      <c r="AC713">
        <v>140614.40960000001</v>
      </c>
      <c r="AD713">
        <v>644978.16810000001</v>
      </c>
      <c r="AE713">
        <v>0</v>
      </c>
      <c r="AF713">
        <v>0.12039999999999999</v>
      </c>
      <c r="AG713">
        <v>0.218</v>
      </c>
      <c r="AH713">
        <v>2E-3</v>
      </c>
      <c r="AI713">
        <v>0.57840000000000003</v>
      </c>
      <c r="AJ713">
        <v>-0.33900000000000002</v>
      </c>
      <c r="AK713">
        <v>0.124</v>
      </c>
      <c r="AL713">
        <v>0.37169999999999997</v>
      </c>
      <c r="AM713">
        <v>323285.20439999999</v>
      </c>
      <c r="AN713">
        <v>528682801.3082</v>
      </c>
      <c r="AO713">
        <v>0</v>
      </c>
      <c r="AP713">
        <v>0.12870000000000001</v>
      </c>
      <c r="AQ713">
        <v>5.9999999999999995E-4</v>
      </c>
      <c r="AR713">
        <v>-21.100902600000001</v>
      </c>
      <c r="AS713">
        <v>0</v>
      </c>
      <c r="AT713">
        <v>-5.5498890562499996</v>
      </c>
      <c r="AU713">
        <v>0.13469999999999999</v>
      </c>
      <c r="AV713">
        <v>1</v>
      </c>
      <c r="AW713">
        <v>554.98260000000005</v>
      </c>
      <c r="AX713">
        <v>145285.9498</v>
      </c>
      <c r="AY713">
        <v>0</v>
      </c>
      <c r="AZ713">
        <v>0.112</v>
      </c>
      <c r="BA713">
        <v>0.99619999999999997</v>
      </c>
      <c r="BB713">
        <v>0</v>
      </c>
      <c r="BC713">
        <v>0</v>
      </c>
      <c r="BD713">
        <v>0</v>
      </c>
      <c r="BE713">
        <v>0</v>
      </c>
      <c r="BF713">
        <v>0</v>
      </c>
      <c r="BG713" s="2">
        <f t="shared" si="13"/>
        <v>0.43198787999999999</v>
      </c>
      <c r="BH713" t="str">
        <f>IFERROR(VLOOKUP(D713,'Pesos cenários'!$B$2:$D$4,3,FALSE),"")</f>
        <v/>
      </c>
    </row>
    <row r="714" spans="1:60" x14ac:dyDescent="0.25">
      <c r="A714">
        <v>21853</v>
      </c>
      <c r="B714" t="s">
        <v>719</v>
      </c>
      <c r="C714" t="s">
        <v>459</v>
      </c>
      <c r="D714" t="s">
        <v>59</v>
      </c>
      <c r="E714" t="s">
        <v>57</v>
      </c>
      <c r="F714" t="s">
        <v>727</v>
      </c>
      <c r="G714" t="s">
        <v>716</v>
      </c>
      <c r="H714">
        <v>45.765000000000001</v>
      </c>
      <c r="I714">
        <v>250.71312</v>
      </c>
      <c r="J714">
        <v>2210.4683583999999</v>
      </c>
      <c r="K714">
        <v>0.14153779999999999</v>
      </c>
      <c r="L714">
        <v>0.13350000000000001</v>
      </c>
      <c r="M714">
        <v>0.1134</v>
      </c>
      <c r="N714">
        <v>118.0013</v>
      </c>
      <c r="O714">
        <v>1225.8015</v>
      </c>
      <c r="P714">
        <v>1.4140999999999999</v>
      </c>
      <c r="Q714">
        <v>0.12039999999999999</v>
      </c>
      <c r="R714">
        <v>9.5200000000000007E-2</v>
      </c>
      <c r="S714">
        <v>83.054299999999998</v>
      </c>
      <c r="T714">
        <v>972.66780000000006</v>
      </c>
      <c r="U714">
        <v>0</v>
      </c>
      <c r="V714">
        <v>0</v>
      </c>
      <c r="W714">
        <v>8.5400000000000004E-2</v>
      </c>
      <c r="X714">
        <v>138959956</v>
      </c>
      <c r="Y714">
        <v>2308118342.25</v>
      </c>
      <c r="Z714">
        <v>0</v>
      </c>
      <c r="AA714">
        <v>0.1263</v>
      </c>
      <c r="AB714">
        <v>6.0199999999999997E-2</v>
      </c>
      <c r="AC714">
        <v>69549.755099999995</v>
      </c>
      <c r="AD714">
        <v>836379.58109999995</v>
      </c>
      <c r="AE714">
        <v>0</v>
      </c>
      <c r="AF714">
        <v>0.12039999999999999</v>
      </c>
      <c r="AG714">
        <v>8.3199999999999996E-2</v>
      </c>
      <c r="AH714">
        <v>9.0999999999999998E-2</v>
      </c>
      <c r="AI714">
        <v>0.57669999999999999</v>
      </c>
      <c r="AJ714">
        <v>-9.7799999999999998E-2</v>
      </c>
      <c r="AK714">
        <v>0.124</v>
      </c>
      <c r="AL714">
        <v>0.28000000000000003</v>
      </c>
      <c r="AM714">
        <v>167710883.97150001</v>
      </c>
      <c r="AN714">
        <v>972652688.70200002</v>
      </c>
      <c r="AO714">
        <v>0</v>
      </c>
      <c r="AP714">
        <v>0.12870000000000001</v>
      </c>
      <c r="AQ714">
        <v>0.1724</v>
      </c>
      <c r="AR714">
        <v>-0.44985228799999999</v>
      </c>
      <c r="AS714">
        <v>0</v>
      </c>
      <c r="AT714">
        <v>-11.5883427875</v>
      </c>
      <c r="AU714">
        <v>0.13469999999999999</v>
      </c>
      <c r="AV714">
        <v>3.8819380497204597E-2</v>
      </c>
      <c r="AW714">
        <v>34173.123699999996</v>
      </c>
      <c r="AX714">
        <v>452429.32079999999</v>
      </c>
      <c r="AY714">
        <v>0</v>
      </c>
      <c r="AZ714">
        <v>0.112</v>
      </c>
      <c r="BA714">
        <v>0.92449999999999999</v>
      </c>
      <c r="BB714">
        <v>0</v>
      </c>
      <c r="BC714">
        <v>0</v>
      </c>
      <c r="BD714">
        <v>0</v>
      </c>
      <c r="BE714">
        <v>0</v>
      </c>
      <c r="BF714">
        <v>0</v>
      </c>
      <c r="BG714" s="2">
        <f t="shared" si="13"/>
        <v>0.20990237055297345</v>
      </c>
      <c r="BH714">
        <f>IFERROR(VLOOKUP(D714,'Pesos cenários'!$B$2:$D$4,3,FALSE),"")</f>
        <v>0.24260000000000001</v>
      </c>
    </row>
    <row r="715" spans="1:60" x14ac:dyDescent="0.25">
      <c r="A715">
        <v>21854</v>
      </c>
      <c r="B715" t="s">
        <v>719</v>
      </c>
      <c r="C715" t="s">
        <v>460</v>
      </c>
      <c r="D715" t="s">
        <v>56</v>
      </c>
      <c r="E715" t="s">
        <v>57</v>
      </c>
      <c r="F715" t="s">
        <v>724</v>
      </c>
      <c r="G715" t="s">
        <v>716</v>
      </c>
      <c r="H715">
        <v>103.608</v>
      </c>
      <c r="I715">
        <v>1100.3974599999999</v>
      </c>
      <c r="J715">
        <v>1638.4106470500001</v>
      </c>
      <c r="K715">
        <v>0.14153779999999999</v>
      </c>
      <c r="L715">
        <v>0.13350000000000001</v>
      </c>
      <c r="M715">
        <v>0.67159999999999997</v>
      </c>
      <c r="N715">
        <v>81.078100000000006</v>
      </c>
      <c r="O715">
        <v>934.7636</v>
      </c>
      <c r="P715">
        <v>3.7052</v>
      </c>
      <c r="Q715">
        <v>0.12039999999999999</v>
      </c>
      <c r="R715">
        <v>8.3099999999999993E-2</v>
      </c>
      <c r="S715">
        <v>164.31790000000001</v>
      </c>
      <c r="T715">
        <v>928.77779999999996</v>
      </c>
      <c r="U715">
        <v>0</v>
      </c>
      <c r="V715">
        <v>0</v>
      </c>
      <c r="W715">
        <v>0.1769</v>
      </c>
      <c r="X715">
        <v>277452458</v>
      </c>
      <c r="Y715">
        <v>1709276720</v>
      </c>
      <c r="Z715">
        <v>0</v>
      </c>
      <c r="AA715">
        <v>0.1263</v>
      </c>
      <c r="AB715">
        <v>0.1623</v>
      </c>
      <c r="AC715">
        <v>82710.680699999997</v>
      </c>
      <c r="AD715">
        <v>478977.01140000002</v>
      </c>
      <c r="AE715">
        <v>0</v>
      </c>
      <c r="AF715">
        <v>0.12039999999999999</v>
      </c>
      <c r="AG715">
        <v>0.17269999999999999</v>
      </c>
      <c r="AH715">
        <v>0.48759999999999998</v>
      </c>
      <c r="AI715">
        <v>0.377</v>
      </c>
      <c r="AJ715">
        <v>-1.5100000000000001E-2</v>
      </c>
      <c r="AK715">
        <v>0.124</v>
      </c>
      <c r="AL715">
        <v>1</v>
      </c>
      <c r="AM715">
        <v>309486551.39889997</v>
      </c>
      <c r="AN715">
        <v>442484488.83569998</v>
      </c>
      <c r="AO715">
        <v>0</v>
      </c>
      <c r="AP715">
        <v>0.12870000000000001</v>
      </c>
      <c r="AQ715">
        <v>0.69940000000000002</v>
      </c>
      <c r="AR715">
        <v>-97.250679000000005</v>
      </c>
      <c r="AS715">
        <v>0</v>
      </c>
      <c r="AT715">
        <v>-16.444582950000001</v>
      </c>
      <c r="AU715">
        <v>0.13469999999999999</v>
      </c>
      <c r="AV715">
        <v>1</v>
      </c>
      <c r="AW715">
        <v>45105.736599999997</v>
      </c>
      <c r="AX715">
        <v>415586.43150000001</v>
      </c>
      <c r="AY715">
        <v>23.412500000000001</v>
      </c>
      <c r="AZ715">
        <v>0.112</v>
      </c>
      <c r="BA715">
        <v>0.89149999999999996</v>
      </c>
      <c r="BB715">
        <v>0</v>
      </c>
      <c r="BC715">
        <v>0</v>
      </c>
      <c r="BD715">
        <v>0</v>
      </c>
      <c r="BE715">
        <v>0</v>
      </c>
      <c r="BF715">
        <v>0</v>
      </c>
      <c r="BG715" s="2">
        <f t="shared" si="13"/>
        <v>0.58951619</v>
      </c>
      <c r="BH715">
        <f>IFERROR(VLOOKUP(D715,'Pesos cenários'!$B$2:$D$4,3,FALSE),"")</f>
        <v>0.3972</v>
      </c>
    </row>
    <row r="716" spans="1:60" x14ac:dyDescent="0.25">
      <c r="A716">
        <v>21854</v>
      </c>
      <c r="B716" t="s">
        <v>719</v>
      </c>
      <c r="C716" t="s">
        <v>460</v>
      </c>
      <c r="D716" t="s">
        <v>58</v>
      </c>
      <c r="E716" t="s">
        <v>57</v>
      </c>
      <c r="F716" t="s">
        <v>724</v>
      </c>
      <c r="G716" t="s">
        <v>716</v>
      </c>
      <c r="H716">
        <v>103.608</v>
      </c>
      <c r="I716">
        <v>1100.3974599999999</v>
      </c>
      <c r="J716">
        <v>1822.5904057749999</v>
      </c>
      <c r="K716">
        <v>0.14153779999999999</v>
      </c>
      <c r="L716">
        <v>0.13350000000000001</v>
      </c>
      <c r="M716">
        <v>0.60370000000000001</v>
      </c>
      <c r="N716">
        <v>81.078100000000006</v>
      </c>
      <c r="O716">
        <v>986.64490000000001</v>
      </c>
      <c r="P716">
        <v>3.7052</v>
      </c>
      <c r="Q716">
        <v>0.12039999999999999</v>
      </c>
      <c r="R716">
        <v>7.8700000000000006E-2</v>
      </c>
      <c r="S716">
        <v>164.31790000000001</v>
      </c>
      <c r="T716">
        <v>916.14700000000005</v>
      </c>
      <c r="U716">
        <v>0</v>
      </c>
      <c r="V716">
        <v>0</v>
      </c>
      <c r="W716">
        <v>0.1794</v>
      </c>
      <c r="X716">
        <v>277452458</v>
      </c>
      <c r="Y716">
        <v>1698409060</v>
      </c>
      <c r="Z716">
        <v>0</v>
      </c>
      <c r="AA716">
        <v>0.1263</v>
      </c>
      <c r="AB716">
        <v>0.16339999999999999</v>
      </c>
      <c r="AC716">
        <v>82710.680699999997</v>
      </c>
      <c r="AD716">
        <v>479501.98119999998</v>
      </c>
      <c r="AE716">
        <v>0</v>
      </c>
      <c r="AF716">
        <v>0.12039999999999999</v>
      </c>
      <c r="AG716">
        <v>0.17249999999999999</v>
      </c>
      <c r="AH716">
        <v>0.48759999999999998</v>
      </c>
      <c r="AI716">
        <v>0.37640000000000001</v>
      </c>
      <c r="AJ716">
        <v>-3.3399999999999999E-2</v>
      </c>
      <c r="AK716">
        <v>0.124</v>
      </c>
      <c r="AL716">
        <v>1</v>
      </c>
      <c r="AM716">
        <v>199995517.942</v>
      </c>
      <c r="AN716">
        <v>447279988.8872</v>
      </c>
      <c r="AO716">
        <v>0</v>
      </c>
      <c r="AP716">
        <v>0.12870000000000001</v>
      </c>
      <c r="AQ716">
        <v>0.4471</v>
      </c>
      <c r="AR716">
        <v>-92.4088821</v>
      </c>
      <c r="AS716">
        <v>0</v>
      </c>
      <c r="AT716">
        <v>-12.267491825</v>
      </c>
      <c r="AU716">
        <v>0.13469999999999999</v>
      </c>
      <c r="AV716">
        <v>1</v>
      </c>
      <c r="AW716">
        <v>45701.093500000003</v>
      </c>
      <c r="AX716">
        <v>431044.28480000002</v>
      </c>
      <c r="AY716">
        <v>0.35320000000000001</v>
      </c>
      <c r="AZ716">
        <v>0.112</v>
      </c>
      <c r="BA716">
        <v>0.89400000000000002</v>
      </c>
      <c r="BB716">
        <v>0</v>
      </c>
      <c r="BC716">
        <v>0</v>
      </c>
      <c r="BD716">
        <v>0</v>
      </c>
      <c r="BE716">
        <v>0</v>
      </c>
      <c r="BF716">
        <v>0</v>
      </c>
      <c r="BG716" s="2">
        <f t="shared" si="13"/>
        <v>0.54784562000000003</v>
      </c>
      <c r="BH716">
        <f>IFERROR(VLOOKUP(D716,'Pesos cenários'!$B$2:$D$4,3,FALSE),"")</f>
        <v>0.36020000000000002</v>
      </c>
    </row>
    <row r="717" spans="1:60" x14ac:dyDescent="0.25">
      <c r="A717">
        <v>21854</v>
      </c>
      <c r="B717" t="s">
        <v>719</v>
      </c>
      <c r="C717" t="s">
        <v>460</v>
      </c>
      <c r="D717" t="s">
        <v>59</v>
      </c>
      <c r="E717" t="s">
        <v>57</v>
      </c>
      <c r="F717" t="s">
        <v>724</v>
      </c>
      <c r="G717" t="s">
        <v>716</v>
      </c>
      <c r="H717">
        <v>103.608</v>
      </c>
      <c r="I717">
        <v>1100.3974599999999</v>
      </c>
      <c r="J717">
        <v>2210.4683583999999</v>
      </c>
      <c r="K717">
        <v>0.14153779999999999</v>
      </c>
      <c r="L717">
        <v>0.13350000000000001</v>
      </c>
      <c r="M717">
        <v>0.49780000000000002</v>
      </c>
      <c r="N717">
        <v>90.825400000000002</v>
      </c>
      <c r="O717">
        <v>1225.8015</v>
      </c>
      <c r="P717">
        <v>1.4140999999999999</v>
      </c>
      <c r="Q717">
        <v>0.12039999999999999</v>
      </c>
      <c r="R717">
        <v>7.2999999999999995E-2</v>
      </c>
      <c r="S717">
        <v>164.31790000000001</v>
      </c>
      <c r="T717">
        <v>972.66780000000006</v>
      </c>
      <c r="U717">
        <v>0</v>
      </c>
      <c r="V717">
        <v>0</v>
      </c>
      <c r="W717">
        <v>0.16889999999999999</v>
      </c>
      <c r="X717">
        <v>277452458</v>
      </c>
      <c r="Y717">
        <v>2308118342.25</v>
      </c>
      <c r="Z717">
        <v>0</v>
      </c>
      <c r="AA717">
        <v>0.1263</v>
      </c>
      <c r="AB717">
        <v>0.1202</v>
      </c>
      <c r="AC717">
        <v>82710.680699999997</v>
      </c>
      <c r="AD717">
        <v>836379.58109999995</v>
      </c>
      <c r="AE717">
        <v>0</v>
      </c>
      <c r="AF717">
        <v>0.12039999999999999</v>
      </c>
      <c r="AG717">
        <v>9.8900000000000002E-2</v>
      </c>
      <c r="AH717">
        <v>0.48759999999999998</v>
      </c>
      <c r="AI717">
        <v>0.57669999999999999</v>
      </c>
      <c r="AJ717">
        <v>-9.7799999999999998E-2</v>
      </c>
      <c r="AK717">
        <v>0.124</v>
      </c>
      <c r="AL717">
        <v>0.8679</v>
      </c>
      <c r="AM717">
        <v>11523619.1537</v>
      </c>
      <c r="AN717">
        <v>972652688.70200002</v>
      </c>
      <c r="AO717">
        <v>0</v>
      </c>
      <c r="AP717">
        <v>0.12870000000000001</v>
      </c>
      <c r="AQ717">
        <v>1.18E-2</v>
      </c>
      <c r="AR717">
        <v>14.456570599999999</v>
      </c>
      <c r="AS717">
        <v>0</v>
      </c>
      <c r="AT717">
        <v>-11.5883427875</v>
      </c>
      <c r="AU717">
        <v>0.13469999999999999</v>
      </c>
      <c r="AV717">
        <v>0</v>
      </c>
      <c r="AW717">
        <v>34447.650099999999</v>
      </c>
      <c r="AX717">
        <v>452429.32079999999</v>
      </c>
      <c r="AY717">
        <v>0</v>
      </c>
      <c r="AZ717">
        <v>0.112</v>
      </c>
      <c r="BA717">
        <v>0.92390000000000005</v>
      </c>
      <c r="BB717">
        <v>0</v>
      </c>
      <c r="BC717">
        <v>0</v>
      </c>
      <c r="BD717">
        <v>0</v>
      </c>
      <c r="BE717">
        <v>0</v>
      </c>
      <c r="BF717">
        <v>0</v>
      </c>
      <c r="BG717" s="2">
        <f t="shared" si="13"/>
        <v>0.31494938000000006</v>
      </c>
      <c r="BH717">
        <f>IFERROR(VLOOKUP(D717,'Pesos cenários'!$B$2:$D$4,3,FALSE),"")</f>
        <v>0.24260000000000001</v>
      </c>
    </row>
    <row r="718" spans="1:60" x14ac:dyDescent="0.25">
      <c r="A718">
        <v>21855</v>
      </c>
      <c r="B718" t="s">
        <v>719</v>
      </c>
      <c r="C718" t="s">
        <v>461</v>
      </c>
      <c r="D718" t="s">
        <v>56</v>
      </c>
      <c r="E718" t="s">
        <v>57</v>
      </c>
      <c r="F718" t="s">
        <v>724</v>
      </c>
      <c r="G718" t="s">
        <v>716</v>
      </c>
      <c r="H718">
        <v>24.666</v>
      </c>
      <c r="I718">
        <v>4.8660917299999999</v>
      </c>
      <c r="J718">
        <v>1638.4106470500001</v>
      </c>
      <c r="K718">
        <v>0.14153779999999999</v>
      </c>
      <c r="L718">
        <v>0.13350000000000001</v>
      </c>
      <c r="M718">
        <v>2.8999999999999998E-3</v>
      </c>
      <c r="N718">
        <v>68.588399999999993</v>
      </c>
      <c r="O718">
        <v>934.7636</v>
      </c>
      <c r="P718">
        <v>3.7052</v>
      </c>
      <c r="Q718">
        <v>0.12039999999999999</v>
      </c>
      <c r="R718">
        <v>6.9699999999999998E-2</v>
      </c>
      <c r="S718">
        <v>25.895600000000002</v>
      </c>
      <c r="T718">
        <v>928.77779999999996</v>
      </c>
      <c r="U718">
        <v>0</v>
      </c>
      <c r="V718">
        <v>0</v>
      </c>
      <c r="W718">
        <v>2.7900000000000001E-2</v>
      </c>
      <c r="X718">
        <v>74893706</v>
      </c>
      <c r="Y718">
        <v>1709276720</v>
      </c>
      <c r="Z718">
        <v>0</v>
      </c>
      <c r="AA718">
        <v>0.1263</v>
      </c>
      <c r="AB718">
        <v>4.3799999999999999E-2</v>
      </c>
      <c r="AC718">
        <v>19614.408899999999</v>
      </c>
      <c r="AD718">
        <v>478977.01140000002</v>
      </c>
      <c r="AE718">
        <v>0</v>
      </c>
      <c r="AF718">
        <v>0.12039999999999999</v>
      </c>
      <c r="AG718">
        <v>4.1000000000000002E-2</v>
      </c>
      <c r="AH718">
        <v>-1E-4</v>
      </c>
      <c r="AI718">
        <v>0.377</v>
      </c>
      <c r="AJ718">
        <v>-1.5100000000000001E-2</v>
      </c>
      <c r="AK718">
        <v>0.124</v>
      </c>
      <c r="AL718">
        <v>3.8199999999999998E-2</v>
      </c>
      <c r="AM718">
        <v>0</v>
      </c>
      <c r="AN718">
        <v>442484488.83569998</v>
      </c>
      <c r="AO718">
        <v>0</v>
      </c>
      <c r="AP718">
        <v>0.12870000000000001</v>
      </c>
      <c r="AQ718">
        <v>0</v>
      </c>
      <c r="AR718">
        <v>-1.8239989299999999</v>
      </c>
      <c r="AS718">
        <v>0</v>
      </c>
      <c r="AT718">
        <v>-16.444582950000001</v>
      </c>
      <c r="AU718">
        <v>0.13469999999999999</v>
      </c>
      <c r="AV718">
        <v>0.11091791963018401</v>
      </c>
      <c r="AW718">
        <v>5185.2246999999998</v>
      </c>
      <c r="AX718">
        <v>415586.43150000001</v>
      </c>
      <c r="AY718">
        <v>23.412500000000001</v>
      </c>
      <c r="AZ718">
        <v>0.112</v>
      </c>
      <c r="BA718">
        <v>0.98760000000000003</v>
      </c>
      <c r="BB718">
        <v>0</v>
      </c>
      <c r="BC718">
        <v>0</v>
      </c>
      <c r="BD718">
        <v>0</v>
      </c>
      <c r="BE718">
        <v>0</v>
      </c>
      <c r="BF718">
        <v>0</v>
      </c>
      <c r="BG718" s="2">
        <f t="shared" si="13"/>
        <v>0.14953601377418579</v>
      </c>
      <c r="BH718">
        <f>IFERROR(VLOOKUP(D718,'Pesos cenários'!$B$2:$D$4,3,FALSE),"")</f>
        <v>0.3972</v>
      </c>
    </row>
    <row r="719" spans="1:60" x14ac:dyDescent="0.25">
      <c r="A719">
        <v>21855</v>
      </c>
      <c r="B719" t="s">
        <v>719</v>
      </c>
      <c r="C719" t="s">
        <v>461</v>
      </c>
      <c r="D719" t="s">
        <v>58</v>
      </c>
      <c r="E719" t="s">
        <v>57</v>
      </c>
      <c r="F719" t="s">
        <v>724</v>
      </c>
      <c r="G719" t="s">
        <v>716</v>
      </c>
      <c r="H719">
        <v>24.666</v>
      </c>
      <c r="I719">
        <v>4.8660917299999999</v>
      </c>
      <c r="J719">
        <v>1822.5904057749999</v>
      </c>
      <c r="K719">
        <v>0.14153779999999999</v>
      </c>
      <c r="L719">
        <v>0.13350000000000001</v>
      </c>
      <c r="M719">
        <v>2.5999999999999999E-3</v>
      </c>
      <c r="N719">
        <v>68.588399999999993</v>
      </c>
      <c r="O719">
        <v>986.64490000000001</v>
      </c>
      <c r="P719">
        <v>3.7052</v>
      </c>
      <c r="Q719">
        <v>0.12039999999999999</v>
      </c>
      <c r="R719">
        <v>6.6000000000000003E-2</v>
      </c>
      <c r="S719">
        <v>25.895600000000002</v>
      </c>
      <c r="T719">
        <v>916.14700000000005</v>
      </c>
      <c r="U719">
        <v>0</v>
      </c>
      <c r="V719">
        <v>0</v>
      </c>
      <c r="W719">
        <v>2.8299999999999999E-2</v>
      </c>
      <c r="X719">
        <v>74893706</v>
      </c>
      <c r="Y719">
        <v>1698409060</v>
      </c>
      <c r="Z719">
        <v>0</v>
      </c>
      <c r="AA719">
        <v>0.1263</v>
      </c>
      <c r="AB719">
        <v>4.41E-2</v>
      </c>
      <c r="AC719">
        <v>19614.408899999999</v>
      </c>
      <c r="AD719">
        <v>479501.98119999998</v>
      </c>
      <c r="AE719">
        <v>0</v>
      </c>
      <c r="AF719">
        <v>0.12039999999999999</v>
      </c>
      <c r="AG719">
        <v>4.0899999999999999E-2</v>
      </c>
      <c r="AH719">
        <v>-1E-4</v>
      </c>
      <c r="AI719">
        <v>0.37640000000000001</v>
      </c>
      <c r="AJ719">
        <v>-3.3399999999999999E-2</v>
      </c>
      <c r="AK719">
        <v>0.124</v>
      </c>
      <c r="AL719">
        <v>8.1199999999999994E-2</v>
      </c>
      <c r="AM719">
        <v>0</v>
      </c>
      <c r="AN719">
        <v>447279988.8872</v>
      </c>
      <c r="AO719">
        <v>0</v>
      </c>
      <c r="AP719">
        <v>0.12870000000000001</v>
      </c>
      <c r="AQ719">
        <v>0</v>
      </c>
      <c r="AR719">
        <v>52.563434600000001</v>
      </c>
      <c r="AS719">
        <v>0</v>
      </c>
      <c r="AT719">
        <v>-12.267491825</v>
      </c>
      <c r="AU719">
        <v>0.13469999999999999</v>
      </c>
      <c r="AV719">
        <v>0</v>
      </c>
      <c r="AW719">
        <v>5432.8689000000004</v>
      </c>
      <c r="AX719">
        <v>431044.28480000002</v>
      </c>
      <c r="AY719">
        <v>0.35320000000000001</v>
      </c>
      <c r="AZ719">
        <v>0.112</v>
      </c>
      <c r="BA719">
        <v>0.98740000000000006</v>
      </c>
      <c r="BB719">
        <v>0</v>
      </c>
      <c r="BC719">
        <v>0</v>
      </c>
      <c r="BD719">
        <v>0</v>
      </c>
      <c r="BE719">
        <v>0</v>
      </c>
      <c r="BF719">
        <v>0</v>
      </c>
      <c r="BG719" s="2">
        <f t="shared" si="13"/>
        <v>0.13944529</v>
      </c>
      <c r="BH719">
        <f>IFERROR(VLOOKUP(D719,'Pesos cenários'!$B$2:$D$4,3,FALSE),"")</f>
        <v>0.36020000000000002</v>
      </c>
    </row>
    <row r="720" spans="1:60" x14ac:dyDescent="0.25">
      <c r="A720">
        <v>21855</v>
      </c>
      <c r="B720" t="s">
        <v>719</v>
      </c>
      <c r="C720" t="s">
        <v>461</v>
      </c>
      <c r="D720" t="s">
        <v>59</v>
      </c>
      <c r="E720" t="s">
        <v>57</v>
      </c>
      <c r="F720" t="s">
        <v>724</v>
      </c>
      <c r="G720" t="s">
        <v>716</v>
      </c>
      <c r="H720">
        <v>24.666</v>
      </c>
      <c r="I720">
        <v>4.8660917299999999</v>
      </c>
      <c r="J720">
        <v>2210.4683583999999</v>
      </c>
      <c r="K720">
        <v>0.14153779999999999</v>
      </c>
      <c r="L720">
        <v>0.13350000000000001</v>
      </c>
      <c r="M720">
        <v>2.0999999999999999E-3</v>
      </c>
      <c r="N720">
        <v>82.306100000000001</v>
      </c>
      <c r="O720">
        <v>1225.8015</v>
      </c>
      <c r="P720">
        <v>1.4140999999999999</v>
      </c>
      <c r="Q720">
        <v>0.12039999999999999</v>
      </c>
      <c r="R720">
        <v>6.6100000000000006E-2</v>
      </c>
      <c r="S720">
        <v>25.895600000000002</v>
      </c>
      <c r="T720">
        <v>972.66780000000006</v>
      </c>
      <c r="U720">
        <v>0</v>
      </c>
      <c r="V720">
        <v>0</v>
      </c>
      <c r="W720">
        <v>2.6599999999999999E-2</v>
      </c>
      <c r="X720">
        <v>74893706</v>
      </c>
      <c r="Y720">
        <v>2308118342.25</v>
      </c>
      <c r="Z720">
        <v>0</v>
      </c>
      <c r="AA720">
        <v>0.1263</v>
      </c>
      <c r="AB720">
        <v>3.2399999999999998E-2</v>
      </c>
      <c r="AC720">
        <v>19614.408899999999</v>
      </c>
      <c r="AD720">
        <v>836379.58109999995</v>
      </c>
      <c r="AE720">
        <v>0</v>
      </c>
      <c r="AF720">
        <v>0.12039999999999999</v>
      </c>
      <c r="AG720">
        <v>2.35E-2</v>
      </c>
      <c r="AH720">
        <v>-4.0000000000000002E-4</v>
      </c>
      <c r="AI720">
        <v>0.57669999999999999</v>
      </c>
      <c r="AJ720">
        <v>-9.7799999999999998E-2</v>
      </c>
      <c r="AK720">
        <v>0.124</v>
      </c>
      <c r="AL720">
        <v>0.14449999999999999</v>
      </c>
      <c r="AM720">
        <v>23135946.987100001</v>
      </c>
      <c r="AN720">
        <v>972652688.70200002</v>
      </c>
      <c r="AO720">
        <v>0</v>
      </c>
      <c r="AP720">
        <v>0.12870000000000001</v>
      </c>
      <c r="AQ720">
        <v>2.3800000000000002E-2</v>
      </c>
      <c r="AR720">
        <v>-0.33622887699999998</v>
      </c>
      <c r="AS720">
        <v>0</v>
      </c>
      <c r="AT720">
        <v>-11.5883427875</v>
      </c>
      <c r="AU720">
        <v>0.13469999999999999</v>
      </c>
      <c r="AV720">
        <v>2.9014405525066098E-2</v>
      </c>
      <c r="AW720">
        <v>6660.1817000000001</v>
      </c>
      <c r="AX720">
        <v>452429.32079999999</v>
      </c>
      <c r="AY720">
        <v>0</v>
      </c>
      <c r="AZ720">
        <v>0.112</v>
      </c>
      <c r="BA720">
        <v>0.98529999999999995</v>
      </c>
      <c r="BB720">
        <v>0</v>
      </c>
      <c r="BC720">
        <v>0</v>
      </c>
      <c r="BD720">
        <v>0</v>
      </c>
      <c r="BE720">
        <v>0</v>
      </c>
      <c r="BF720">
        <v>0</v>
      </c>
      <c r="BG720" s="2">
        <f t="shared" si="13"/>
        <v>0.15040321042422639</v>
      </c>
      <c r="BH720">
        <f>IFERROR(VLOOKUP(D720,'Pesos cenários'!$B$2:$D$4,3,FALSE),"")</f>
        <v>0.24260000000000001</v>
      </c>
    </row>
    <row r="721" spans="1:60" x14ac:dyDescent="0.25">
      <c r="A721">
        <v>21856</v>
      </c>
      <c r="B721" t="s">
        <v>719</v>
      </c>
      <c r="C721" t="s">
        <v>462</v>
      </c>
      <c r="D721" t="s">
        <v>56</v>
      </c>
      <c r="E721" t="s">
        <v>57</v>
      </c>
      <c r="F721" t="s">
        <v>724</v>
      </c>
      <c r="G721" t="s">
        <v>716</v>
      </c>
      <c r="H721">
        <v>46.811</v>
      </c>
      <c r="I721">
        <v>178.53117399999999</v>
      </c>
      <c r="J721">
        <v>1638.4106470500001</v>
      </c>
      <c r="K721">
        <v>0.14153779999999999</v>
      </c>
      <c r="L721">
        <v>0.13350000000000001</v>
      </c>
      <c r="M721">
        <v>0.1089</v>
      </c>
      <c r="N721">
        <v>49.3367</v>
      </c>
      <c r="O721">
        <v>934.7636</v>
      </c>
      <c r="P721">
        <v>3.7052</v>
      </c>
      <c r="Q721">
        <v>0.12039999999999999</v>
      </c>
      <c r="R721">
        <v>4.9000000000000002E-2</v>
      </c>
      <c r="S721">
        <v>109.9871</v>
      </c>
      <c r="T721">
        <v>928.77779999999996</v>
      </c>
      <c r="U721">
        <v>0</v>
      </c>
      <c r="V721">
        <v>0</v>
      </c>
      <c r="W721">
        <v>0.11840000000000001</v>
      </c>
      <c r="X721">
        <v>184774768</v>
      </c>
      <c r="Y721">
        <v>1709276720</v>
      </c>
      <c r="Z721">
        <v>0</v>
      </c>
      <c r="AA721">
        <v>0.1263</v>
      </c>
      <c r="AB721">
        <v>0.1081</v>
      </c>
      <c r="AC721">
        <v>2674.3168000000001</v>
      </c>
      <c r="AD721">
        <v>478977.01140000002</v>
      </c>
      <c r="AE721">
        <v>0</v>
      </c>
      <c r="AF721">
        <v>0.12039999999999999</v>
      </c>
      <c r="AG721">
        <v>5.5999999999999999E-3</v>
      </c>
      <c r="AH721">
        <v>-4.0000000000000002E-4</v>
      </c>
      <c r="AI721">
        <v>0.377</v>
      </c>
      <c r="AJ721">
        <v>-1.5100000000000001E-2</v>
      </c>
      <c r="AK721">
        <v>0.124</v>
      </c>
      <c r="AL721">
        <v>3.7499999999999999E-2</v>
      </c>
      <c r="AM721">
        <v>0</v>
      </c>
      <c r="AN721">
        <v>442484488.83569998</v>
      </c>
      <c r="AO721">
        <v>0</v>
      </c>
      <c r="AP721">
        <v>0.12870000000000001</v>
      </c>
      <c r="AQ721">
        <v>0</v>
      </c>
      <c r="AR721">
        <v>-2.3021489400000001E-2</v>
      </c>
      <c r="AS721">
        <v>0</v>
      </c>
      <c r="AT721">
        <v>-16.444582950000001</v>
      </c>
      <c r="AU721">
        <v>0.13469999999999999</v>
      </c>
      <c r="AV721">
        <v>1.3999436452719501E-3</v>
      </c>
      <c r="AW721">
        <v>83312.502900000007</v>
      </c>
      <c r="AX721">
        <v>415586.43150000001</v>
      </c>
      <c r="AY721">
        <v>23.412500000000001</v>
      </c>
      <c r="AZ721">
        <v>0.112</v>
      </c>
      <c r="BA721">
        <v>0.79959999999999998</v>
      </c>
      <c r="BB721">
        <v>0</v>
      </c>
      <c r="BC721">
        <v>0</v>
      </c>
      <c r="BD721">
        <v>0</v>
      </c>
      <c r="BE721">
        <v>0</v>
      </c>
      <c r="BF721">
        <v>0</v>
      </c>
      <c r="BG721" s="2">
        <f t="shared" si="13"/>
        <v>0.12915879240901812</v>
      </c>
      <c r="BH721">
        <f>IFERROR(VLOOKUP(D721,'Pesos cenários'!$B$2:$D$4,3,FALSE),"")</f>
        <v>0.3972</v>
      </c>
    </row>
    <row r="722" spans="1:60" x14ac:dyDescent="0.25">
      <c r="A722">
        <v>21856</v>
      </c>
      <c r="B722" t="s">
        <v>719</v>
      </c>
      <c r="C722" t="s">
        <v>462</v>
      </c>
      <c r="D722" t="s">
        <v>58</v>
      </c>
      <c r="E722" t="s">
        <v>57</v>
      </c>
      <c r="F722" t="s">
        <v>724</v>
      </c>
      <c r="G722" t="s">
        <v>716</v>
      </c>
      <c r="H722">
        <v>46.811</v>
      </c>
      <c r="I722">
        <v>178.53117399999999</v>
      </c>
      <c r="J722">
        <v>1822.5904057749999</v>
      </c>
      <c r="K722">
        <v>0.14153779999999999</v>
      </c>
      <c r="L722">
        <v>0.13350000000000001</v>
      </c>
      <c r="M722">
        <v>9.7900000000000001E-2</v>
      </c>
      <c r="N722">
        <v>49.3367</v>
      </c>
      <c r="O722">
        <v>986.64490000000001</v>
      </c>
      <c r="P722">
        <v>3.7052</v>
      </c>
      <c r="Q722">
        <v>0.12039999999999999</v>
      </c>
      <c r="R722">
        <v>4.6399999999999997E-2</v>
      </c>
      <c r="S722">
        <v>109.9871</v>
      </c>
      <c r="T722">
        <v>916.14700000000005</v>
      </c>
      <c r="U722">
        <v>0</v>
      </c>
      <c r="V722">
        <v>0</v>
      </c>
      <c r="W722">
        <v>0.1201</v>
      </c>
      <c r="X722">
        <v>184774768</v>
      </c>
      <c r="Y722">
        <v>1698409060</v>
      </c>
      <c r="Z722">
        <v>0</v>
      </c>
      <c r="AA722">
        <v>0.1263</v>
      </c>
      <c r="AB722">
        <v>0.10879999999999999</v>
      </c>
      <c r="AC722">
        <v>2674.3168000000001</v>
      </c>
      <c r="AD722">
        <v>479501.98119999998</v>
      </c>
      <c r="AE722">
        <v>0</v>
      </c>
      <c r="AF722">
        <v>0.12039999999999999</v>
      </c>
      <c r="AG722">
        <v>5.5999999999999999E-3</v>
      </c>
      <c r="AH722">
        <v>-1.5E-3</v>
      </c>
      <c r="AI722">
        <v>0.37640000000000001</v>
      </c>
      <c r="AJ722">
        <v>-3.3399999999999999E-2</v>
      </c>
      <c r="AK722">
        <v>0.124</v>
      </c>
      <c r="AL722">
        <v>7.7899999999999997E-2</v>
      </c>
      <c r="AM722">
        <v>3820155.2083999999</v>
      </c>
      <c r="AN722">
        <v>447279988.8872</v>
      </c>
      <c r="AO722">
        <v>0</v>
      </c>
      <c r="AP722">
        <v>0.12870000000000001</v>
      </c>
      <c r="AQ722">
        <v>8.5000000000000006E-3</v>
      </c>
      <c r="AR722">
        <v>-7.5911335600000004E-2</v>
      </c>
      <c r="AS722">
        <v>0</v>
      </c>
      <c r="AT722">
        <v>-12.267491825</v>
      </c>
      <c r="AU722">
        <v>0.13469999999999999</v>
      </c>
      <c r="AV722">
        <v>6.18800784079593E-3</v>
      </c>
      <c r="AW722">
        <v>53539.320800000001</v>
      </c>
      <c r="AX722">
        <v>431044.28480000002</v>
      </c>
      <c r="AY722">
        <v>0.35320000000000001</v>
      </c>
      <c r="AZ722">
        <v>0.112</v>
      </c>
      <c r="BA722">
        <v>0.87580000000000002</v>
      </c>
      <c r="BB722">
        <v>0</v>
      </c>
      <c r="BC722">
        <v>0</v>
      </c>
      <c r="BD722">
        <v>0</v>
      </c>
      <c r="BE722">
        <v>0</v>
      </c>
      <c r="BF722">
        <v>0</v>
      </c>
      <c r="BG722" s="2">
        <f t="shared" si="13"/>
        <v>0.14274856465615521</v>
      </c>
      <c r="BH722">
        <f>IFERROR(VLOOKUP(D722,'Pesos cenários'!$B$2:$D$4,3,FALSE),"")</f>
        <v>0.36020000000000002</v>
      </c>
    </row>
    <row r="723" spans="1:60" x14ac:dyDescent="0.25">
      <c r="A723">
        <v>21856</v>
      </c>
      <c r="B723" t="s">
        <v>719</v>
      </c>
      <c r="C723" t="s">
        <v>462</v>
      </c>
      <c r="D723" t="s">
        <v>59</v>
      </c>
      <c r="E723" t="s">
        <v>57</v>
      </c>
      <c r="F723" t="s">
        <v>724</v>
      </c>
      <c r="G723" t="s">
        <v>716</v>
      </c>
      <c r="H723">
        <v>46.811</v>
      </c>
      <c r="I723">
        <v>178.53117399999999</v>
      </c>
      <c r="J723">
        <v>2210.4683583999999</v>
      </c>
      <c r="K723">
        <v>0.14153779999999999</v>
      </c>
      <c r="L723">
        <v>0.13350000000000001</v>
      </c>
      <c r="M723">
        <v>8.0699999999999994E-2</v>
      </c>
      <c r="N723">
        <v>65.782300000000006</v>
      </c>
      <c r="O723">
        <v>1225.8015</v>
      </c>
      <c r="P723">
        <v>1.4140999999999999</v>
      </c>
      <c r="Q723">
        <v>0.12039999999999999</v>
      </c>
      <c r="R723">
        <v>5.2600000000000001E-2</v>
      </c>
      <c r="S723">
        <v>109.9871</v>
      </c>
      <c r="T723">
        <v>972.66780000000006</v>
      </c>
      <c r="U723">
        <v>0</v>
      </c>
      <c r="V723">
        <v>0</v>
      </c>
      <c r="W723">
        <v>0.11310000000000001</v>
      </c>
      <c r="X723">
        <v>184774768</v>
      </c>
      <c r="Y723">
        <v>2308118342.25</v>
      </c>
      <c r="Z723">
        <v>0</v>
      </c>
      <c r="AA723">
        <v>0.1263</v>
      </c>
      <c r="AB723">
        <v>8.0100000000000005E-2</v>
      </c>
      <c r="AC723">
        <v>2674.3168000000001</v>
      </c>
      <c r="AD723">
        <v>836379.58109999995</v>
      </c>
      <c r="AE723">
        <v>0</v>
      </c>
      <c r="AF723">
        <v>0.12039999999999999</v>
      </c>
      <c r="AG723">
        <v>3.2000000000000002E-3</v>
      </c>
      <c r="AH723">
        <v>1E-4</v>
      </c>
      <c r="AI723">
        <v>0.57669999999999999</v>
      </c>
      <c r="AJ723">
        <v>-9.7799999999999998E-2</v>
      </c>
      <c r="AK723">
        <v>0.124</v>
      </c>
      <c r="AL723">
        <v>0.1452</v>
      </c>
      <c r="AM723">
        <v>17135817.603100002</v>
      </c>
      <c r="AN723">
        <v>972652688.70200002</v>
      </c>
      <c r="AO723">
        <v>0</v>
      </c>
      <c r="AP723">
        <v>0.12870000000000001</v>
      </c>
      <c r="AQ723">
        <v>1.7600000000000001E-2</v>
      </c>
      <c r="AR723">
        <v>-8.32623839E-2</v>
      </c>
      <c r="AS723">
        <v>0</v>
      </c>
      <c r="AT723">
        <v>-11.5883427875</v>
      </c>
      <c r="AU723">
        <v>0.13469999999999999</v>
      </c>
      <c r="AV723">
        <v>7.1850121649674201E-3</v>
      </c>
      <c r="AW723">
        <v>37133.253199999999</v>
      </c>
      <c r="AX723">
        <v>452429.32079999999</v>
      </c>
      <c r="AY723">
        <v>0</v>
      </c>
      <c r="AZ723">
        <v>0.112</v>
      </c>
      <c r="BA723">
        <v>0.91790000000000005</v>
      </c>
      <c r="BB723">
        <v>0</v>
      </c>
      <c r="BC723">
        <v>0</v>
      </c>
      <c r="BD723">
        <v>0</v>
      </c>
      <c r="BE723">
        <v>0</v>
      </c>
      <c r="BF723">
        <v>0</v>
      </c>
      <c r="BG723" s="2">
        <f t="shared" si="13"/>
        <v>0.15165094113862113</v>
      </c>
      <c r="BH723">
        <f>IFERROR(VLOOKUP(D723,'Pesos cenários'!$B$2:$D$4,3,FALSE),"")</f>
        <v>0.24260000000000001</v>
      </c>
    </row>
    <row r="724" spans="1:60" x14ac:dyDescent="0.25">
      <c r="A724">
        <v>21857</v>
      </c>
      <c r="B724" t="s">
        <v>719</v>
      </c>
      <c r="C724" t="s">
        <v>463</v>
      </c>
      <c r="D724" t="s">
        <v>56</v>
      </c>
      <c r="E724" t="s">
        <v>57</v>
      </c>
      <c r="F724" t="s">
        <v>724</v>
      </c>
      <c r="G724" t="s">
        <v>716</v>
      </c>
      <c r="H724">
        <v>22.998000000000001</v>
      </c>
      <c r="I724">
        <v>442.80993699999999</v>
      </c>
      <c r="J724">
        <v>1638.4106470500001</v>
      </c>
      <c r="K724">
        <v>0.14153779999999999</v>
      </c>
      <c r="L724">
        <v>0.13350000000000001</v>
      </c>
      <c r="M724">
        <v>0.2702</v>
      </c>
      <c r="N724">
        <v>17.389600000000002</v>
      </c>
      <c r="O724">
        <v>934.7636</v>
      </c>
      <c r="P724">
        <v>3.7052</v>
      </c>
      <c r="Q724">
        <v>0.12039999999999999</v>
      </c>
      <c r="R724">
        <v>1.47E-2</v>
      </c>
      <c r="S724">
        <v>34.820300000000003</v>
      </c>
      <c r="T724">
        <v>928.77779999999996</v>
      </c>
      <c r="U724">
        <v>0</v>
      </c>
      <c r="V724">
        <v>0</v>
      </c>
      <c r="W724">
        <v>3.7499999999999999E-2</v>
      </c>
      <c r="X724">
        <v>69829814</v>
      </c>
      <c r="Y724">
        <v>1709276720</v>
      </c>
      <c r="Z724">
        <v>0</v>
      </c>
      <c r="AA724">
        <v>0.1263</v>
      </c>
      <c r="AB724">
        <v>4.0899999999999999E-2</v>
      </c>
      <c r="AC724">
        <v>38590.207999999999</v>
      </c>
      <c r="AD724">
        <v>478977.01140000002</v>
      </c>
      <c r="AE724">
        <v>0</v>
      </c>
      <c r="AF724">
        <v>0.12039999999999999</v>
      </c>
      <c r="AG724">
        <v>8.0600000000000005E-2</v>
      </c>
      <c r="AH724">
        <v>0.2344</v>
      </c>
      <c r="AI724">
        <v>0.377</v>
      </c>
      <c r="AJ724">
        <v>-1.5100000000000001E-2</v>
      </c>
      <c r="AK724">
        <v>0.124</v>
      </c>
      <c r="AL724">
        <v>0.63619999999999999</v>
      </c>
      <c r="AM724">
        <v>3488901.8832</v>
      </c>
      <c r="AN724">
        <v>442484488.83569998</v>
      </c>
      <c r="AO724">
        <v>0</v>
      </c>
      <c r="AP724">
        <v>0.12870000000000001</v>
      </c>
      <c r="AQ724">
        <v>7.9000000000000008E-3</v>
      </c>
      <c r="AR724">
        <v>-0.31655365200000002</v>
      </c>
      <c r="AS724">
        <v>0</v>
      </c>
      <c r="AT724">
        <v>-16.444582950000001</v>
      </c>
      <c r="AU724">
        <v>0.13469999999999999</v>
      </c>
      <c r="AV724">
        <v>1.9249722109857401E-2</v>
      </c>
      <c r="AW724">
        <v>239.79640000000001</v>
      </c>
      <c r="AX724">
        <v>415586.43150000001</v>
      </c>
      <c r="AY724">
        <v>23.412500000000001</v>
      </c>
      <c r="AZ724">
        <v>0.112</v>
      </c>
      <c r="BA724">
        <v>0.99950000000000006</v>
      </c>
      <c r="BB724">
        <v>0</v>
      </c>
      <c r="BC724">
        <v>0</v>
      </c>
      <c r="BD724">
        <v>0</v>
      </c>
      <c r="BE724">
        <v>0</v>
      </c>
      <c r="BF724">
        <v>0</v>
      </c>
      <c r="BG724" s="2">
        <f t="shared" si="13"/>
        <v>0.2471539575681978</v>
      </c>
      <c r="BH724">
        <f>IFERROR(VLOOKUP(D724,'Pesos cenários'!$B$2:$D$4,3,FALSE),"")</f>
        <v>0.3972</v>
      </c>
    </row>
    <row r="725" spans="1:60" x14ac:dyDescent="0.25">
      <c r="A725">
        <v>21857</v>
      </c>
      <c r="B725" t="s">
        <v>719</v>
      </c>
      <c r="C725" t="s">
        <v>463</v>
      </c>
      <c r="D725" t="s">
        <v>58</v>
      </c>
      <c r="E725" t="s">
        <v>57</v>
      </c>
      <c r="F725" t="s">
        <v>724</v>
      </c>
      <c r="G725" t="s">
        <v>716</v>
      </c>
      <c r="H725">
        <v>22.998000000000001</v>
      </c>
      <c r="I725">
        <v>442.80993699999999</v>
      </c>
      <c r="J725">
        <v>1822.5904057749999</v>
      </c>
      <c r="K725">
        <v>0.14153779999999999</v>
      </c>
      <c r="L725">
        <v>0.13350000000000001</v>
      </c>
      <c r="M725">
        <v>0.2429</v>
      </c>
      <c r="N725">
        <v>17.389600000000002</v>
      </c>
      <c r="O725">
        <v>986.64490000000001</v>
      </c>
      <c r="P725">
        <v>3.7052</v>
      </c>
      <c r="Q725">
        <v>0.12039999999999999</v>
      </c>
      <c r="R725">
        <v>1.3899999999999999E-2</v>
      </c>
      <c r="S725">
        <v>34.820300000000003</v>
      </c>
      <c r="T725">
        <v>916.14700000000005</v>
      </c>
      <c r="U725">
        <v>0</v>
      </c>
      <c r="V725">
        <v>0</v>
      </c>
      <c r="W725">
        <v>3.7999999999999999E-2</v>
      </c>
      <c r="X725">
        <v>69829814</v>
      </c>
      <c r="Y725">
        <v>1698409060</v>
      </c>
      <c r="Z725">
        <v>0</v>
      </c>
      <c r="AA725">
        <v>0.1263</v>
      </c>
      <c r="AB725">
        <v>4.1099999999999998E-2</v>
      </c>
      <c r="AC725">
        <v>38590.207999999999</v>
      </c>
      <c r="AD725">
        <v>479501.98119999998</v>
      </c>
      <c r="AE725">
        <v>0</v>
      </c>
      <c r="AF725">
        <v>0.12039999999999999</v>
      </c>
      <c r="AG725">
        <v>8.0500000000000002E-2</v>
      </c>
      <c r="AH725">
        <v>0.2344</v>
      </c>
      <c r="AI725">
        <v>0.37640000000000001</v>
      </c>
      <c r="AJ725">
        <v>-3.3399999999999999E-2</v>
      </c>
      <c r="AK725">
        <v>0.124</v>
      </c>
      <c r="AL725">
        <v>0.65339999999999998</v>
      </c>
      <c r="AM725">
        <v>5319316.3517000005</v>
      </c>
      <c r="AN725">
        <v>447279988.8872</v>
      </c>
      <c r="AO725">
        <v>0</v>
      </c>
      <c r="AP725">
        <v>0.12870000000000001</v>
      </c>
      <c r="AQ725">
        <v>1.1900000000000001E-2</v>
      </c>
      <c r="AR725">
        <v>-0.36461263900000002</v>
      </c>
      <c r="AS725">
        <v>0</v>
      </c>
      <c r="AT725">
        <v>-12.267491825</v>
      </c>
      <c r="AU725">
        <v>0.13469999999999999</v>
      </c>
      <c r="AV725">
        <v>2.9721857100157401E-2</v>
      </c>
      <c r="AW725">
        <v>87.493600000000001</v>
      </c>
      <c r="AX725">
        <v>431044.28480000002</v>
      </c>
      <c r="AY725">
        <v>0.35320000000000001</v>
      </c>
      <c r="AZ725">
        <v>0.112</v>
      </c>
      <c r="BA725">
        <v>0.99980000000000002</v>
      </c>
      <c r="BB725">
        <v>0</v>
      </c>
      <c r="BC725">
        <v>0</v>
      </c>
      <c r="BD725">
        <v>0</v>
      </c>
      <c r="BE725">
        <v>0</v>
      </c>
      <c r="BF725">
        <v>0</v>
      </c>
      <c r="BG725" s="2">
        <f t="shared" si="13"/>
        <v>0.24751810415139122</v>
      </c>
      <c r="BH725">
        <f>IFERROR(VLOOKUP(D725,'Pesos cenários'!$B$2:$D$4,3,FALSE),"")</f>
        <v>0.36020000000000002</v>
      </c>
    </row>
    <row r="726" spans="1:60" x14ac:dyDescent="0.25">
      <c r="A726">
        <v>21857</v>
      </c>
      <c r="B726" t="s">
        <v>719</v>
      </c>
      <c r="C726" t="s">
        <v>463</v>
      </c>
      <c r="D726" t="s">
        <v>59</v>
      </c>
      <c r="E726" t="s">
        <v>57</v>
      </c>
      <c r="F726" t="s">
        <v>724</v>
      </c>
      <c r="G726" t="s">
        <v>716</v>
      </c>
      <c r="H726">
        <v>22.998000000000001</v>
      </c>
      <c r="I726">
        <v>442.80993699999999</v>
      </c>
      <c r="J726">
        <v>2210.4683583999999</v>
      </c>
      <c r="K726">
        <v>0.14153779999999999</v>
      </c>
      <c r="L726">
        <v>0.13350000000000001</v>
      </c>
      <c r="M726">
        <v>0.20030000000000001</v>
      </c>
      <c r="N726">
        <v>21.1966</v>
      </c>
      <c r="O726">
        <v>1225.8015</v>
      </c>
      <c r="P726">
        <v>1.4140999999999999</v>
      </c>
      <c r="Q726">
        <v>0.12039999999999999</v>
      </c>
      <c r="R726">
        <v>1.6199999999999999E-2</v>
      </c>
      <c r="S726">
        <v>34.820300000000003</v>
      </c>
      <c r="T726">
        <v>972.66780000000006</v>
      </c>
      <c r="U726">
        <v>0</v>
      </c>
      <c r="V726">
        <v>0</v>
      </c>
      <c r="W726">
        <v>3.5799999999999998E-2</v>
      </c>
      <c r="X726">
        <v>69829814</v>
      </c>
      <c r="Y726">
        <v>2308118342.25</v>
      </c>
      <c r="Z726">
        <v>0</v>
      </c>
      <c r="AA726">
        <v>0.1263</v>
      </c>
      <c r="AB726">
        <v>3.0300000000000001E-2</v>
      </c>
      <c r="AC726">
        <v>38590.207999999999</v>
      </c>
      <c r="AD726">
        <v>836379.58109999995</v>
      </c>
      <c r="AE726">
        <v>0</v>
      </c>
      <c r="AF726">
        <v>0.12039999999999999</v>
      </c>
      <c r="AG726">
        <v>4.6100000000000002E-2</v>
      </c>
      <c r="AH726">
        <v>0.2344</v>
      </c>
      <c r="AI726">
        <v>0.57669999999999999</v>
      </c>
      <c r="AJ726">
        <v>-9.7799999999999998E-2</v>
      </c>
      <c r="AK726">
        <v>0.124</v>
      </c>
      <c r="AL726">
        <v>0.49249999999999999</v>
      </c>
      <c r="AM726">
        <v>2684179.3881000001</v>
      </c>
      <c r="AN726">
        <v>972652688.70200002</v>
      </c>
      <c r="AO726">
        <v>0</v>
      </c>
      <c r="AP726">
        <v>0.12870000000000001</v>
      </c>
      <c r="AQ726">
        <v>2.8E-3</v>
      </c>
      <c r="AR726">
        <v>-0.21272648899999999</v>
      </c>
      <c r="AS726">
        <v>0</v>
      </c>
      <c r="AT726">
        <v>-11.5883427875</v>
      </c>
      <c r="AU726">
        <v>0.13469999999999999</v>
      </c>
      <c r="AV726">
        <v>1.8356937907416899E-2</v>
      </c>
      <c r="AW726">
        <v>116.4081</v>
      </c>
      <c r="AX726">
        <v>452429.32079999999</v>
      </c>
      <c r="AY726">
        <v>0</v>
      </c>
      <c r="AZ726">
        <v>0.112</v>
      </c>
      <c r="BA726">
        <v>0.99970000000000003</v>
      </c>
      <c r="BB726">
        <v>0</v>
      </c>
      <c r="BC726">
        <v>0</v>
      </c>
      <c r="BD726">
        <v>0</v>
      </c>
      <c r="BE726">
        <v>0</v>
      </c>
      <c r="BF726">
        <v>0</v>
      </c>
      <c r="BG726" s="2">
        <f t="shared" si="13"/>
        <v>0.21393729953612906</v>
      </c>
      <c r="BH726">
        <f>IFERROR(VLOOKUP(D726,'Pesos cenários'!$B$2:$D$4,3,FALSE),"")</f>
        <v>0.24260000000000001</v>
      </c>
    </row>
    <row r="727" spans="1:60" x14ac:dyDescent="0.25">
      <c r="A727">
        <v>21858</v>
      </c>
      <c r="B727" t="s">
        <v>719</v>
      </c>
      <c r="C727" t="s">
        <v>464</v>
      </c>
      <c r="D727" t="s">
        <v>56</v>
      </c>
      <c r="E727" t="s">
        <v>57</v>
      </c>
      <c r="F727" t="s">
        <v>724</v>
      </c>
      <c r="G727" t="s">
        <v>716</v>
      </c>
      <c r="H727">
        <v>47.435000000000002</v>
      </c>
      <c r="J727">
        <v>1638.4106470500001</v>
      </c>
      <c r="K727">
        <v>0.14153779999999999</v>
      </c>
      <c r="L727">
        <v>0.13350000000000001</v>
      </c>
      <c r="N727">
        <v>136.60769999999999</v>
      </c>
      <c r="O727">
        <v>934.7636</v>
      </c>
      <c r="P727">
        <v>3.7052</v>
      </c>
      <c r="Q727">
        <v>0.12039999999999999</v>
      </c>
      <c r="R727">
        <v>0.14269999999999999</v>
      </c>
      <c r="S727">
        <v>0</v>
      </c>
      <c r="T727">
        <v>928.77779999999996</v>
      </c>
      <c r="U727">
        <v>0</v>
      </c>
      <c r="V727">
        <v>0</v>
      </c>
      <c r="W727">
        <v>0</v>
      </c>
      <c r="X727">
        <v>0</v>
      </c>
      <c r="Y727">
        <v>1709276720</v>
      </c>
      <c r="Z727">
        <v>0</v>
      </c>
      <c r="AA727">
        <v>0.1263</v>
      </c>
      <c r="AB727">
        <v>0</v>
      </c>
      <c r="AC727">
        <v>0</v>
      </c>
      <c r="AD727">
        <v>478977.01140000002</v>
      </c>
      <c r="AE727">
        <v>0</v>
      </c>
      <c r="AF727">
        <v>0.12039999999999999</v>
      </c>
      <c r="AG727">
        <v>0</v>
      </c>
      <c r="AH727">
        <v>0.1147</v>
      </c>
      <c r="AI727">
        <v>0.377</v>
      </c>
      <c r="AJ727">
        <v>-1.5100000000000001E-2</v>
      </c>
      <c r="AK727">
        <v>0.124</v>
      </c>
      <c r="AL727">
        <v>0.33090000000000003</v>
      </c>
      <c r="AM727">
        <v>5191442.5915999999</v>
      </c>
      <c r="AN727">
        <v>442484488.83569998</v>
      </c>
      <c r="AO727">
        <v>0</v>
      </c>
      <c r="AP727">
        <v>0.12870000000000001</v>
      </c>
      <c r="AQ727">
        <v>1.17E-2</v>
      </c>
      <c r="AR727">
        <v>-48.054653199999997</v>
      </c>
      <c r="AS727">
        <v>0</v>
      </c>
      <c r="AT727">
        <v>-16.444582950000001</v>
      </c>
      <c r="AU727">
        <v>0.13469999999999999</v>
      </c>
      <c r="AV727">
        <v>1</v>
      </c>
      <c r="AW727">
        <v>22081.899700000002</v>
      </c>
      <c r="AX727">
        <v>415586.43150000001</v>
      </c>
      <c r="AY727">
        <v>23.412500000000001</v>
      </c>
      <c r="AZ727">
        <v>0.112</v>
      </c>
      <c r="BA727">
        <v>0.94689999999999996</v>
      </c>
      <c r="BB727">
        <v>0</v>
      </c>
      <c r="BC727">
        <v>0</v>
      </c>
      <c r="BD727">
        <v>0</v>
      </c>
      <c r="BE727">
        <v>0</v>
      </c>
      <c r="BF727">
        <v>0</v>
      </c>
      <c r="BG727" s="2">
        <f t="shared" si="13"/>
        <v>0.30047126999999996</v>
      </c>
      <c r="BH727">
        <f>IFERROR(VLOOKUP(D727,'Pesos cenários'!$B$2:$D$4,3,FALSE),"")</f>
        <v>0.3972</v>
      </c>
    </row>
    <row r="728" spans="1:60" x14ac:dyDescent="0.25">
      <c r="A728">
        <v>21858</v>
      </c>
      <c r="B728" t="s">
        <v>719</v>
      </c>
      <c r="C728" t="s">
        <v>464</v>
      </c>
      <c r="D728" t="s">
        <v>58</v>
      </c>
      <c r="E728" t="s">
        <v>57</v>
      </c>
      <c r="F728" t="s">
        <v>724</v>
      </c>
      <c r="G728" t="s">
        <v>716</v>
      </c>
      <c r="H728">
        <v>47.435000000000002</v>
      </c>
      <c r="J728">
        <v>1822.5904057749999</v>
      </c>
      <c r="K728">
        <v>0.14153779999999999</v>
      </c>
      <c r="L728">
        <v>0.13350000000000001</v>
      </c>
      <c r="N728">
        <v>142.69759999999999</v>
      </c>
      <c r="O728">
        <v>986.64490000000001</v>
      </c>
      <c r="P728">
        <v>3.7052</v>
      </c>
      <c r="Q728">
        <v>0.12039999999999999</v>
      </c>
      <c r="R728">
        <v>0.1414</v>
      </c>
      <c r="S728">
        <v>0</v>
      </c>
      <c r="T728">
        <v>916.14700000000005</v>
      </c>
      <c r="U728">
        <v>0</v>
      </c>
      <c r="V728">
        <v>0</v>
      </c>
      <c r="W728">
        <v>0</v>
      </c>
      <c r="X728">
        <v>0</v>
      </c>
      <c r="Y728">
        <v>1698409060</v>
      </c>
      <c r="Z728">
        <v>0</v>
      </c>
      <c r="AA728">
        <v>0.1263</v>
      </c>
      <c r="AB728">
        <v>0</v>
      </c>
      <c r="AC728">
        <v>0</v>
      </c>
      <c r="AD728">
        <v>479501.98119999998</v>
      </c>
      <c r="AE728">
        <v>0</v>
      </c>
      <c r="AF728">
        <v>0.12039999999999999</v>
      </c>
      <c r="AG728">
        <v>0</v>
      </c>
      <c r="AH728">
        <v>0.115</v>
      </c>
      <c r="AI728">
        <v>0.37640000000000001</v>
      </c>
      <c r="AJ728">
        <v>-3.3399999999999999E-2</v>
      </c>
      <c r="AK728">
        <v>0.124</v>
      </c>
      <c r="AL728">
        <v>0.36209999999999998</v>
      </c>
      <c r="AM728">
        <v>3972873.0236</v>
      </c>
      <c r="AN728">
        <v>447279988.8872</v>
      </c>
      <c r="AO728">
        <v>0</v>
      </c>
      <c r="AP728">
        <v>0.12870000000000001</v>
      </c>
      <c r="AQ728">
        <v>8.8999999999999999E-3</v>
      </c>
      <c r="AR728">
        <v>-4.9069967300000004</v>
      </c>
      <c r="AS728">
        <v>0</v>
      </c>
      <c r="AT728">
        <v>-12.267491825</v>
      </c>
      <c r="AU728">
        <v>0.13469999999999999</v>
      </c>
      <c r="AV728">
        <v>0.4</v>
      </c>
      <c r="AW728">
        <v>21132.464899999999</v>
      </c>
      <c r="AX728">
        <v>431044.28480000002</v>
      </c>
      <c r="AY728">
        <v>0.35320000000000001</v>
      </c>
      <c r="AZ728">
        <v>0.112</v>
      </c>
      <c r="BA728">
        <v>0.95099999999999996</v>
      </c>
      <c r="BB728">
        <v>0</v>
      </c>
      <c r="BC728">
        <v>0</v>
      </c>
      <c r="BD728">
        <v>0</v>
      </c>
      <c r="BE728">
        <v>0</v>
      </c>
      <c r="BF728">
        <v>0</v>
      </c>
      <c r="BG728" s="2">
        <f t="shared" si="13"/>
        <v>0.22346239000000001</v>
      </c>
      <c r="BH728">
        <f>IFERROR(VLOOKUP(D728,'Pesos cenários'!$B$2:$D$4,3,FALSE),"")</f>
        <v>0.36020000000000002</v>
      </c>
    </row>
    <row r="729" spans="1:60" x14ac:dyDescent="0.25">
      <c r="A729">
        <v>21858</v>
      </c>
      <c r="B729" t="s">
        <v>719</v>
      </c>
      <c r="C729" t="s">
        <v>464</v>
      </c>
      <c r="D729" t="s">
        <v>59</v>
      </c>
      <c r="E729" t="s">
        <v>57</v>
      </c>
      <c r="F729" t="s">
        <v>724</v>
      </c>
      <c r="G729" t="s">
        <v>716</v>
      </c>
      <c r="H729">
        <v>47.435000000000002</v>
      </c>
      <c r="J729">
        <v>2210.4683583999999</v>
      </c>
      <c r="K729">
        <v>0.14153779999999999</v>
      </c>
      <c r="L729">
        <v>0.13350000000000001</v>
      </c>
      <c r="N729">
        <v>160.7475</v>
      </c>
      <c r="O729">
        <v>1225.8015</v>
      </c>
      <c r="P729">
        <v>1.4140999999999999</v>
      </c>
      <c r="Q729">
        <v>0.12039999999999999</v>
      </c>
      <c r="R729">
        <v>0.13009999999999999</v>
      </c>
      <c r="S729">
        <v>0</v>
      </c>
      <c r="T729">
        <v>972.66780000000006</v>
      </c>
      <c r="U729">
        <v>0</v>
      </c>
      <c r="V729">
        <v>0</v>
      </c>
      <c r="W729">
        <v>0</v>
      </c>
      <c r="X729">
        <v>0</v>
      </c>
      <c r="Y729">
        <v>2308118342.25</v>
      </c>
      <c r="Z729">
        <v>0</v>
      </c>
      <c r="AA729">
        <v>0.1263</v>
      </c>
      <c r="AB729">
        <v>0</v>
      </c>
      <c r="AC729">
        <v>0</v>
      </c>
      <c r="AD729">
        <v>836379.58109999995</v>
      </c>
      <c r="AE729">
        <v>0</v>
      </c>
      <c r="AF729">
        <v>0.12039999999999999</v>
      </c>
      <c r="AG729">
        <v>0</v>
      </c>
      <c r="AH729">
        <v>0.1139</v>
      </c>
      <c r="AI729">
        <v>0.57669999999999999</v>
      </c>
      <c r="AJ729">
        <v>-9.7799999999999998E-2</v>
      </c>
      <c r="AK729">
        <v>0.124</v>
      </c>
      <c r="AL729">
        <v>0.31380000000000002</v>
      </c>
      <c r="AM729">
        <v>3396276.1850000001</v>
      </c>
      <c r="AN729">
        <v>972652688.70200002</v>
      </c>
      <c r="AO729">
        <v>0</v>
      </c>
      <c r="AP729">
        <v>0.12870000000000001</v>
      </c>
      <c r="AQ729">
        <v>3.5000000000000001E-3</v>
      </c>
      <c r="AR729">
        <v>-1.3781892099999999</v>
      </c>
      <c r="AS729">
        <v>0</v>
      </c>
      <c r="AT729">
        <v>-11.5883427875</v>
      </c>
      <c r="AU729">
        <v>0.13469999999999999</v>
      </c>
      <c r="AV729">
        <v>0.11892893015614001</v>
      </c>
      <c r="AW729">
        <v>15551.377899999999</v>
      </c>
      <c r="AX729">
        <v>452429.32079999999</v>
      </c>
      <c r="AY729">
        <v>0</v>
      </c>
      <c r="AZ729">
        <v>0.112</v>
      </c>
      <c r="BA729">
        <v>0.96560000000000001</v>
      </c>
      <c r="BB729">
        <v>0</v>
      </c>
      <c r="BC729">
        <v>0</v>
      </c>
      <c r="BD729">
        <v>0</v>
      </c>
      <c r="BE729">
        <v>0</v>
      </c>
      <c r="BF729">
        <v>0</v>
      </c>
      <c r="BG729" s="2">
        <f t="shared" si="13"/>
        <v>0.17919261689203206</v>
      </c>
      <c r="BH729">
        <f>IFERROR(VLOOKUP(D729,'Pesos cenários'!$B$2:$D$4,3,FALSE),"")</f>
        <v>0.24260000000000001</v>
      </c>
    </row>
    <row r="730" spans="1:60" x14ac:dyDescent="0.25">
      <c r="A730">
        <v>21859</v>
      </c>
      <c r="B730" t="s">
        <v>719</v>
      </c>
      <c r="C730" t="s">
        <v>465</v>
      </c>
      <c r="D730" t="s">
        <v>56</v>
      </c>
      <c r="E730" t="s">
        <v>57</v>
      </c>
      <c r="F730" t="s">
        <v>724</v>
      </c>
      <c r="G730" t="s">
        <v>716</v>
      </c>
      <c r="H730">
        <v>16.672999999999998</v>
      </c>
      <c r="I730">
        <v>24.954095800000001</v>
      </c>
      <c r="J730">
        <v>1638.4106470500001</v>
      </c>
      <c r="K730">
        <v>0.14153779999999999</v>
      </c>
      <c r="L730">
        <v>0.13350000000000001</v>
      </c>
      <c r="M730">
        <v>1.5100000000000001E-2</v>
      </c>
      <c r="N730">
        <v>34.624099999999999</v>
      </c>
      <c r="O730">
        <v>934.7636</v>
      </c>
      <c r="P730">
        <v>3.7052</v>
      </c>
      <c r="Q730">
        <v>0.12039999999999999</v>
      </c>
      <c r="R730">
        <v>3.32E-2</v>
      </c>
      <c r="S730">
        <v>26.5151</v>
      </c>
      <c r="T730">
        <v>928.77779999999996</v>
      </c>
      <c r="U730">
        <v>0</v>
      </c>
      <c r="V730">
        <v>0</v>
      </c>
      <c r="W730">
        <v>2.8500000000000001E-2</v>
      </c>
      <c r="X730">
        <v>50626410</v>
      </c>
      <c r="Y730">
        <v>1709276720</v>
      </c>
      <c r="Z730">
        <v>0</v>
      </c>
      <c r="AA730">
        <v>0.1263</v>
      </c>
      <c r="AB730">
        <v>2.9600000000000001E-2</v>
      </c>
      <c r="AC730">
        <v>198964.3475</v>
      </c>
      <c r="AD730">
        <v>478977.01140000002</v>
      </c>
      <c r="AE730">
        <v>0</v>
      </c>
      <c r="AF730">
        <v>0.12039999999999999</v>
      </c>
      <c r="AG730">
        <v>0.41539999999999999</v>
      </c>
      <c r="AH730">
        <v>0</v>
      </c>
      <c r="AI730">
        <v>0.377</v>
      </c>
      <c r="AJ730">
        <v>-1.5100000000000001E-2</v>
      </c>
      <c r="AK730">
        <v>0.124</v>
      </c>
      <c r="AL730">
        <v>3.85E-2</v>
      </c>
      <c r="AM730">
        <v>0</v>
      </c>
      <c r="AN730">
        <v>442484488.83569998</v>
      </c>
      <c r="AO730">
        <v>0</v>
      </c>
      <c r="AP730">
        <v>0.12870000000000001</v>
      </c>
      <c r="AQ730">
        <v>0</v>
      </c>
      <c r="AR730">
        <v>-1.1929565099999999E-2</v>
      </c>
      <c r="AS730">
        <v>0</v>
      </c>
      <c r="AT730">
        <v>-16.444582950000001</v>
      </c>
      <c r="AU730">
        <v>0.13469999999999999</v>
      </c>
      <c r="AV730">
        <v>7.2544041623139998E-4</v>
      </c>
      <c r="AW730">
        <v>1743.364</v>
      </c>
      <c r="AX730">
        <v>415586.43150000001</v>
      </c>
      <c r="AY730">
        <v>23.412500000000001</v>
      </c>
      <c r="AZ730">
        <v>0.112</v>
      </c>
      <c r="BA730">
        <v>0.99590000000000001</v>
      </c>
      <c r="BB730">
        <v>0</v>
      </c>
      <c r="BC730">
        <v>0</v>
      </c>
      <c r="BD730">
        <v>0</v>
      </c>
      <c r="BE730">
        <v>0</v>
      </c>
      <c r="BF730">
        <v>0</v>
      </c>
      <c r="BG730" s="2">
        <f t="shared" si="13"/>
        <v>0.17617828682406639</v>
      </c>
      <c r="BH730">
        <f>IFERROR(VLOOKUP(D730,'Pesos cenários'!$B$2:$D$4,3,FALSE),"")</f>
        <v>0.3972</v>
      </c>
    </row>
    <row r="731" spans="1:60" x14ac:dyDescent="0.25">
      <c r="A731">
        <v>21859</v>
      </c>
      <c r="B731" t="s">
        <v>719</v>
      </c>
      <c r="C731" t="s">
        <v>465</v>
      </c>
      <c r="D731" t="s">
        <v>58</v>
      </c>
      <c r="E731" t="s">
        <v>57</v>
      </c>
      <c r="F731" t="s">
        <v>724</v>
      </c>
      <c r="G731" t="s">
        <v>716</v>
      </c>
      <c r="H731">
        <v>16.672999999999998</v>
      </c>
      <c r="I731">
        <v>24.954095800000001</v>
      </c>
      <c r="J731">
        <v>1822.5904057749999</v>
      </c>
      <c r="K731">
        <v>0.14153779999999999</v>
      </c>
      <c r="L731">
        <v>0.13350000000000001</v>
      </c>
      <c r="M731">
        <v>1.3599999999999999E-2</v>
      </c>
      <c r="N731">
        <v>34.624099999999999</v>
      </c>
      <c r="O731">
        <v>986.64490000000001</v>
      </c>
      <c r="P731">
        <v>3.7052</v>
      </c>
      <c r="Q731">
        <v>0.12039999999999999</v>
      </c>
      <c r="R731">
        <v>3.15E-2</v>
      </c>
      <c r="S731">
        <v>26.5151</v>
      </c>
      <c r="T731">
        <v>916.14700000000005</v>
      </c>
      <c r="U731">
        <v>0</v>
      </c>
      <c r="V731">
        <v>0</v>
      </c>
      <c r="W731">
        <v>2.8899999999999999E-2</v>
      </c>
      <c r="X731">
        <v>50626410</v>
      </c>
      <c r="Y731">
        <v>1698409060</v>
      </c>
      <c r="Z731">
        <v>0</v>
      </c>
      <c r="AA731">
        <v>0.1263</v>
      </c>
      <c r="AB731">
        <v>2.98E-2</v>
      </c>
      <c r="AC731">
        <v>198964.3475</v>
      </c>
      <c r="AD731">
        <v>479501.98119999998</v>
      </c>
      <c r="AE731">
        <v>0</v>
      </c>
      <c r="AF731">
        <v>0.12039999999999999</v>
      </c>
      <c r="AG731">
        <v>0.41489999999999999</v>
      </c>
      <c r="AH731">
        <v>0</v>
      </c>
      <c r="AI731">
        <v>0.37640000000000001</v>
      </c>
      <c r="AJ731">
        <v>-3.3399999999999999E-2</v>
      </c>
      <c r="AK731">
        <v>0.124</v>
      </c>
      <c r="AL731">
        <v>8.1500000000000003E-2</v>
      </c>
      <c r="AM731">
        <v>0</v>
      </c>
      <c r="AN731">
        <v>447279988.8872</v>
      </c>
      <c r="AO731">
        <v>0</v>
      </c>
      <c r="AP731">
        <v>0.12870000000000001</v>
      </c>
      <c r="AQ731">
        <v>0</v>
      </c>
      <c r="AR731">
        <v>-1.47968745E-2</v>
      </c>
      <c r="AS731">
        <v>0</v>
      </c>
      <c r="AT731">
        <v>-12.267491825</v>
      </c>
      <c r="AU731">
        <v>0.13469999999999999</v>
      </c>
      <c r="AV731">
        <v>1.2061858048150701E-3</v>
      </c>
      <c r="AW731">
        <v>1675.6185</v>
      </c>
      <c r="AX731">
        <v>431044.28480000002</v>
      </c>
      <c r="AY731">
        <v>0.35320000000000001</v>
      </c>
      <c r="AZ731">
        <v>0.112</v>
      </c>
      <c r="BA731">
        <v>0.99609999999999999</v>
      </c>
      <c r="BB731">
        <v>0</v>
      </c>
      <c r="BC731">
        <v>0</v>
      </c>
      <c r="BD731">
        <v>0</v>
      </c>
      <c r="BE731">
        <v>0</v>
      </c>
      <c r="BF731">
        <v>0</v>
      </c>
      <c r="BG731" s="2">
        <f t="shared" si="13"/>
        <v>0.1811575732279086</v>
      </c>
      <c r="BH731">
        <f>IFERROR(VLOOKUP(D731,'Pesos cenários'!$B$2:$D$4,3,FALSE),"")</f>
        <v>0.36020000000000002</v>
      </c>
    </row>
    <row r="732" spans="1:60" x14ac:dyDescent="0.25">
      <c r="A732">
        <v>21859</v>
      </c>
      <c r="B732" t="s">
        <v>719</v>
      </c>
      <c r="C732" t="s">
        <v>465</v>
      </c>
      <c r="D732" t="s">
        <v>59</v>
      </c>
      <c r="E732" t="s">
        <v>57</v>
      </c>
      <c r="F732" t="s">
        <v>724</v>
      </c>
      <c r="G732" t="s">
        <v>716</v>
      </c>
      <c r="H732">
        <v>16.672999999999998</v>
      </c>
      <c r="I732">
        <v>24.954095800000001</v>
      </c>
      <c r="J732">
        <v>2210.4683583999999</v>
      </c>
      <c r="K732">
        <v>0.14153779999999999</v>
      </c>
      <c r="L732">
        <v>0.13350000000000001</v>
      </c>
      <c r="M732">
        <v>1.12E-2</v>
      </c>
      <c r="N732">
        <v>62.323399999999999</v>
      </c>
      <c r="O732">
        <v>1225.8015</v>
      </c>
      <c r="P732">
        <v>1.4140999999999999</v>
      </c>
      <c r="Q732">
        <v>0.12039999999999999</v>
      </c>
      <c r="R732">
        <v>4.9700000000000001E-2</v>
      </c>
      <c r="S732">
        <v>26.5151</v>
      </c>
      <c r="T732">
        <v>972.66780000000006</v>
      </c>
      <c r="U732">
        <v>0</v>
      </c>
      <c r="V732">
        <v>0</v>
      </c>
      <c r="W732">
        <v>2.7300000000000001E-2</v>
      </c>
      <c r="X732">
        <v>50626410</v>
      </c>
      <c r="Y732">
        <v>2308118342.25</v>
      </c>
      <c r="Z732">
        <v>0</v>
      </c>
      <c r="AA732">
        <v>0.1263</v>
      </c>
      <c r="AB732">
        <v>2.1899999999999999E-2</v>
      </c>
      <c r="AC732">
        <v>198964.3475</v>
      </c>
      <c r="AD732">
        <v>836379.58109999995</v>
      </c>
      <c r="AE732">
        <v>0</v>
      </c>
      <c r="AF732">
        <v>0.12039999999999999</v>
      </c>
      <c r="AG732">
        <v>0.2379</v>
      </c>
      <c r="AH732">
        <v>0</v>
      </c>
      <c r="AI732">
        <v>0.57669999999999999</v>
      </c>
      <c r="AJ732">
        <v>-9.7799999999999998E-2</v>
      </c>
      <c r="AK732">
        <v>0.124</v>
      </c>
      <c r="AL732">
        <v>0.14499999999999999</v>
      </c>
      <c r="AM732">
        <v>0</v>
      </c>
      <c r="AN732">
        <v>972652688.70200002</v>
      </c>
      <c r="AO732">
        <v>0</v>
      </c>
      <c r="AP732">
        <v>0.12870000000000001</v>
      </c>
      <c r="AQ732">
        <v>0</v>
      </c>
      <c r="AR732">
        <v>-4.4253324199999998E-3</v>
      </c>
      <c r="AS732">
        <v>0</v>
      </c>
      <c r="AT732">
        <v>-11.5883427875</v>
      </c>
      <c r="AU732">
        <v>0.13469999999999999</v>
      </c>
      <c r="AV732">
        <v>3.818779355382E-4</v>
      </c>
      <c r="AW732">
        <v>1774.0070000000001</v>
      </c>
      <c r="AX732">
        <v>452429.32079999999</v>
      </c>
      <c r="AY732">
        <v>0</v>
      </c>
      <c r="AZ732">
        <v>0.112</v>
      </c>
      <c r="BA732">
        <v>0.99609999999999999</v>
      </c>
      <c r="BB732">
        <v>0</v>
      </c>
      <c r="BC732">
        <v>0</v>
      </c>
      <c r="BD732">
        <v>0</v>
      </c>
      <c r="BE732">
        <v>0</v>
      </c>
      <c r="BF732">
        <v>0</v>
      </c>
      <c r="BG732" s="2">
        <f t="shared" si="13"/>
        <v>0.16848284895791699</v>
      </c>
      <c r="BH732">
        <f>IFERROR(VLOOKUP(D732,'Pesos cenários'!$B$2:$D$4,3,FALSE),"")</f>
        <v>0.24260000000000001</v>
      </c>
    </row>
    <row r="733" spans="1:60" x14ac:dyDescent="0.25">
      <c r="A733">
        <v>21860</v>
      </c>
      <c r="B733" t="s">
        <v>719</v>
      </c>
      <c r="C733" t="s">
        <v>466</v>
      </c>
      <c r="D733" t="s">
        <v>56</v>
      </c>
      <c r="E733" t="s">
        <v>57</v>
      </c>
      <c r="F733" t="s">
        <v>724</v>
      </c>
      <c r="G733" t="s">
        <v>716</v>
      </c>
      <c r="H733">
        <v>92.894000000000005</v>
      </c>
      <c r="J733">
        <v>1638.4106470500001</v>
      </c>
      <c r="K733">
        <v>0.14153779999999999</v>
      </c>
      <c r="L733">
        <v>0.13350000000000001</v>
      </c>
      <c r="N733">
        <v>30.635899999999999</v>
      </c>
      <c r="O733">
        <v>934.7636</v>
      </c>
      <c r="P733">
        <v>3.7052</v>
      </c>
      <c r="Q733">
        <v>0.12039999999999999</v>
      </c>
      <c r="R733">
        <v>2.8899999999999999E-2</v>
      </c>
      <c r="S733">
        <v>0</v>
      </c>
      <c r="T733">
        <v>928.77779999999996</v>
      </c>
      <c r="U733">
        <v>0</v>
      </c>
      <c r="V733">
        <v>0</v>
      </c>
      <c r="W733">
        <v>0</v>
      </c>
      <c r="X733">
        <v>0</v>
      </c>
      <c r="Y733">
        <v>1709276720</v>
      </c>
      <c r="Z733">
        <v>0</v>
      </c>
      <c r="AA733">
        <v>0.1263</v>
      </c>
      <c r="AB733">
        <v>0</v>
      </c>
      <c r="AC733">
        <v>0</v>
      </c>
      <c r="AD733">
        <v>478977.01140000002</v>
      </c>
      <c r="AE733">
        <v>0</v>
      </c>
      <c r="AF733">
        <v>0.12039999999999999</v>
      </c>
      <c r="AG733">
        <v>0</v>
      </c>
      <c r="AH733">
        <v>0</v>
      </c>
      <c r="AI733">
        <v>0.377</v>
      </c>
      <c r="AJ733">
        <v>-1.5100000000000001E-2</v>
      </c>
      <c r="AK733">
        <v>0.124</v>
      </c>
      <c r="AL733">
        <v>3.85E-2</v>
      </c>
      <c r="AM733">
        <v>0</v>
      </c>
      <c r="AN733">
        <v>442484488.83569998</v>
      </c>
      <c r="AO733">
        <v>0</v>
      </c>
      <c r="AP733">
        <v>0.12870000000000001</v>
      </c>
      <c r="AQ733">
        <v>0</v>
      </c>
      <c r="AR733">
        <v>-0.143984482</v>
      </c>
      <c r="AS733">
        <v>0</v>
      </c>
      <c r="AT733">
        <v>-16.444582950000001</v>
      </c>
      <c r="AU733">
        <v>0.13469999999999999</v>
      </c>
      <c r="AV733">
        <v>8.75573934819672E-3</v>
      </c>
      <c r="AW733">
        <v>20480.091700000001</v>
      </c>
      <c r="AX733">
        <v>415586.43150000001</v>
      </c>
      <c r="AY733">
        <v>23.412500000000001</v>
      </c>
      <c r="AZ733">
        <v>0.112</v>
      </c>
      <c r="BA733">
        <v>0.95079999999999998</v>
      </c>
      <c r="BB733">
        <v>0</v>
      </c>
      <c r="BC733">
        <v>0</v>
      </c>
      <c r="BD733">
        <v>0</v>
      </c>
      <c r="BE733">
        <v>0</v>
      </c>
      <c r="BF733">
        <v>0</v>
      </c>
      <c r="BG733" s="2">
        <f t="shared" si="13"/>
        <v>0.1159225580902021</v>
      </c>
      <c r="BH733">
        <f>IFERROR(VLOOKUP(D733,'Pesos cenários'!$B$2:$D$4,3,FALSE),"")</f>
        <v>0.3972</v>
      </c>
    </row>
    <row r="734" spans="1:60" x14ac:dyDescent="0.25">
      <c r="A734">
        <v>21860</v>
      </c>
      <c r="B734" t="s">
        <v>719</v>
      </c>
      <c r="C734" t="s">
        <v>466</v>
      </c>
      <c r="D734" t="s">
        <v>58</v>
      </c>
      <c r="E734" t="s">
        <v>57</v>
      </c>
      <c r="F734" t="s">
        <v>724</v>
      </c>
      <c r="G734" t="s">
        <v>716</v>
      </c>
      <c r="H734">
        <v>92.894000000000005</v>
      </c>
      <c r="J734">
        <v>1822.5904057749999</v>
      </c>
      <c r="K734">
        <v>0.14153779999999999</v>
      </c>
      <c r="L734">
        <v>0.13350000000000001</v>
      </c>
      <c r="N734">
        <v>38.294899999999998</v>
      </c>
      <c r="O734">
        <v>986.64490000000001</v>
      </c>
      <c r="P734">
        <v>3.7052</v>
      </c>
      <c r="Q734">
        <v>0.12039999999999999</v>
      </c>
      <c r="R734">
        <v>3.5200000000000002E-2</v>
      </c>
      <c r="S734">
        <v>0</v>
      </c>
      <c r="T734">
        <v>916.14700000000005</v>
      </c>
      <c r="U734">
        <v>0</v>
      </c>
      <c r="V734">
        <v>0</v>
      </c>
      <c r="W734">
        <v>0</v>
      </c>
      <c r="X734">
        <v>0</v>
      </c>
      <c r="Y734">
        <v>1698409060</v>
      </c>
      <c r="Z734">
        <v>0</v>
      </c>
      <c r="AA734">
        <v>0.1263</v>
      </c>
      <c r="AB734">
        <v>0</v>
      </c>
      <c r="AC734">
        <v>0</v>
      </c>
      <c r="AD734">
        <v>479501.98119999998</v>
      </c>
      <c r="AE734">
        <v>0</v>
      </c>
      <c r="AF734">
        <v>0.12039999999999999</v>
      </c>
      <c r="AG734">
        <v>0</v>
      </c>
      <c r="AH734">
        <v>0</v>
      </c>
      <c r="AI734">
        <v>0.37640000000000001</v>
      </c>
      <c r="AJ734">
        <v>-3.3399999999999999E-2</v>
      </c>
      <c r="AK734">
        <v>0.124</v>
      </c>
      <c r="AL734">
        <v>8.1500000000000003E-2</v>
      </c>
      <c r="AM734">
        <v>0</v>
      </c>
      <c r="AN734">
        <v>447279988.8872</v>
      </c>
      <c r="AO734">
        <v>0</v>
      </c>
      <c r="AP734">
        <v>0.12870000000000001</v>
      </c>
      <c r="AQ734">
        <v>0</v>
      </c>
      <c r="AR734">
        <v>-5.7204824400000002E-4</v>
      </c>
      <c r="AS734">
        <v>0</v>
      </c>
      <c r="AT734">
        <v>-12.267491825</v>
      </c>
      <c r="AU734">
        <v>0.13469999999999999</v>
      </c>
      <c r="AV734">
        <v>4.6631230911799997E-5</v>
      </c>
      <c r="AW734">
        <v>20480.0874</v>
      </c>
      <c r="AX734">
        <v>431044.28480000002</v>
      </c>
      <c r="AY734">
        <v>0.35320000000000001</v>
      </c>
      <c r="AZ734">
        <v>0.112</v>
      </c>
      <c r="BA734">
        <v>0.95250000000000001</v>
      </c>
      <c r="BB734">
        <v>0</v>
      </c>
      <c r="BC734">
        <v>0</v>
      </c>
      <c r="BD734">
        <v>0</v>
      </c>
      <c r="BE734">
        <v>0</v>
      </c>
      <c r="BF734">
        <v>0</v>
      </c>
      <c r="BG734" s="2">
        <f t="shared" ref="BG734:BG797" si="14">(M734*L734)+(R734*Q734)+(W734*V734)+(AB734*AA734)+(AG734*AF734)+(AL734*AK734)+(AQ734*AP734)+(AV734*AU734)+(BA734*AZ734)+(BF734*BE734)</f>
        <v>0.12103036122680381</v>
      </c>
      <c r="BH734">
        <f>IFERROR(VLOOKUP(D734,'Pesos cenários'!$B$2:$D$4,3,FALSE),"")</f>
        <v>0.36020000000000002</v>
      </c>
    </row>
    <row r="735" spans="1:60" x14ac:dyDescent="0.25">
      <c r="A735">
        <v>21860</v>
      </c>
      <c r="B735" t="s">
        <v>719</v>
      </c>
      <c r="C735" t="s">
        <v>466</v>
      </c>
      <c r="D735" t="s">
        <v>59</v>
      </c>
      <c r="E735" t="s">
        <v>57</v>
      </c>
      <c r="F735" t="s">
        <v>724</v>
      </c>
      <c r="G735" t="s">
        <v>716</v>
      </c>
      <c r="H735">
        <v>92.894000000000005</v>
      </c>
      <c r="J735">
        <v>2210.4683583999999</v>
      </c>
      <c r="K735">
        <v>0.14153779999999999</v>
      </c>
      <c r="L735">
        <v>0.13350000000000001</v>
      </c>
      <c r="N735">
        <v>45.953899999999997</v>
      </c>
      <c r="O735">
        <v>1225.8015</v>
      </c>
      <c r="P735">
        <v>1.4140999999999999</v>
      </c>
      <c r="Q735">
        <v>0.12039999999999999</v>
      </c>
      <c r="R735">
        <v>3.6400000000000002E-2</v>
      </c>
      <c r="S735">
        <v>0</v>
      </c>
      <c r="T735">
        <v>972.66780000000006</v>
      </c>
      <c r="U735">
        <v>0</v>
      </c>
      <c r="V735">
        <v>0</v>
      </c>
      <c r="W735">
        <v>0</v>
      </c>
      <c r="X735">
        <v>0</v>
      </c>
      <c r="Y735">
        <v>2308118342.25</v>
      </c>
      <c r="Z735">
        <v>0</v>
      </c>
      <c r="AA735">
        <v>0.1263</v>
      </c>
      <c r="AB735">
        <v>0</v>
      </c>
      <c r="AC735">
        <v>0</v>
      </c>
      <c r="AD735">
        <v>836379.58109999995</v>
      </c>
      <c r="AE735">
        <v>0</v>
      </c>
      <c r="AF735">
        <v>0.12039999999999999</v>
      </c>
      <c r="AG735">
        <v>0</v>
      </c>
      <c r="AH735">
        <v>0.2344</v>
      </c>
      <c r="AI735">
        <v>0.57669999999999999</v>
      </c>
      <c r="AJ735">
        <v>-9.7799999999999998E-2</v>
      </c>
      <c r="AK735">
        <v>0.124</v>
      </c>
      <c r="AL735">
        <v>0.49249999999999999</v>
      </c>
      <c r="AM735">
        <v>1557218.9265000001</v>
      </c>
      <c r="AN735">
        <v>972652688.70200002</v>
      </c>
      <c r="AO735">
        <v>0</v>
      </c>
      <c r="AP735">
        <v>0.12870000000000001</v>
      </c>
      <c r="AQ735">
        <v>1.6000000000000001E-3</v>
      </c>
      <c r="AR735">
        <v>-8.8497549300000002E-3</v>
      </c>
      <c r="AS735">
        <v>0</v>
      </c>
      <c r="AT735">
        <v>-11.5883427875</v>
      </c>
      <c r="AU735">
        <v>0.13469999999999999</v>
      </c>
      <c r="AV735">
        <v>7.6367735165259998E-4</v>
      </c>
      <c r="AW735">
        <v>24698.367600000001</v>
      </c>
      <c r="AX735">
        <v>452429.32079999999</v>
      </c>
      <c r="AY735">
        <v>0</v>
      </c>
      <c r="AZ735">
        <v>0.112</v>
      </c>
      <c r="BA735">
        <v>0.94540000000000002</v>
      </c>
      <c r="BB735">
        <v>0</v>
      </c>
      <c r="BC735">
        <v>0</v>
      </c>
      <c r="BD735">
        <v>0</v>
      </c>
      <c r="BE735">
        <v>0</v>
      </c>
      <c r="BF735">
        <v>0</v>
      </c>
      <c r="BG735" s="2">
        <f t="shared" si="14"/>
        <v>0.17164614733926759</v>
      </c>
      <c r="BH735">
        <f>IFERROR(VLOOKUP(D735,'Pesos cenários'!$B$2:$D$4,3,FALSE),"")</f>
        <v>0.24260000000000001</v>
      </c>
    </row>
    <row r="736" spans="1:60" x14ac:dyDescent="0.25">
      <c r="A736">
        <v>21861</v>
      </c>
      <c r="B736" t="s">
        <v>719</v>
      </c>
      <c r="C736" t="s">
        <v>467</v>
      </c>
      <c r="D736" t="s">
        <v>56</v>
      </c>
      <c r="E736" t="s">
        <v>57</v>
      </c>
      <c r="F736" t="s">
        <v>724</v>
      </c>
      <c r="G736" t="s">
        <v>716</v>
      </c>
      <c r="H736">
        <v>184.49199999999999</v>
      </c>
      <c r="I736">
        <v>1869.34106</v>
      </c>
      <c r="J736">
        <v>1638.4106470500001</v>
      </c>
      <c r="K736">
        <v>0.14153779999999999</v>
      </c>
      <c r="L736">
        <v>0.13350000000000001</v>
      </c>
      <c r="M736">
        <v>1</v>
      </c>
      <c r="N736">
        <v>126.47280000000001</v>
      </c>
      <c r="O736">
        <v>934.7636</v>
      </c>
      <c r="P736">
        <v>3.7052</v>
      </c>
      <c r="Q736">
        <v>0.12039999999999999</v>
      </c>
      <c r="R736">
        <v>0.13189999999999999</v>
      </c>
      <c r="S736">
        <v>203.7704</v>
      </c>
      <c r="T736">
        <v>928.77779999999996</v>
      </c>
      <c r="U736">
        <v>0</v>
      </c>
      <c r="V736">
        <v>0</v>
      </c>
      <c r="W736">
        <v>0.21940000000000001</v>
      </c>
      <c r="X736">
        <v>560183526</v>
      </c>
      <c r="Y736">
        <v>1709276720</v>
      </c>
      <c r="Z736">
        <v>0</v>
      </c>
      <c r="AA736">
        <v>0.1263</v>
      </c>
      <c r="AB736">
        <v>0.32769999999999999</v>
      </c>
      <c r="AC736">
        <v>153977.5079</v>
      </c>
      <c r="AD736">
        <v>478977.01140000002</v>
      </c>
      <c r="AE736">
        <v>0</v>
      </c>
      <c r="AF736">
        <v>0.12039999999999999</v>
      </c>
      <c r="AG736">
        <v>0.32150000000000001</v>
      </c>
      <c r="AH736">
        <v>0</v>
      </c>
      <c r="AI736">
        <v>0.377</v>
      </c>
      <c r="AJ736">
        <v>-1.5100000000000001E-2</v>
      </c>
      <c r="AK736">
        <v>0.124</v>
      </c>
      <c r="AL736">
        <v>3.85E-2</v>
      </c>
      <c r="AM736">
        <v>4822751.3119999999</v>
      </c>
      <c r="AN736">
        <v>442484488.83569998</v>
      </c>
      <c r="AO736">
        <v>0</v>
      </c>
      <c r="AP736">
        <v>0.12870000000000001</v>
      </c>
      <c r="AQ736">
        <v>1.09E-2</v>
      </c>
      <c r="AR736">
        <v>5.07149363</v>
      </c>
      <c r="AS736">
        <v>0</v>
      </c>
      <c r="AT736">
        <v>-16.444582950000001</v>
      </c>
      <c r="AU736">
        <v>0.13469999999999999</v>
      </c>
      <c r="AV736">
        <v>0</v>
      </c>
      <c r="AW736">
        <v>346.93090000000001</v>
      </c>
      <c r="AX736">
        <v>415586.43150000001</v>
      </c>
      <c r="AY736">
        <v>23.412500000000001</v>
      </c>
      <c r="AZ736">
        <v>0.112</v>
      </c>
      <c r="BA736">
        <v>0.99919999999999998</v>
      </c>
      <c r="BB736">
        <v>0</v>
      </c>
      <c r="BC736">
        <v>0</v>
      </c>
      <c r="BD736">
        <v>0</v>
      </c>
      <c r="BE736">
        <v>0</v>
      </c>
      <c r="BF736">
        <v>0</v>
      </c>
      <c r="BG736" s="2">
        <f t="shared" si="14"/>
        <v>0.34756509999999996</v>
      </c>
      <c r="BH736">
        <f>IFERROR(VLOOKUP(D736,'Pesos cenários'!$B$2:$D$4,3,FALSE),"")</f>
        <v>0.3972</v>
      </c>
    </row>
    <row r="737" spans="1:60" x14ac:dyDescent="0.25">
      <c r="A737">
        <v>21861</v>
      </c>
      <c r="B737" t="s">
        <v>719</v>
      </c>
      <c r="C737" t="s">
        <v>467</v>
      </c>
      <c r="D737" t="s">
        <v>58</v>
      </c>
      <c r="E737" t="s">
        <v>57</v>
      </c>
      <c r="F737" t="s">
        <v>724</v>
      </c>
      <c r="G737" t="s">
        <v>716</v>
      </c>
      <c r="H737">
        <v>184.49199999999999</v>
      </c>
      <c r="I737">
        <v>1869.34106</v>
      </c>
      <c r="J737">
        <v>1822.5904057749999</v>
      </c>
      <c r="K737">
        <v>0.14153779999999999</v>
      </c>
      <c r="L737">
        <v>0.13350000000000001</v>
      </c>
      <c r="M737">
        <v>1</v>
      </c>
      <c r="N737">
        <v>126.47280000000001</v>
      </c>
      <c r="O737">
        <v>986.64490000000001</v>
      </c>
      <c r="P737">
        <v>3.7052</v>
      </c>
      <c r="Q737">
        <v>0.12039999999999999</v>
      </c>
      <c r="R737">
        <v>0.1249</v>
      </c>
      <c r="S737">
        <v>203.7704</v>
      </c>
      <c r="T737">
        <v>916.14700000000005</v>
      </c>
      <c r="U737">
        <v>0</v>
      </c>
      <c r="V737">
        <v>0</v>
      </c>
      <c r="W737">
        <v>0.22239999999999999</v>
      </c>
      <c r="X737">
        <v>560183526</v>
      </c>
      <c r="Y737">
        <v>1698409060</v>
      </c>
      <c r="Z737">
        <v>0</v>
      </c>
      <c r="AA737">
        <v>0.1263</v>
      </c>
      <c r="AB737">
        <v>0.32979999999999998</v>
      </c>
      <c r="AC737">
        <v>153977.5079</v>
      </c>
      <c r="AD737">
        <v>479501.98119999998</v>
      </c>
      <c r="AE737">
        <v>0</v>
      </c>
      <c r="AF737">
        <v>0.12039999999999999</v>
      </c>
      <c r="AG737">
        <v>0.3211</v>
      </c>
      <c r="AH737">
        <v>0</v>
      </c>
      <c r="AI737">
        <v>0.37640000000000001</v>
      </c>
      <c r="AJ737">
        <v>-3.3399999999999999E-2</v>
      </c>
      <c r="AK737">
        <v>0.124</v>
      </c>
      <c r="AL737">
        <v>8.1500000000000003E-2</v>
      </c>
      <c r="AM737">
        <v>4117287.9035</v>
      </c>
      <c r="AN737">
        <v>447279988.8872</v>
      </c>
      <c r="AO737">
        <v>0</v>
      </c>
      <c r="AP737">
        <v>0.12870000000000001</v>
      </c>
      <c r="AQ737">
        <v>9.1999999999999998E-3</v>
      </c>
      <c r="AR737">
        <v>5.0796275099999999</v>
      </c>
      <c r="AS737">
        <v>0</v>
      </c>
      <c r="AT737">
        <v>-12.267491825</v>
      </c>
      <c r="AU737">
        <v>0.13469999999999999</v>
      </c>
      <c r="AV737">
        <v>0</v>
      </c>
      <c r="AW737">
        <v>348.30430000000001</v>
      </c>
      <c r="AX737">
        <v>431044.28480000002</v>
      </c>
      <c r="AY737">
        <v>0.35320000000000001</v>
      </c>
      <c r="AZ737">
        <v>0.112</v>
      </c>
      <c r="BA737">
        <v>0.99919999999999998</v>
      </c>
      <c r="BB737">
        <v>0</v>
      </c>
      <c r="BC737">
        <v>0</v>
      </c>
      <c r="BD737">
        <v>0</v>
      </c>
      <c r="BE737">
        <v>0</v>
      </c>
      <c r="BF737">
        <v>0</v>
      </c>
      <c r="BG737" s="2">
        <f t="shared" si="14"/>
        <v>0.35205257999999995</v>
      </c>
      <c r="BH737">
        <f>IFERROR(VLOOKUP(D737,'Pesos cenários'!$B$2:$D$4,3,FALSE),"")</f>
        <v>0.36020000000000002</v>
      </c>
    </row>
    <row r="738" spans="1:60" x14ac:dyDescent="0.25">
      <c r="A738">
        <v>21861</v>
      </c>
      <c r="B738" t="s">
        <v>719</v>
      </c>
      <c r="C738" t="s">
        <v>467</v>
      </c>
      <c r="D738" t="s">
        <v>59</v>
      </c>
      <c r="E738" t="s">
        <v>57</v>
      </c>
      <c r="F738" t="s">
        <v>724</v>
      </c>
      <c r="G738" t="s">
        <v>716</v>
      </c>
      <c r="H738">
        <v>184.49199999999999</v>
      </c>
      <c r="I738">
        <v>1869.34106</v>
      </c>
      <c r="J738">
        <v>2210.4683583999999</v>
      </c>
      <c r="K738">
        <v>0.14153779999999999</v>
      </c>
      <c r="L738">
        <v>0.13350000000000001</v>
      </c>
      <c r="M738">
        <v>0.84570000000000001</v>
      </c>
      <c r="N738">
        <v>197.58609999999999</v>
      </c>
      <c r="O738">
        <v>1225.8015</v>
      </c>
      <c r="P738">
        <v>1.4140999999999999</v>
      </c>
      <c r="Q738">
        <v>0.12039999999999999</v>
      </c>
      <c r="R738">
        <v>0.16020000000000001</v>
      </c>
      <c r="S738">
        <v>203.7704</v>
      </c>
      <c r="T738">
        <v>972.66780000000006</v>
      </c>
      <c r="U738">
        <v>0</v>
      </c>
      <c r="V738">
        <v>0</v>
      </c>
      <c r="W738">
        <v>0.20949999999999999</v>
      </c>
      <c r="X738">
        <v>560183526</v>
      </c>
      <c r="Y738">
        <v>2308118342.25</v>
      </c>
      <c r="Z738">
        <v>0</v>
      </c>
      <c r="AA738">
        <v>0.1263</v>
      </c>
      <c r="AB738">
        <v>0.2427</v>
      </c>
      <c r="AC738">
        <v>153977.5079</v>
      </c>
      <c r="AD738">
        <v>836379.58109999995</v>
      </c>
      <c r="AE738">
        <v>0</v>
      </c>
      <c r="AF738">
        <v>0.12039999999999999</v>
      </c>
      <c r="AG738">
        <v>0.18410000000000001</v>
      </c>
      <c r="AH738">
        <v>0.2344</v>
      </c>
      <c r="AI738">
        <v>0.57669999999999999</v>
      </c>
      <c r="AJ738">
        <v>-9.7799999999999998E-2</v>
      </c>
      <c r="AK738">
        <v>0.124</v>
      </c>
      <c r="AL738">
        <v>0.49249999999999999</v>
      </c>
      <c r="AM738">
        <v>18331283.681299999</v>
      </c>
      <c r="AN738">
        <v>972652688.70200002</v>
      </c>
      <c r="AO738">
        <v>0</v>
      </c>
      <c r="AP738">
        <v>0.12870000000000001</v>
      </c>
      <c r="AQ738">
        <v>1.8800000000000001E-2</v>
      </c>
      <c r="AR738">
        <v>19.613908800000001</v>
      </c>
      <c r="AS738">
        <v>0</v>
      </c>
      <c r="AT738">
        <v>-11.5883427875</v>
      </c>
      <c r="AU738">
        <v>0.13469999999999999</v>
      </c>
      <c r="AV738">
        <v>0</v>
      </c>
      <c r="AW738">
        <v>472.55669999999998</v>
      </c>
      <c r="AX738">
        <v>452429.32079999999</v>
      </c>
      <c r="AY738">
        <v>0</v>
      </c>
      <c r="AZ738">
        <v>0.112</v>
      </c>
      <c r="BA738">
        <v>0.999</v>
      </c>
      <c r="BB738">
        <v>0</v>
      </c>
      <c r="BC738">
        <v>0</v>
      </c>
      <c r="BD738">
        <v>0</v>
      </c>
      <c r="BE738">
        <v>0</v>
      </c>
      <c r="BF738">
        <v>0</v>
      </c>
      <c r="BG738" s="2">
        <f t="shared" si="14"/>
        <v>0.36038524</v>
      </c>
      <c r="BH738">
        <f>IFERROR(VLOOKUP(D738,'Pesos cenários'!$B$2:$D$4,3,FALSE),"")</f>
        <v>0.24260000000000001</v>
      </c>
    </row>
    <row r="739" spans="1:60" x14ac:dyDescent="0.25">
      <c r="A739">
        <v>21862</v>
      </c>
      <c r="B739" t="s">
        <v>719</v>
      </c>
      <c r="C739" t="s">
        <v>468</v>
      </c>
      <c r="D739" t="s">
        <v>56</v>
      </c>
      <c r="E739" t="s">
        <v>57</v>
      </c>
      <c r="F739" t="s">
        <v>724</v>
      </c>
      <c r="G739" t="s">
        <v>716</v>
      </c>
      <c r="H739">
        <v>54.34</v>
      </c>
      <c r="J739">
        <v>1638.4106470500001</v>
      </c>
      <c r="K739">
        <v>0.14153779999999999</v>
      </c>
      <c r="L739">
        <v>0.13350000000000001</v>
      </c>
      <c r="N739">
        <v>158.49420000000001</v>
      </c>
      <c r="O739">
        <v>934.7636</v>
      </c>
      <c r="P739">
        <v>3.7052</v>
      </c>
      <c r="Q739">
        <v>0.12039999999999999</v>
      </c>
      <c r="R739">
        <v>0.1663</v>
      </c>
      <c r="S739">
        <v>0</v>
      </c>
      <c r="T739">
        <v>928.77779999999996</v>
      </c>
      <c r="U739">
        <v>0</v>
      </c>
      <c r="V739">
        <v>0</v>
      </c>
      <c r="W739">
        <v>0</v>
      </c>
      <c r="X739">
        <v>0</v>
      </c>
      <c r="Y739">
        <v>1709276720</v>
      </c>
      <c r="Z739">
        <v>0</v>
      </c>
      <c r="AA739">
        <v>0.1263</v>
      </c>
      <c r="AB739">
        <v>0</v>
      </c>
      <c r="AC739">
        <v>0</v>
      </c>
      <c r="AD739">
        <v>478977.01140000002</v>
      </c>
      <c r="AE739">
        <v>0</v>
      </c>
      <c r="AF739">
        <v>0.12039999999999999</v>
      </c>
      <c r="AG739">
        <v>0</v>
      </c>
      <c r="AH739">
        <v>0.10589999999999999</v>
      </c>
      <c r="AI739">
        <v>0.377</v>
      </c>
      <c r="AJ739">
        <v>-1.5100000000000001E-2</v>
      </c>
      <c r="AK739">
        <v>0.124</v>
      </c>
      <c r="AL739">
        <v>0.30859999999999999</v>
      </c>
      <c r="AM739">
        <v>1341402.7514</v>
      </c>
      <c r="AN739">
        <v>442484488.83569998</v>
      </c>
      <c r="AO739">
        <v>0</v>
      </c>
      <c r="AP739">
        <v>0.12870000000000001</v>
      </c>
      <c r="AQ739">
        <v>3.0000000000000001E-3</v>
      </c>
      <c r="AR739">
        <v>-8.8855686200000008</v>
      </c>
      <c r="AS739">
        <v>0</v>
      </c>
      <c r="AT739">
        <v>-16.444582950000001</v>
      </c>
      <c r="AU739">
        <v>0.13469999999999999</v>
      </c>
      <c r="AV739">
        <v>0.54033408126047899</v>
      </c>
      <c r="AW739">
        <v>11157.7592</v>
      </c>
      <c r="AX739">
        <v>415586.43150000001</v>
      </c>
      <c r="AY739">
        <v>23.412500000000001</v>
      </c>
      <c r="AZ739">
        <v>0.112</v>
      </c>
      <c r="BA739">
        <v>0.97319999999999995</v>
      </c>
      <c r="BB739">
        <v>0</v>
      </c>
      <c r="BC739">
        <v>0</v>
      </c>
      <c r="BD739">
        <v>0</v>
      </c>
      <c r="BE739">
        <v>0</v>
      </c>
      <c r="BF739">
        <v>0</v>
      </c>
      <c r="BG739" s="2">
        <f t="shared" si="14"/>
        <v>0.24045642074578649</v>
      </c>
      <c r="BH739">
        <f>IFERROR(VLOOKUP(D739,'Pesos cenários'!$B$2:$D$4,3,FALSE),"")</f>
        <v>0.3972</v>
      </c>
    </row>
    <row r="740" spans="1:60" x14ac:dyDescent="0.25">
      <c r="A740">
        <v>21862</v>
      </c>
      <c r="B740" t="s">
        <v>719</v>
      </c>
      <c r="C740" t="s">
        <v>468</v>
      </c>
      <c r="D740" t="s">
        <v>58</v>
      </c>
      <c r="E740" t="s">
        <v>57</v>
      </c>
      <c r="F740" t="s">
        <v>724</v>
      </c>
      <c r="G740" t="s">
        <v>716</v>
      </c>
      <c r="H740">
        <v>54.34</v>
      </c>
      <c r="J740">
        <v>1822.5904057749999</v>
      </c>
      <c r="K740">
        <v>0.14153779999999999</v>
      </c>
      <c r="L740">
        <v>0.13350000000000001</v>
      </c>
      <c r="N740">
        <v>158.49420000000001</v>
      </c>
      <c r="O740">
        <v>986.64490000000001</v>
      </c>
      <c r="P740">
        <v>3.7052</v>
      </c>
      <c r="Q740">
        <v>0.12039999999999999</v>
      </c>
      <c r="R740">
        <v>0.1575</v>
      </c>
      <c r="S740">
        <v>0</v>
      </c>
      <c r="T740">
        <v>916.14700000000005</v>
      </c>
      <c r="U740">
        <v>0</v>
      </c>
      <c r="V740">
        <v>0</v>
      </c>
      <c r="W740">
        <v>0</v>
      </c>
      <c r="X740">
        <v>0</v>
      </c>
      <c r="Y740">
        <v>1698409060</v>
      </c>
      <c r="Z740">
        <v>0</v>
      </c>
      <c r="AA740">
        <v>0.1263</v>
      </c>
      <c r="AB740">
        <v>0</v>
      </c>
      <c r="AC740">
        <v>0</v>
      </c>
      <c r="AD740">
        <v>479501.98119999998</v>
      </c>
      <c r="AE740">
        <v>0</v>
      </c>
      <c r="AF740">
        <v>0.12039999999999999</v>
      </c>
      <c r="AG740">
        <v>0</v>
      </c>
      <c r="AH740">
        <v>0.1011</v>
      </c>
      <c r="AI740">
        <v>0.37640000000000001</v>
      </c>
      <c r="AJ740">
        <v>-3.3399999999999999E-2</v>
      </c>
      <c r="AK740">
        <v>0.124</v>
      </c>
      <c r="AL740">
        <v>0.3281</v>
      </c>
      <c r="AM740">
        <v>1976864.8139</v>
      </c>
      <c r="AN740">
        <v>447279988.8872</v>
      </c>
      <c r="AO740">
        <v>0</v>
      </c>
      <c r="AP740">
        <v>0.12870000000000001</v>
      </c>
      <c r="AQ740">
        <v>4.4000000000000003E-3</v>
      </c>
      <c r="AR740">
        <v>9.85064358E-2</v>
      </c>
      <c r="AS740">
        <v>0</v>
      </c>
      <c r="AT740">
        <v>-12.267491825</v>
      </c>
      <c r="AU740">
        <v>0.13469999999999999</v>
      </c>
      <c r="AV740">
        <v>0</v>
      </c>
      <c r="AW740">
        <v>10451.754300000001</v>
      </c>
      <c r="AX740">
        <v>431044.28480000002</v>
      </c>
      <c r="AY740">
        <v>0.35320000000000001</v>
      </c>
      <c r="AZ740">
        <v>0.112</v>
      </c>
      <c r="BA740">
        <v>0.9758</v>
      </c>
      <c r="BB740">
        <v>0</v>
      </c>
      <c r="BC740">
        <v>0</v>
      </c>
      <c r="BD740">
        <v>0</v>
      </c>
      <c r="BE740">
        <v>0</v>
      </c>
      <c r="BF740">
        <v>0</v>
      </c>
      <c r="BG740" s="2">
        <f t="shared" si="14"/>
        <v>0.16950328000000001</v>
      </c>
      <c r="BH740">
        <f>IFERROR(VLOOKUP(D740,'Pesos cenários'!$B$2:$D$4,3,FALSE),"")</f>
        <v>0.36020000000000002</v>
      </c>
    </row>
    <row r="741" spans="1:60" x14ac:dyDescent="0.25">
      <c r="A741">
        <v>21862</v>
      </c>
      <c r="B741" t="s">
        <v>719</v>
      </c>
      <c r="C741" t="s">
        <v>468</v>
      </c>
      <c r="D741" t="s">
        <v>59</v>
      </c>
      <c r="E741" t="s">
        <v>57</v>
      </c>
      <c r="F741" t="s">
        <v>724</v>
      </c>
      <c r="G741" t="s">
        <v>716</v>
      </c>
      <c r="H741">
        <v>54.34</v>
      </c>
      <c r="J741">
        <v>2210.4683583999999</v>
      </c>
      <c r="K741">
        <v>0.14153779999999999</v>
      </c>
      <c r="L741">
        <v>0.13350000000000001</v>
      </c>
      <c r="N741">
        <v>180.74039999999999</v>
      </c>
      <c r="O741">
        <v>1225.8015</v>
      </c>
      <c r="P741">
        <v>1.4140999999999999</v>
      </c>
      <c r="Q741">
        <v>0.12039999999999999</v>
      </c>
      <c r="R741">
        <v>0.14649999999999999</v>
      </c>
      <c r="S741">
        <v>0</v>
      </c>
      <c r="T741">
        <v>972.66780000000006</v>
      </c>
      <c r="U741">
        <v>0</v>
      </c>
      <c r="V741">
        <v>0</v>
      </c>
      <c r="W741">
        <v>0</v>
      </c>
      <c r="X741">
        <v>0</v>
      </c>
      <c r="Y741">
        <v>2308118342.25</v>
      </c>
      <c r="Z741">
        <v>0</v>
      </c>
      <c r="AA741">
        <v>0.1263</v>
      </c>
      <c r="AB741">
        <v>0</v>
      </c>
      <c r="AC741">
        <v>0</v>
      </c>
      <c r="AD741">
        <v>836379.58109999995</v>
      </c>
      <c r="AE741">
        <v>0</v>
      </c>
      <c r="AF741">
        <v>0.12039999999999999</v>
      </c>
      <c r="AG741">
        <v>0</v>
      </c>
      <c r="AH741">
        <v>0.1038</v>
      </c>
      <c r="AI741">
        <v>0.57669999999999999</v>
      </c>
      <c r="AJ741">
        <v>-9.7799999999999998E-2</v>
      </c>
      <c r="AK741">
        <v>0.124</v>
      </c>
      <c r="AL741">
        <v>0.2989</v>
      </c>
      <c r="AM741">
        <v>3686616.1392000001</v>
      </c>
      <c r="AN741">
        <v>972652688.70200002</v>
      </c>
      <c r="AO741">
        <v>0</v>
      </c>
      <c r="AP741">
        <v>0.12870000000000001</v>
      </c>
      <c r="AQ741">
        <v>3.8E-3</v>
      </c>
      <c r="AR741">
        <v>10.3718729</v>
      </c>
      <c r="AS741">
        <v>0</v>
      </c>
      <c r="AT741">
        <v>-11.5883427875</v>
      </c>
      <c r="AU741">
        <v>0.13469999999999999</v>
      </c>
      <c r="AV741">
        <v>0</v>
      </c>
      <c r="AW741">
        <v>10715.892400000001</v>
      </c>
      <c r="AX741">
        <v>452429.32079999999</v>
      </c>
      <c r="AY741">
        <v>0</v>
      </c>
      <c r="AZ741">
        <v>0.112</v>
      </c>
      <c r="BA741">
        <v>0.97629999999999995</v>
      </c>
      <c r="BB741">
        <v>0</v>
      </c>
      <c r="BC741">
        <v>0</v>
      </c>
      <c r="BD741">
        <v>0</v>
      </c>
      <c r="BE741">
        <v>0</v>
      </c>
      <c r="BF741">
        <v>0</v>
      </c>
      <c r="BG741" s="2">
        <f t="shared" si="14"/>
        <v>0.16453686000000001</v>
      </c>
      <c r="BH741">
        <f>IFERROR(VLOOKUP(D741,'Pesos cenários'!$B$2:$D$4,3,FALSE),"")</f>
        <v>0.24260000000000001</v>
      </c>
    </row>
    <row r="742" spans="1:60" x14ac:dyDescent="0.25">
      <c r="A742">
        <v>21863</v>
      </c>
      <c r="B742" t="s">
        <v>719</v>
      </c>
      <c r="C742" t="s">
        <v>469</v>
      </c>
      <c r="D742" t="s">
        <v>56</v>
      </c>
      <c r="E742" t="s">
        <v>57</v>
      </c>
      <c r="F742" t="s">
        <v>724</v>
      </c>
      <c r="G742" t="s">
        <v>716</v>
      </c>
      <c r="H742">
        <v>48.686999999999998</v>
      </c>
      <c r="I742">
        <v>70.3515625</v>
      </c>
      <c r="J742">
        <v>1638.4106470500001</v>
      </c>
      <c r="K742">
        <v>0.14153779999999999</v>
      </c>
      <c r="L742">
        <v>0.13350000000000001</v>
      </c>
      <c r="M742">
        <v>4.2900000000000001E-2</v>
      </c>
      <c r="N742">
        <v>71.646299999999997</v>
      </c>
      <c r="O742">
        <v>934.7636</v>
      </c>
      <c r="P742">
        <v>3.7052</v>
      </c>
      <c r="Q742">
        <v>0.12039999999999999</v>
      </c>
      <c r="R742">
        <v>7.2999999999999995E-2</v>
      </c>
      <c r="S742">
        <v>81.017600000000002</v>
      </c>
      <c r="T742">
        <v>928.77779999999996</v>
      </c>
      <c r="U742">
        <v>0</v>
      </c>
      <c r="V742">
        <v>0</v>
      </c>
      <c r="W742">
        <v>8.72E-2</v>
      </c>
      <c r="X742">
        <v>147830932</v>
      </c>
      <c r="Y742">
        <v>1709276720</v>
      </c>
      <c r="Z742">
        <v>0</v>
      </c>
      <c r="AA742">
        <v>0.1263</v>
      </c>
      <c r="AB742">
        <v>8.6499999999999994E-2</v>
      </c>
      <c r="AC742">
        <v>74995.111699999994</v>
      </c>
      <c r="AD742">
        <v>478977.01140000002</v>
      </c>
      <c r="AE742">
        <v>0</v>
      </c>
      <c r="AF742">
        <v>0.12039999999999999</v>
      </c>
      <c r="AG742">
        <v>0.15659999999999999</v>
      </c>
      <c r="AH742">
        <v>0.22470000000000001</v>
      </c>
      <c r="AI742">
        <v>0.377</v>
      </c>
      <c r="AJ742">
        <v>-1.5100000000000001E-2</v>
      </c>
      <c r="AK742">
        <v>0.124</v>
      </c>
      <c r="AL742">
        <v>0.61150000000000004</v>
      </c>
      <c r="AM742">
        <v>29251996.776799999</v>
      </c>
      <c r="AN742">
        <v>442484488.83569998</v>
      </c>
      <c r="AO742">
        <v>0</v>
      </c>
      <c r="AP742">
        <v>0.12870000000000001</v>
      </c>
      <c r="AQ742">
        <v>6.6100000000000006E-2</v>
      </c>
      <c r="AR742">
        <v>-6.4719276399999996</v>
      </c>
      <c r="AS742">
        <v>0</v>
      </c>
      <c r="AT742">
        <v>-16.444582950000001</v>
      </c>
      <c r="AU742">
        <v>0.13469999999999999</v>
      </c>
      <c r="AV742">
        <v>0.39355985248625502</v>
      </c>
      <c r="AW742">
        <v>21323.784500000002</v>
      </c>
      <c r="AX742">
        <v>415586.43150000001</v>
      </c>
      <c r="AY742">
        <v>23.412500000000001</v>
      </c>
      <c r="AZ742">
        <v>0.112</v>
      </c>
      <c r="BA742">
        <v>0.94869999999999999</v>
      </c>
      <c r="BB742">
        <v>0</v>
      </c>
      <c r="BC742">
        <v>0</v>
      </c>
      <c r="BD742">
        <v>0</v>
      </c>
      <c r="BE742">
        <v>0</v>
      </c>
      <c r="BF742">
        <v>0</v>
      </c>
      <c r="BG742" s="2">
        <f t="shared" si="14"/>
        <v>0.28789592212989856</v>
      </c>
      <c r="BH742">
        <f>IFERROR(VLOOKUP(D742,'Pesos cenários'!$B$2:$D$4,3,FALSE),"")</f>
        <v>0.3972</v>
      </c>
    </row>
    <row r="743" spans="1:60" x14ac:dyDescent="0.25">
      <c r="A743">
        <v>21863</v>
      </c>
      <c r="B743" t="s">
        <v>719</v>
      </c>
      <c r="C743" t="s">
        <v>469</v>
      </c>
      <c r="D743" t="s">
        <v>58</v>
      </c>
      <c r="E743" t="s">
        <v>57</v>
      </c>
      <c r="F743" t="s">
        <v>724</v>
      </c>
      <c r="G743" t="s">
        <v>716</v>
      </c>
      <c r="H743">
        <v>48.686999999999998</v>
      </c>
      <c r="I743">
        <v>70.3515625</v>
      </c>
      <c r="J743">
        <v>1822.5904057749999</v>
      </c>
      <c r="K743">
        <v>0.14153779999999999</v>
      </c>
      <c r="L743">
        <v>0.13350000000000001</v>
      </c>
      <c r="M743">
        <v>3.85E-2</v>
      </c>
      <c r="N743">
        <v>71.646299999999997</v>
      </c>
      <c r="O743">
        <v>986.64490000000001</v>
      </c>
      <c r="P743">
        <v>3.7052</v>
      </c>
      <c r="Q743">
        <v>0.12039999999999999</v>
      </c>
      <c r="R743">
        <v>6.9099999999999995E-2</v>
      </c>
      <c r="S743">
        <v>81.017600000000002</v>
      </c>
      <c r="T743">
        <v>916.14700000000005</v>
      </c>
      <c r="U743">
        <v>0</v>
      </c>
      <c r="V743">
        <v>0</v>
      </c>
      <c r="W743">
        <v>8.8400000000000006E-2</v>
      </c>
      <c r="X743">
        <v>147830932</v>
      </c>
      <c r="Y743">
        <v>1698409060</v>
      </c>
      <c r="Z743">
        <v>0</v>
      </c>
      <c r="AA743">
        <v>0.1263</v>
      </c>
      <c r="AB743">
        <v>8.6999999999999994E-2</v>
      </c>
      <c r="AC743">
        <v>74995.111699999994</v>
      </c>
      <c r="AD743">
        <v>479501.98119999998</v>
      </c>
      <c r="AE743">
        <v>0</v>
      </c>
      <c r="AF743">
        <v>0.12039999999999999</v>
      </c>
      <c r="AG743">
        <v>0.15640000000000001</v>
      </c>
      <c r="AH743">
        <v>0.22639999999999999</v>
      </c>
      <c r="AI743">
        <v>0.37640000000000001</v>
      </c>
      <c r="AJ743">
        <v>-3.3399999999999999E-2</v>
      </c>
      <c r="AK743">
        <v>0.124</v>
      </c>
      <c r="AL743">
        <v>0.63390000000000002</v>
      </c>
      <c r="AM743">
        <v>55910714.016599998</v>
      </c>
      <c r="AN743">
        <v>447279988.8872</v>
      </c>
      <c r="AO743">
        <v>0</v>
      </c>
      <c r="AP743">
        <v>0.12870000000000001</v>
      </c>
      <c r="AQ743">
        <v>0.125</v>
      </c>
      <c r="AR743">
        <v>-6.5647368400000001</v>
      </c>
      <c r="AS743">
        <v>0</v>
      </c>
      <c r="AT743">
        <v>-12.267491825</v>
      </c>
      <c r="AU743">
        <v>0.13469999999999999</v>
      </c>
      <c r="AV743">
        <v>0.53513276663626297</v>
      </c>
      <c r="AW743">
        <v>25685.311900000001</v>
      </c>
      <c r="AX743">
        <v>431044.28480000002</v>
      </c>
      <c r="AY743">
        <v>0.35320000000000001</v>
      </c>
      <c r="AZ743">
        <v>0.112</v>
      </c>
      <c r="BA743">
        <v>0.94040000000000001</v>
      </c>
      <c r="BB743">
        <v>0</v>
      </c>
      <c r="BC743">
        <v>0</v>
      </c>
      <c r="BD743">
        <v>0</v>
      </c>
      <c r="BE743">
        <v>0</v>
      </c>
      <c r="BF743">
        <v>0</v>
      </c>
      <c r="BG743" s="2">
        <f t="shared" si="14"/>
        <v>0.31537633366590462</v>
      </c>
      <c r="BH743">
        <f>IFERROR(VLOOKUP(D743,'Pesos cenários'!$B$2:$D$4,3,FALSE),"")</f>
        <v>0.36020000000000002</v>
      </c>
    </row>
    <row r="744" spans="1:60" x14ac:dyDescent="0.25">
      <c r="A744">
        <v>21863</v>
      </c>
      <c r="B744" t="s">
        <v>719</v>
      </c>
      <c r="C744" t="s">
        <v>469</v>
      </c>
      <c r="D744" t="s">
        <v>59</v>
      </c>
      <c r="E744" t="s">
        <v>57</v>
      </c>
      <c r="F744" t="s">
        <v>724</v>
      </c>
      <c r="G744" t="s">
        <v>716</v>
      </c>
      <c r="H744">
        <v>48.686999999999998</v>
      </c>
      <c r="I744">
        <v>70.3515625</v>
      </c>
      <c r="J744">
        <v>2210.4683583999999</v>
      </c>
      <c r="K744">
        <v>0.14153779999999999</v>
      </c>
      <c r="L744">
        <v>0.13350000000000001</v>
      </c>
      <c r="M744">
        <v>3.1800000000000002E-2</v>
      </c>
      <c r="N744">
        <v>89.352099999999993</v>
      </c>
      <c r="O744">
        <v>1225.8015</v>
      </c>
      <c r="P744">
        <v>1.4140999999999999</v>
      </c>
      <c r="Q744">
        <v>0.12039999999999999</v>
      </c>
      <c r="R744">
        <v>7.1800000000000003E-2</v>
      </c>
      <c r="S744">
        <v>81.017600000000002</v>
      </c>
      <c r="T744">
        <v>972.66780000000006</v>
      </c>
      <c r="U744">
        <v>0</v>
      </c>
      <c r="V744">
        <v>0</v>
      </c>
      <c r="W744">
        <v>8.3299999999999999E-2</v>
      </c>
      <c r="X744">
        <v>147830932</v>
      </c>
      <c r="Y744">
        <v>2308118342.25</v>
      </c>
      <c r="Z744">
        <v>0</v>
      </c>
      <c r="AA744">
        <v>0.1263</v>
      </c>
      <c r="AB744">
        <v>6.4000000000000001E-2</v>
      </c>
      <c r="AC744">
        <v>74995.111699999994</v>
      </c>
      <c r="AD744">
        <v>836379.58109999995</v>
      </c>
      <c r="AE744">
        <v>0</v>
      </c>
      <c r="AF744">
        <v>0.12039999999999999</v>
      </c>
      <c r="AG744">
        <v>8.9700000000000002E-2</v>
      </c>
      <c r="AH744">
        <v>0.22800000000000001</v>
      </c>
      <c r="AI744">
        <v>0.57669999999999999</v>
      </c>
      <c r="AJ744">
        <v>-9.7799999999999998E-2</v>
      </c>
      <c r="AK744">
        <v>0.124</v>
      </c>
      <c r="AL744">
        <v>0.48309999999999997</v>
      </c>
      <c r="AM744">
        <v>84529638.091299996</v>
      </c>
      <c r="AN744">
        <v>972652688.70200002</v>
      </c>
      <c r="AO744">
        <v>0</v>
      </c>
      <c r="AP744">
        <v>0.12870000000000001</v>
      </c>
      <c r="AQ744">
        <v>8.6900000000000005E-2</v>
      </c>
      <c r="AR744">
        <v>-6.4720745099999997</v>
      </c>
      <c r="AS744">
        <v>0</v>
      </c>
      <c r="AT744">
        <v>-11.5883427875</v>
      </c>
      <c r="AU744">
        <v>0.13469999999999999</v>
      </c>
      <c r="AV744">
        <v>0.55849871104790105</v>
      </c>
      <c r="AW744">
        <v>26916.324199999999</v>
      </c>
      <c r="AX744">
        <v>452429.32079999999</v>
      </c>
      <c r="AY744">
        <v>0</v>
      </c>
      <c r="AZ744">
        <v>0.112</v>
      </c>
      <c r="BA744">
        <v>0.9405</v>
      </c>
      <c r="BB744">
        <v>0</v>
      </c>
      <c r="BC744">
        <v>0</v>
      </c>
      <c r="BD744">
        <v>0</v>
      </c>
      <c r="BE744">
        <v>0</v>
      </c>
      <c r="BF744">
        <v>0</v>
      </c>
      <c r="BG744" s="2">
        <f t="shared" si="14"/>
        <v>0.28342730637815222</v>
      </c>
      <c r="BH744">
        <f>IFERROR(VLOOKUP(D744,'Pesos cenários'!$B$2:$D$4,3,FALSE),"")</f>
        <v>0.24260000000000001</v>
      </c>
    </row>
    <row r="745" spans="1:60" x14ac:dyDescent="0.25">
      <c r="A745">
        <v>21864</v>
      </c>
      <c r="B745" t="s">
        <v>719</v>
      </c>
      <c r="C745" t="s">
        <v>470</v>
      </c>
      <c r="D745" t="s">
        <v>56</v>
      </c>
      <c r="E745" t="s">
        <v>57</v>
      </c>
      <c r="F745" t="s">
        <v>724</v>
      </c>
      <c r="G745" t="s">
        <v>716</v>
      </c>
      <c r="H745">
        <v>57.338999999999999</v>
      </c>
      <c r="I745">
        <v>916.115723</v>
      </c>
      <c r="J745">
        <v>1638.4106470500001</v>
      </c>
      <c r="K745">
        <v>0.14153779999999999</v>
      </c>
      <c r="L745">
        <v>0.13350000000000001</v>
      </c>
      <c r="M745">
        <v>0.55910000000000004</v>
      </c>
      <c r="N745">
        <v>19.758600000000001</v>
      </c>
      <c r="O745">
        <v>934.7636</v>
      </c>
      <c r="P745">
        <v>3.7052</v>
      </c>
      <c r="Q745">
        <v>0.12039999999999999</v>
      </c>
      <c r="R745">
        <v>1.72E-2</v>
      </c>
      <c r="S745">
        <v>78.572599999999994</v>
      </c>
      <c r="T745">
        <v>928.77779999999996</v>
      </c>
      <c r="U745">
        <v>0</v>
      </c>
      <c r="V745">
        <v>0</v>
      </c>
      <c r="W745">
        <v>8.4599999999999995E-2</v>
      </c>
      <c r="X745">
        <v>226332848</v>
      </c>
      <c r="Y745">
        <v>1709276720</v>
      </c>
      <c r="Z745">
        <v>0</v>
      </c>
      <c r="AA745">
        <v>0.1263</v>
      </c>
      <c r="AB745">
        <v>0.13239999999999999</v>
      </c>
      <c r="AC745">
        <v>15572.7853</v>
      </c>
      <c r="AD745">
        <v>478977.01140000002</v>
      </c>
      <c r="AE745">
        <v>0</v>
      </c>
      <c r="AF745">
        <v>0.12039999999999999</v>
      </c>
      <c r="AG745">
        <v>3.2500000000000001E-2</v>
      </c>
      <c r="AH745">
        <v>0.15140000000000001</v>
      </c>
      <c r="AI745">
        <v>0.377</v>
      </c>
      <c r="AJ745">
        <v>-1.5100000000000001E-2</v>
      </c>
      <c r="AK745">
        <v>0.124</v>
      </c>
      <c r="AL745">
        <v>0.42459999999999998</v>
      </c>
      <c r="AM745">
        <v>232284929.5404</v>
      </c>
      <c r="AN745">
        <v>442484488.83569998</v>
      </c>
      <c r="AO745">
        <v>0</v>
      </c>
      <c r="AP745">
        <v>0.12870000000000001</v>
      </c>
      <c r="AQ745">
        <v>0.52500000000000002</v>
      </c>
      <c r="AR745">
        <v>-6.2363456900000003E-2</v>
      </c>
      <c r="AS745">
        <v>0</v>
      </c>
      <c r="AT745">
        <v>-16.444582950000001</v>
      </c>
      <c r="AU745">
        <v>0.13469999999999999</v>
      </c>
      <c r="AV745">
        <v>3.7923404375542402E-3</v>
      </c>
      <c r="AW745">
        <v>16202.234</v>
      </c>
      <c r="AX745">
        <v>415586.43150000001</v>
      </c>
      <c r="AY745">
        <v>23.412500000000001</v>
      </c>
      <c r="AZ745">
        <v>0.112</v>
      </c>
      <c r="BA745">
        <v>0.96109999999999995</v>
      </c>
      <c r="BB745">
        <v>0</v>
      </c>
      <c r="BC745">
        <v>0</v>
      </c>
      <c r="BD745">
        <v>0</v>
      </c>
      <c r="BE745">
        <v>0</v>
      </c>
      <c r="BF745">
        <v>0</v>
      </c>
      <c r="BG745" s="2">
        <f t="shared" si="14"/>
        <v>0.32571777825693854</v>
      </c>
      <c r="BH745">
        <f>IFERROR(VLOOKUP(D745,'Pesos cenários'!$B$2:$D$4,3,FALSE),"")</f>
        <v>0.3972</v>
      </c>
    </row>
    <row r="746" spans="1:60" x14ac:dyDescent="0.25">
      <c r="A746">
        <v>21864</v>
      </c>
      <c r="B746" t="s">
        <v>719</v>
      </c>
      <c r="C746" t="s">
        <v>470</v>
      </c>
      <c r="D746" t="s">
        <v>58</v>
      </c>
      <c r="E746" t="s">
        <v>57</v>
      </c>
      <c r="F746" t="s">
        <v>724</v>
      </c>
      <c r="G746" t="s">
        <v>716</v>
      </c>
      <c r="H746">
        <v>57.338999999999999</v>
      </c>
      <c r="I746">
        <v>916.115723</v>
      </c>
      <c r="J746">
        <v>1822.5904057749999</v>
      </c>
      <c r="K746">
        <v>0.14153779999999999</v>
      </c>
      <c r="L746">
        <v>0.13350000000000001</v>
      </c>
      <c r="M746">
        <v>0.50260000000000005</v>
      </c>
      <c r="N746">
        <v>19.758600000000001</v>
      </c>
      <c r="O746">
        <v>986.64490000000001</v>
      </c>
      <c r="P746">
        <v>3.7052</v>
      </c>
      <c r="Q746">
        <v>0.12039999999999999</v>
      </c>
      <c r="R746">
        <v>1.6299999999999999E-2</v>
      </c>
      <c r="S746">
        <v>78.572599999999994</v>
      </c>
      <c r="T746">
        <v>916.14700000000005</v>
      </c>
      <c r="U746">
        <v>0</v>
      </c>
      <c r="V746">
        <v>0</v>
      </c>
      <c r="W746">
        <v>8.5800000000000001E-2</v>
      </c>
      <c r="X746">
        <v>226332848</v>
      </c>
      <c r="Y746">
        <v>1698409060</v>
      </c>
      <c r="Z746">
        <v>0</v>
      </c>
      <c r="AA746">
        <v>0.1263</v>
      </c>
      <c r="AB746">
        <v>0.1333</v>
      </c>
      <c r="AC746">
        <v>15572.7853</v>
      </c>
      <c r="AD746">
        <v>479501.98119999998</v>
      </c>
      <c r="AE746">
        <v>0</v>
      </c>
      <c r="AF746">
        <v>0.12039999999999999</v>
      </c>
      <c r="AG746">
        <v>3.2500000000000001E-2</v>
      </c>
      <c r="AH746">
        <v>0.15129999999999999</v>
      </c>
      <c r="AI746">
        <v>0.37640000000000001</v>
      </c>
      <c r="AJ746">
        <v>-3.3399999999999999E-2</v>
      </c>
      <c r="AK746">
        <v>0.124</v>
      </c>
      <c r="AL746">
        <v>0.45079999999999998</v>
      </c>
      <c r="AM746">
        <v>219350593.23840001</v>
      </c>
      <c r="AN746">
        <v>447279988.8872</v>
      </c>
      <c r="AO746">
        <v>0</v>
      </c>
      <c r="AP746">
        <v>0.12870000000000001</v>
      </c>
      <c r="AQ746">
        <v>0.4904</v>
      </c>
      <c r="AR746">
        <v>-4.9584608500000002E-2</v>
      </c>
      <c r="AS746">
        <v>0</v>
      </c>
      <c r="AT746">
        <v>-12.267491825</v>
      </c>
      <c r="AU746">
        <v>0.13469999999999999</v>
      </c>
      <c r="AV746">
        <v>4.0419516236359903E-3</v>
      </c>
      <c r="AW746">
        <v>16310.53</v>
      </c>
      <c r="AX746">
        <v>431044.28480000002</v>
      </c>
      <c r="AY746">
        <v>0.35320000000000001</v>
      </c>
      <c r="AZ746">
        <v>0.112</v>
      </c>
      <c r="BA746">
        <v>0.96220000000000006</v>
      </c>
      <c r="BB746">
        <v>0</v>
      </c>
      <c r="BC746">
        <v>0</v>
      </c>
      <c r="BD746">
        <v>0</v>
      </c>
      <c r="BE746">
        <v>0</v>
      </c>
      <c r="BF746">
        <v>0</v>
      </c>
      <c r="BG746" s="2">
        <f t="shared" si="14"/>
        <v>0.31713294088370381</v>
      </c>
      <c r="BH746">
        <f>IFERROR(VLOOKUP(D746,'Pesos cenários'!$B$2:$D$4,3,FALSE),"")</f>
        <v>0.36020000000000002</v>
      </c>
    </row>
    <row r="747" spans="1:60" x14ac:dyDescent="0.25">
      <c r="A747">
        <v>21864</v>
      </c>
      <c r="B747" t="s">
        <v>719</v>
      </c>
      <c r="C747" t="s">
        <v>470</v>
      </c>
      <c r="D747" t="s">
        <v>59</v>
      </c>
      <c r="E747" t="s">
        <v>57</v>
      </c>
      <c r="F747" t="s">
        <v>724</v>
      </c>
      <c r="G747" t="s">
        <v>716</v>
      </c>
      <c r="H747">
        <v>57.338999999999999</v>
      </c>
      <c r="I747">
        <v>916.115723</v>
      </c>
      <c r="J747">
        <v>2210.4683583999999</v>
      </c>
      <c r="K747">
        <v>0.14153779999999999</v>
      </c>
      <c r="L747">
        <v>0.13350000000000001</v>
      </c>
      <c r="M747">
        <v>0.41439999999999999</v>
      </c>
      <c r="N747">
        <v>23.7104</v>
      </c>
      <c r="O747">
        <v>1225.8015</v>
      </c>
      <c r="P747">
        <v>1.4140999999999999</v>
      </c>
      <c r="Q747">
        <v>0.12039999999999999</v>
      </c>
      <c r="R747">
        <v>1.8200000000000001E-2</v>
      </c>
      <c r="S747">
        <v>78.572599999999994</v>
      </c>
      <c r="T747">
        <v>972.66780000000006</v>
      </c>
      <c r="U747">
        <v>0</v>
      </c>
      <c r="V747">
        <v>0</v>
      </c>
      <c r="W747">
        <v>8.0799999999999997E-2</v>
      </c>
      <c r="X747">
        <v>226332848</v>
      </c>
      <c r="Y747">
        <v>2308118342.25</v>
      </c>
      <c r="Z747">
        <v>0</v>
      </c>
      <c r="AA747">
        <v>0.1263</v>
      </c>
      <c r="AB747">
        <v>9.8100000000000007E-2</v>
      </c>
      <c r="AC747">
        <v>15572.7853</v>
      </c>
      <c r="AD747">
        <v>836379.58109999995</v>
      </c>
      <c r="AE747">
        <v>0</v>
      </c>
      <c r="AF747">
        <v>0.12039999999999999</v>
      </c>
      <c r="AG747">
        <v>1.8599999999999998E-2</v>
      </c>
      <c r="AH747">
        <v>0.30959999999999999</v>
      </c>
      <c r="AI747">
        <v>0.57669999999999999</v>
      </c>
      <c r="AJ747">
        <v>-9.7799999999999998E-2</v>
      </c>
      <c r="AK747">
        <v>0.124</v>
      </c>
      <c r="AL747">
        <v>0.60399999999999998</v>
      </c>
      <c r="AM747">
        <v>413428560.87300003</v>
      </c>
      <c r="AN747">
        <v>972652688.70200002</v>
      </c>
      <c r="AO747">
        <v>0</v>
      </c>
      <c r="AP747">
        <v>0.12870000000000001</v>
      </c>
      <c r="AQ747">
        <v>0.42509999999999998</v>
      </c>
      <c r="AR747">
        <v>2.0066161199999999</v>
      </c>
      <c r="AS747">
        <v>0</v>
      </c>
      <c r="AT747">
        <v>-11.5883427875</v>
      </c>
      <c r="AU747">
        <v>0.13469999999999999</v>
      </c>
      <c r="AV747">
        <v>0</v>
      </c>
      <c r="AW747">
        <v>28735.167399999998</v>
      </c>
      <c r="AX747">
        <v>452429.32079999999</v>
      </c>
      <c r="AY747">
        <v>0</v>
      </c>
      <c r="AZ747">
        <v>0.112</v>
      </c>
      <c r="BA747">
        <v>0.9365</v>
      </c>
      <c r="BB747">
        <v>0</v>
      </c>
      <c r="BC747">
        <v>0</v>
      </c>
      <c r="BD747">
        <v>0</v>
      </c>
      <c r="BE747">
        <v>0</v>
      </c>
      <c r="BF747">
        <v>0</v>
      </c>
      <c r="BG747" s="2">
        <f t="shared" si="14"/>
        <v>0.30663752</v>
      </c>
      <c r="BH747">
        <f>IFERROR(VLOOKUP(D747,'Pesos cenários'!$B$2:$D$4,3,FALSE),"")</f>
        <v>0.24260000000000001</v>
      </c>
    </row>
    <row r="748" spans="1:60" x14ac:dyDescent="0.25">
      <c r="A748">
        <v>21865</v>
      </c>
      <c r="B748" t="s">
        <v>719</v>
      </c>
      <c r="C748" t="s">
        <v>471</v>
      </c>
      <c r="D748" t="s">
        <v>56</v>
      </c>
      <c r="E748" t="s">
        <v>57</v>
      </c>
      <c r="F748" t="s">
        <v>724</v>
      </c>
      <c r="G748" t="s">
        <v>716</v>
      </c>
      <c r="H748">
        <v>33.009</v>
      </c>
      <c r="J748">
        <v>1638.4106470500001</v>
      </c>
      <c r="K748">
        <v>0.14153779999999999</v>
      </c>
      <c r="L748">
        <v>0.13350000000000001</v>
      </c>
      <c r="N748">
        <v>209.6225</v>
      </c>
      <c r="O748">
        <v>934.7636</v>
      </c>
      <c r="P748">
        <v>3.7052</v>
      </c>
      <c r="Q748">
        <v>0.12039999999999999</v>
      </c>
      <c r="R748">
        <v>0.22120000000000001</v>
      </c>
      <c r="S748">
        <v>0</v>
      </c>
      <c r="T748">
        <v>928.77779999999996</v>
      </c>
      <c r="U748">
        <v>0</v>
      </c>
      <c r="V748">
        <v>0</v>
      </c>
      <c r="W748">
        <v>0</v>
      </c>
      <c r="X748">
        <v>0</v>
      </c>
      <c r="Y748">
        <v>1709276720</v>
      </c>
      <c r="Z748">
        <v>0</v>
      </c>
      <c r="AA748">
        <v>0.1263</v>
      </c>
      <c r="AB748">
        <v>0</v>
      </c>
      <c r="AC748">
        <v>0</v>
      </c>
      <c r="AD748">
        <v>478977.01140000002</v>
      </c>
      <c r="AE748">
        <v>0</v>
      </c>
      <c r="AF748">
        <v>0.12039999999999999</v>
      </c>
      <c r="AG748">
        <v>0</v>
      </c>
      <c r="AH748">
        <v>-1.6000000000000001E-3</v>
      </c>
      <c r="AI748">
        <v>0.377</v>
      </c>
      <c r="AJ748">
        <v>-1.5100000000000001E-2</v>
      </c>
      <c r="AK748">
        <v>0.124</v>
      </c>
      <c r="AL748">
        <v>3.4500000000000003E-2</v>
      </c>
      <c r="AM748">
        <v>0</v>
      </c>
      <c r="AN748">
        <v>442484488.83569998</v>
      </c>
      <c r="AO748">
        <v>0</v>
      </c>
      <c r="AP748">
        <v>0.12870000000000001</v>
      </c>
      <c r="AQ748">
        <v>0</v>
      </c>
      <c r="AR748">
        <v>-5.3569130600000001E-2</v>
      </c>
      <c r="AS748">
        <v>0</v>
      </c>
      <c r="AT748">
        <v>-16.444582950000001</v>
      </c>
      <c r="AU748">
        <v>0.13469999999999999</v>
      </c>
      <c r="AV748">
        <v>3.2575548290204501E-3</v>
      </c>
      <c r="AW748">
        <v>12231.5555</v>
      </c>
      <c r="AX748">
        <v>415586.43150000001</v>
      </c>
      <c r="AY748">
        <v>23.412500000000001</v>
      </c>
      <c r="AZ748">
        <v>0.112</v>
      </c>
      <c r="BA748">
        <v>0.97060000000000002</v>
      </c>
      <c r="BB748">
        <v>0</v>
      </c>
      <c r="BC748">
        <v>0</v>
      </c>
      <c r="BD748">
        <v>0</v>
      </c>
      <c r="BE748">
        <v>0</v>
      </c>
      <c r="BF748">
        <v>0</v>
      </c>
      <c r="BG748" s="2">
        <f t="shared" si="14"/>
        <v>0.14005647263546905</v>
      </c>
      <c r="BH748">
        <f>IFERROR(VLOOKUP(D748,'Pesos cenários'!$B$2:$D$4,3,FALSE),"")</f>
        <v>0.3972</v>
      </c>
    </row>
    <row r="749" spans="1:60" x14ac:dyDescent="0.25">
      <c r="A749">
        <v>21865</v>
      </c>
      <c r="B749" t="s">
        <v>719</v>
      </c>
      <c r="C749" t="s">
        <v>471</v>
      </c>
      <c r="D749" t="s">
        <v>58</v>
      </c>
      <c r="E749" t="s">
        <v>57</v>
      </c>
      <c r="F749" t="s">
        <v>724</v>
      </c>
      <c r="G749" t="s">
        <v>716</v>
      </c>
      <c r="H749">
        <v>33.009</v>
      </c>
      <c r="J749">
        <v>1822.5904057749999</v>
      </c>
      <c r="K749">
        <v>0.14153779999999999</v>
      </c>
      <c r="L749">
        <v>0.13350000000000001</v>
      </c>
      <c r="N749">
        <v>209.6225</v>
      </c>
      <c r="O749">
        <v>986.64490000000001</v>
      </c>
      <c r="P749">
        <v>3.7052</v>
      </c>
      <c r="Q749">
        <v>0.12039999999999999</v>
      </c>
      <c r="R749">
        <v>0.20949999999999999</v>
      </c>
      <c r="S749">
        <v>0</v>
      </c>
      <c r="T749">
        <v>916.14700000000005</v>
      </c>
      <c r="U749">
        <v>0</v>
      </c>
      <c r="V749">
        <v>0</v>
      </c>
      <c r="W749">
        <v>0</v>
      </c>
      <c r="X749">
        <v>0</v>
      </c>
      <c r="Y749">
        <v>1698409060</v>
      </c>
      <c r="Z749">
        <v>0</v>
      </c>
      <c r="AA749">
        <v>0.1263</v>
      </c>
      <c r="AB749">
        <v>0</v>
      </c>
      <c r="AC749">
        <v>0</v>
      </c>
      <c r="AD749">
        <v>479501.98119999998</v>
      </c>
      <c r="AE749">
        <v>0</v>
      </c>
      <c r="AF749">
        <v>0.12039999999999999</v>
      </c>
      <c r="AG749">
        <v>0</v>
      </c>
      <c r="AH749">
        <v>-3.2000000000000002E-3</v>
      </c>
      <c r="AI749">
        <v>0.37640000000000001</v>
      </c>
      <c r="AJ749">
        <v>-3.3399999999999999E-2</v>
      </c>
      <c r="AK749">
        <v>0.124</v>
      </c>
      <c r="AL749">
        <v>7.3700000000000002E-2</v>
      </c>
      <c r="AM749">
        <v>0</v>
      </c>
      <c r="AN749">
        <v>447279988.8872</v>
      </c>
      <c r="AO749">
        <v>0</v>
      </c>
      <c r="AP749">
        <v>0.12870000000000001</v>
      </c>
      <c r="AQ749">
        <v>0</v>
      </c>
      <c r="AR749">
        <v>-5.6216402099999998</v>
      </c>
      <c r="AS749">
        <v>0</v>
      </c>
      <c r="AT749">
        <v>-12.267491825</v>
      </c>
      <c r="AU749">
        <v>0.13469999999999999</v>
      </c>
      <c r="AV749">
        <v>0.45825506062646099</v>
      </c>
      <c r="AW749">
        <v>10944.6296</v>
      </c>
      <c r="AX749">
        <v>431044.28480000002</v>
      </c>
      <c r="AY749">
        <v>0.35320000000000001</v>
      </c>
      <c r="AZ749">
        <v>0.112</v>
      </c>
      <c r="BA749">
        <v>0.97460000000000002</v>
      </c>
      <c r="BB749">
        <v>0</v>
      </c>
      <c r="BC749">
        <v>0</v>
      </c>
      <c r="BD749">
        <v>0</v>
      </c>
      <c r="BE749">
        <v>0</v>
      </c>
      <c r="BF749">
        <v>0</v>
      </c>
      <c r="BG749" s="2">
        <f t="shared" si="14"/>
        <v>0.20524475666638431</v>
      </c>
      <c r="BH749">
        <f>IFERROR(VLOOKUP(D749,'Pesos cenários'!$B$2:$D$4,3,FALSE),"")</f>
        <v>0.36020000000000002</v>
      </c>
    </row>
    <row r="750" spans="1:60" x14ac:dyDescent="0.25">
      <c r="A750">
        <v>21865</v>
      </c>
      <c r="B750" t="s">
        <v>719</v>
      </c>
      <c r="C750" t="s">
        <v>471</v>
      </c>
      <c r="D750" t="s">
        <v>59</v>
      </c>
      <c r="E750" t="s">
        <v>57</v>
      </c>
      <c r="F750" t="s">
        <v>724</v>
      </c>
      <c r="G750" t="s">
        <v>716</v>
      </c>
      <c r="H750">
        <v>33.009</v>
      </c>
      <c r="J750">
        <v>2210.4683583999999</v>
      </c>
      <c r="K750">
        <v>0.14153779999999999</v>
      </c>
      <c r="L750">
        <v>0.13350000000000001</v>
      </c>
      <c r="N750">
        <v>227.8597</v>
      </c>
      <c r="O750">
        <v>1225.8015</v>
      </c>
      <c r="P750">
        <v>1.4140999999999999</v>
      </c>
      <c r="Q750">
        <v>0.12039999999999999</v>
      </c>
      <c r="R750">
        <v>0.18490000000000001</v>
      </c>
      <c r="S750">
        <v>0</v>
      </c>
      <c r="T750">
        <v>972.66780000000006</v>
      </c>
      <c r="U750">
        <v>0</v>
      </c>
      <c r="V750">
        <v>0</v>
      </c>
      <c r="W750">
        <v>0</v>
      </c>
      <c r="X750">
        <v>0</v>
      </c>
      <c r="Y750">
        <v>2308118342.25</v>
      </c>
      <c r="Z750">
        <v>0</v>
      </c>
      <c r="AA750">
        <v>0.1263</v>
      </c>
      <c r="AB750">
        <v>0</v>
      </c>
      <c r="AC750">
        <v>0</v>
      </c>
      <c r="AD750">
        <v>836379.58109999995</v>
      </c>
      <c r="AE750">
        <v>0</v>
      </c>
      <c r="AF750">
        <v>0.12039999999999999</v>
      </c>
      <c r="AG750">
        <v>0</v>
      </c>
      <c r="AH750">
        <v>-2E-3</v>
      </c>
      <c r="AI750">
        <v>0.57669999999999999</v>
      </c>
      <c r="AJ750">
        <v>-9.7799999999999998E-2</v>
      </c>
      <c r="AK750">
        <v>0.124</v>
      </c>
      <c r="AL750">
        <v>0.1421</v>
      </c>
      <c r="AM750">
        <v>365686.00160000002</v>
      </c>
      <c r="AN750">
        <v>972652688.70200002</v>
      </c>
      <c r="AO750">
        <v>0</v>
      </c>
      <c r="AP750">
        <v>0.12870000000000001</v>
      </c>
      <c r="AQ750">
        <v>4.0000000000000002E-4</v>
      </c>
      <c r="AR750">
        <v>-5.1356325099999998</v>
      </c>
      <c r="AS750">
        <v>0</v>
      </c>
      <c r="AT750">
        <v>-11.5883427875</v>
      </c>
      <c r="AU750">
        <v>0.13469999999999999</v>
      </c>
      <c r="AV750">
        <v>0.44317229859127499</v>
      </c>
      <c r="AW750">
        <v>9694.9330000000009</v>
      </c>
      <c r="AX750">
        <v>452429.32079999999</v>
      </c>
      <c r="AY750">
        <v>0</v>
      </c>
      <c r="AZ750">
        <v>0.112</v>
      </c>
      <c r="BA750">
        <v>0.97860000000000003</v>
      </c>
      <c r="BB750">
        <v>0</v>
      </c>
      <c r="BC750">
        <v>0</v>
      </c>
      <c r="BD750">
        <v>0</v>
      </c>
      <c r="BE750">
        <v>0</v>
      </c>
      <c r="BF750">
        <v>0</v>
      </c>
      <c r="BG750" s="2">
        <f t="shared" si="14"/>
        <v>0.20923234862024476</v>
      </c>
      <c r="BH750">
        <f>IFERROR(VLOOKUP(D750,'Pesos cenários'!$B$2:$D$4,3,FALSE),"")</f>
        <v>0.24260000000000001</v>
      </c>
    </row>
    <row r="751" spans="1:60" x14ac:dyDescent="0.25">
      <c r="A751">
        <v>21866</v>
      </c>
      <c r="B751" t="s">
        <v>719</v>
      </c>
      <c r="C751" t="s">
        <v>472</v>
      </c>
      <c r="D751" t="s">
        <v>56</v>
      </c>
      <c r="E751" t="s">
        <v>57</v>
      </c>
      <c r="F751" t="s">
        <v>724</v>
      </c>
      <c r="G751" t="s">
        <v>716</v>
      </c>
      <c r="H751">
        <v>124.395</v>
      </c>
      <c r="J751">
        <v>1638.4106470500001</v>
      </c>
      <c r="K751">
        <v>0.14153779999999999</v>
      </c>
      <c r="L751">
        <v>0.13350000000000001</v>
      </c>
      <c r="N751">
        <v>121.18729999999999</v>
      </c>
      <c r="O751">
        <v>934.7636</v>
      </c>
      <c r="P751">
        <v>3.7052</v>
      </c>
      <c r="Q751">
        <v>0.12039999999999999</v>
      </c>
      <c r="R751">
        <v>0.12620000000000001</v>
      </c>
      <c r="S751">
        <v>0</v>
      </c>
      <c r="T751">
        <v>928.77779999999996</v>
      </c>
      <c r="U751">
        <v>0</v>
      </c>
      <c r="V751">
        <v>0</v>
      </c>
      <c r="W751">
        <v>0</v>
      </c>
      <c r="X751">
        <v>0</v>
      </c>
      <c r="Y751">
        <v>1709276720</v>
      </c>
      <c r="Z751">
        <v>0</v>
      </c>
      <c r="AA751">
        <v>0.1263</v>
      </c>
      <c r="AB751">
        <v>0</v>
      </c>
      <c r="AC751">
        <v>0</v>
      </c>
      <c r="AD751">
        <v>478977.01140000002</v>
      </c>
      <c r="AE751">
        <v>0</v>
      </c>
      <c r="AF751">
        <v>0.12039999999999999</v>
      </c>
      <c r="AG751">
        <v>0</v>
      </c>
      <c r="AH751">
        <v>0</v>
      </c>
      <c r="AI751">
        <v>0.377</v>
      </c>
      <c r="AJ751">
        <v>-1.5100000000000001E-2</v>
      </c>
      <c r="AK751">
        <v>0.124</v>
      </c>
      <c r="AL751">
        <v>3.85E-2</v>
      </c>
      <c r="AM751">
        <v>132239.3622</v>
      </c>
      <c r="AN751">
        <v>442484488.83569998</v>
      </c>
      <c r="AO751">
        <v>0</v>
      </c>
      <c r="AP751">
        <v>0.12870000000000001</v>
      </c>
      <c r="AQ751">
        <v>2.9999999999999997E-4</v>
      </c>
      <c r="AR751">
        <v>-1.7433924600000001E-2</v>
      </c>
      <c r="AS751">
        <v>0</v>
      </c>
      <c r="AT751">
        <v>-16.444582950000001</v>
      </c>
      <c r="AU751">
        <v>0.13469999999999999</v>
      </c>
      <c r="AV751">
        <v>1.06016216118147E-3</v>
      </c>
      <c r="AW751">
        <v>24339.837100000001</v>
      </c>
      <c r="AX751">
        <v>415586.43150000001</v>
      </c>
      <c r="AY751">
        <v>23.412500000000001</v>
      </c>
      <c r="AZ751">
        <v>0.112</v>
      </c>
      <c r="BA751">
        <v>0.9415</v>
      </c>
      <c r="BB751">
        <v>0</v>
      </c>
      <c r="BC751">
        <v>0</v>
      </c>
      <c r="BD751">
        <v>0</v>
      </c>
      <c r="BE751">
        <v>0</v>
      </c>
      <c r="BF751">
        <v>0</v>
      </c>
      <c r="BG751" s="2">
        <f t="shared" si="14"/>
        <v>0.12559789384311115</v>
      </c>
      <c r="BH751">
        <f>IFERROR(VLOOKUP(D751,'Pesos cenários'!$B$2:$D$4,3,FALSE),"")</f>
        <v>0.3972</v>
      </c>
    </row>
    <row r="752" spans="1:60" x14ac:dyDescent="0.25">
      <c r="A752">
        <v>21866</v>
      </c>
      <c r="B752" t="s">
        <v>719</v>
      </c>
      <c r="C752" t="s">
        <v>472</v>
      </c>
      <c r="D752" t="s">
        <v>58</v>
      </c>
      <c r="E752" t="s">
        <v>57</v>
      </c>
      <c r="F752" t="s">
        <v>724</v>
      </c>
      <c r="G752" t="s">
        <v>716</v>
      </c>
      <c r="H752">
        <v>124.395</v>
      </c>
      <c r="J752">
        <v>1822.5904057749999</v>
      </c>
      <c r="K752">
        <v>0.14153779999999999</v>
      </c>
      <c r="L752">
        <v>0.13350000000000001</v>
      </c>
      <c r="N752">
        <v>121.18729999999999</v>
      </c>
      <c r="O752">
        <v>986.64490000000001</v>
      </c>
      <c r="P752">
        <v>3.7052</v>
      </c>
      <c r="Q752">
        <v>0.12039999999999999</v>
      </c>
      <c r="R752">
        <v>0.1195</v>
      </c>
      <c r="S752">
        <v>0</v>
      </c>
      <c r="T752">
        <v>916.14700000000005</v>
      </c>
      <c r="U752">
        <v>0</v>
      </c>
      <c r="V752">
        <v>0</v>
      </c>
      <c r="W752">
        <v>0</v>
      </c>
      <c r="X752">
        <v>0</v>
      </c>
      <c r="Y752">
        <v>1698409060</v>
      </c>
      <c r="Z752">
        <v>0</v>
      </c>
      <c r="AA752">
        <v>0.1263</v>
      </c>
      <c r="AB752">
        <v>0</v>
      </c>
      <c r="AC752">
        <v>0</v>
      </c>
      <c r="AD752">
        <v>479501.98119999998</v>
      </c>
      <c r="AE752">
        <v>0</v>
      </c>
      <c r="AF752">
        <v>0.12039999999999999</v>
      </c>
      <c r="AG752">
        <v>0</v>
      </c>
      <c r="AH752">
        <v>0</v>
      </c>
      <c r="AI752">
        <v>0.37640000000000001</v>
      </c>
      <c r="AJ752">
        <v>-3.3399999999999999E-2</v>
      </c>
      <c r="AK752">
        <v>0.124</v>
      </c>
      <c r="AL752">
        <v>8.1500000000000003E-2</v>
      </c>
      <c r="AM752">
        <v>303331.76630000002</v>
      </c>
      <c r="AN752">
        <v>447279988.8872</v>
      </c>
      <c r="AO752">
        <v>0</v>
      </c>
      <c r="AP752">
        <v>0.12870000000000001</v>
      </c>
      <c r="AQ752">
        <v>6.9999999999999999E-4</v>
      </c>
      <c r="AR752">
        <v>-1.5959298199999999E-2</v>
      </c>
      <c r="AS752">
        <v>0</v>
      </c>
      <c r="AT752">
        <v>-12.267491825</v>
      </c>
      <c r="AU752">
        <v>0.13469999999999999</v>
      </c>
      <c r="AV752">
        <v>1.3009422323377001E-3</v>
      </c>
      <c r="AW752">
        <v>25601.500199999999</v>
      </c>
      <c r="AX752">
        <v>431044.28480000002</v>
      </c>
      <c r="AY752">
        <v>0.35320000000000001</v>
      </c>
      <c r="AZ752">
        <v>0.112</v>
      </c>
      <c r="BA752">
        <v>0.94059999999999999</v>
      </c>
      <c r="BB752">
        <v>0</v>
      </c>
      <c r="BC752">
        <v>0</v>
      </c>
      <c r="BD752">
        <v>0</v>
      </c>
      <c r="BE752">
        <v>0</v>
      </c>
      <c r="BF752">
        <v>0</v>
      </c>
      <c r="BG752" s="2">
        <f t="shared" si="14"/>
        <v>0.13010632691869589</v>
      </c>
      <c r="BH752">
        <f>IFERROR(VLOOKUP(D752,'Pesos cenários'!$B$2:$D$4,3,FALSE),"")</f>
        <v>0.36020000000000002</v>
      </c>
    </row>
    <row r="753" spans="1:60" x14ac:dyDescent="0.25">
      <c r="A753">
        <v>21866</v>
      </c>
      <c r="B753" t="s">
        <v>719</v>
      </c>
      <c r="C753" t="s">
        <v>472</v>
      </c>
      <c r="D753" t="s">
        <v>59</v>
      </c>
      <c r="E753" t="s">
        <v>57</v>
      </c>
      <c r="F753" t="s">
        <v>724</v>
      </c>
      <c r="G753" t="s">
        <v>716</v>
      </c>
      <c r="H753">
        <v>124.395</v>
      </c>
      <c r="J753">
        <v>2210.4683583999999</v>
      </c>
      <c r="K753">
        <v>0.14153779999999999</v>
      </c>
      <c r="L753">
        <v>0.13350000000000001</v>
      </c>
      <c r="N753">
        <v>166.4084</v>
      </c>
      <c r="O753">
        <v>1225.8015</v>
      </c>
      <c r="P753">
        <v>1.4140999999999999</v>
      </c>
      <c r="Q753">
        <v>0.12039999999999999</v>
      </c>
      <c r="R753">
        <v>0.1348</v>
      </c>
      <c r="S753">
        <v>0</v>
      </c>
      <c r="T753">
        <v>972.66780000000006</v>
      </c>
      <c r="U753">
        <v>0</v>
      </c>
      <c r="V753">
        <v>0</v>
      </c>
      <c r="W753">
        <v>0</v>
      </c>
      <c r="X753">
        <v>0</v>
      </c>
      <c r="Y753">
        <v>2308118342.25</v>
      </c>
      <c r="Z753">
        <v>0</v>
      </c>
      <c r="AA753">
        <v>0.1263</v>
      </c>
      <c r="AB753">
        <v>0</v>
      </c>
      <c r="AC753">
        <v>0</v>
      </c>
      <c r="AD753">
        <v>836379.58109999995</v>
      </c>
      <c r="AE753">
        <v>0</v>
      </c>
      <c r="AF753">
        <v>0.12039999999999999</v>
      </c>
      <c r="AG753">
        <v>0</v>
      </c>
      <c r="AH753">
        <v>-1E-4</v>
      </c>
      <c r="AI753">
        <v>0.57669999999999999</v>
      </c>
      <c r="AJ753">
        <v>-9.7799999999999998E-2</v>
      </c>
      <c r="AK753">
        <v>0.124</v>
      </c>
      <c r="AL753">
        <v>0.14480000000000001</v>
      </c>
      <c r="AM753">
        <v>18859809.0079</v>
      </c>
      <c r="AN753">
        <v>972652688.70200002</v>
      </c>
      <c r="AO753">
        <v>0</v>
      </c>
      <c r="AP753">
        <v>0.12870000000000001</v>
      </c>
      <c r="AQ753">
        <v>1.9400000000000001E-2</v>
      </c>
      <c r="AR753">
        <v>0.26178929200000001</v>
      </c>
      <c r="AS753">
        <v>0</v>
      </c>
      <c r="AT753">
        <v>-11.5883427875</v>
      </c>
      <c r="AU753">
        <v>0.13469999999999999</v>
      </c>
      <c r="AV753">
        <v>0</v>
      </c>
      <c r="AW753">
        <v>137154.94959999999</v>
      </c>
      <c r="AX753">
        <v>452429.32079999999</v>
      </c>
      <c r="AY753">
        <v>0</v>
      </c>
      <c r="AZ753">
        <v>0.112</v>
      </c>
      <c r="BA753">
        <v>0.69679999999999997</v>
      </c>
      <c r="BB753">
        <v>0</v>
      </c>
      <c r="BC753">
        <v>0</v>
      </c>
      <c r="BD753">
        <v>0</v>
      </c>
      <c r="BE753">
        <v>0</v>
      </c>
      <c r="BF753">
        <v>0</v>
      </c>
      <c r="BG753" s="2">
        <f t="shared" si="14"/>
        <v>0.11472350000000001</v>
      </c>
      <c r="BH753">
        <f>IFERROR(VLOOKUP(D753,'Pesos cenários'!$B$2:$D$4,3,FALSE),"")</f>
        <v>0.24260000000000001</v>
      </c>
    </row>
    <row r="754" spans="1:60" x14ac:dyDescent="0.25">
      <c r="A754">
        <v>21867</v>
      </c>
      <c r="B754" t="s">
        <v>719</v>
      </c>
      <c r="C754" t="s">
        <v>473</v>
      </c>
      <c r="D754" t="s">
        <v>56</v>
      </c>
      <c r="E754" t="s">
        <v>57</v>
      </c>
      <c r="F754" t="s">
        <v>724</v>
      </c>
      <c r="G754" t="s">
        <v>716</v>
      </c>
      <c r="H754">
        <v>57.164999999999999</v>
      </c>
      <c r="I754">
        <v>797.87799099999995</v>
      </c>
      <c r="J754">
        <v>1638.4106470500001</v>
      </c>
      <c r="K754">
        <v>0.14153779999999999</v>
      </c>
      <c r="L754">
        <v>0.13350000000000001</v>
      </c>
      <c r="M754">
        <v>0.4869</v>
      </c>
      <c r="N754">
        <v>38.982700000000001</v>
      </c>
      <c r="O754">
        <v>934.7636</v>
      </c>
      <c r="P754">
        <v>3.7052</v>
      </c>
      <c r="Q754">
        <v>0.12039999999999999</v>
      </c>
      <c r="R754">
        <v>3.7900000000000003E-2</v>
      </c>
      <c r="S754">
        <v>115.125</v>
      </c>
      <c r="T754">
        <v>928.77779999999996</v>
      </c>
      <c r="U754">
        <v>0</v>
      </c>
      <c r="V754">
        <v>0</v>
      </c>
      <c r="W754">
        <v>0.124</v>
      </c>
      <c r="X754">
        <v>225644636</v>
      </c>
      <c r="Y754">
        <v>1709276720</v>
      </c>
      <c r="Z754">
        <v>0</v>
      </c>
      <c r="AA754">
        <v>0.1263</v>
      </c>
      <c r="AB754">
        <v>0.13200000000000001</v>
      </c>
      <c r="AC754">
        <v>44437.1973</v>
      </c>
      <c r="AD754">
        <v>478977.01140000002</v>
      </c>
      <c r="AE754">
        <v>0</v>
      </c>
      <c r="AF754">
        <v>0.12039999999999999</v>
      </c>
      <c r="AG754">
        <v>9.2799999999999994E-2</v>
      </c>
      <c r="AH754">
        <v>0.13919999999999999</v>
      </c>
      <c r="AI754">
        <v>0.377</v>
      </c>
      <c r="AJ754">
        <v>-1.5100000000000001E-2</v>
      </c>
      <c r="AK754">
        <v>0.124</v>
      </c>
      <c r="AL754">
        <v>0.39340000000000003</v>
      </c>
      <c r="AM754">
        <v>17747364.9087</v>
      </c>
      <c r="AN754">
        <v>442484488.83569998</v>
      </c>
      <c r="AO754">
        <v>0</v>
      </c>
      <c r="AP754">
        <v>0.12870000000000001</v>
      </c>
      <c r="AQ754">
        <v>4.0099999999999997E-2</v>
      </c>
      <c r="AR754">
        <v>-1.54838681</v>
      </c>
      <c r="AS754">
        <v>0</v>
      </c>
      <c r="AT754">
        <v>-16.444582950000001</v>
      </c>
      <c r="AU754">
        <v>0.13469999999999999</v>
      </c>
      <c r="AV754">
        <v>9.4157864307528594E-2</v>
      </c>
      <c r="AW754">
        <v>19987.816599999998</v>
      </c>
      <c r="AX754">
        <v>415586.43150000001</v>
      </c>
      <c r="AY754">
        <v>23.412500000000001</v>
      </c>
      <c r="AZ754">
        <v>0.112</v>
      </c>
      <c r="BA754">
        <v>0.95199999999999996</v>
      </c>
      <c r="BB754">
        <v>0</v>
      </c>
      <c r="BC754">
        <v>0</v>
      </c>
      <c r="BD754">
        <v>0</v>
      </c>
      <c r="BE754">
        <v>0</v>
      </c>
      <c r="BF754">
        <v>0</v>
      </c>
      <c r="BG754" s="2">
        <f t="shared" si="14"/>
        <v>0.27065856432222413</v>
      </c>
      <c r="BH754">
        <f>IFERROR(VLOOKUP(D754,'Pesos cenários'!$B$2:$D$4,3,FALSE),"")</f>
        <v>0.3972</v>
      </c>
    </row>
    <row r="755" spans="1:60" x14ac:dyDescent="0.25">
      <c r="A755">
        <v>21867</v>
      </c>
      <c r="B755" t="s">
        <v>719</v>
      </c>
      <c r="C755" t="s">
        <v>473</v>
      </c>
      <c r="D755" t="s">
        <v>58</v>
      </c>
      <c r="E755" t="s">
        <v>57</v>
      </c>
      <c r="F755" t="s">
        <v>724</v>
      </c>
      <c r="G755" t="s">
        <v>716</v>
      </c>
      <c r="H755">
        <v>57.164999999999999</v>
      </c>
      <c r="I755">
        <v>797.87799099999995</v>
      </c>
      <c r="J755">
        <v>1822.5904057749999</v>
      </c>
      <c r="K755">
        <v>0.14153779999999999</v>
      </c>
      <c r="L755">
        <v>0.13350000000000001</v>
      </c>
      <c r="M755">
        <v>0.43769999999999998</v>
      </c>
      <c r="N755">
        <v>38.982700000000001</v>
      </c>
      <c r="O755">
        <v>986.64490000000001</v>
      </c>
      <c r="P755">
        <v>3.7052</v>
      </c>
      <c r="Q755">
        <v>0.12039999999999999</v>
      </c>
      <c r="R755">
        <v>3.5900000000000001E-2</v>
      </c>
      <c r="S755">
        <v>115.125</v>
      </c>
      <c r="T755">
        <v>916.14700000000005</v>
      </c>
      <c r="U755">
        <v>0</v>
      </c>
      <c r="V755">
        <v>0</v>
      </c>
      <c r="W755">
        <v>0.12570000000000001</v>
      </c>
      <c r="X755">
        <v>225644636</v>
      </c>
      <c r="Y755">
        <v>1698409060</v>
      </c>
      <c r="Z755">
        <v>0</v>
      </c>
      <c r="AA755">
        <v>0.1263</v>
      </c>
      <c r="AB755">
        <v>0.13289999999999999</v>
      </c>
      <c r="AC755">
        <v>44437.1973</v>
      </c>
      <c r="AD755">
        <v>479501.98119999998</v>
      </c>
      <c r="AE755">
        <v>0</v>
      </c>
      <c r="AF755">
        <v>0.12039999999999999</v>
      </c>
      <c r="AG755">
        <v>9.2700000000000005E-2</v>
      </c>
      <c r="AH755">
        <v>0.13969999999999999</v>
      </c>
      <c r="AI755">
        <v>0.37640000000000001</v>
      </c>
      <c r="AJ755">
        <v>-3.3399999999999999E-2</v>
      </c>
      <c r="AK755">
        <v>0.124</v>
      </c>
      <c r="AL755">
        <v>0.42230000000000001</v>
      </c>
      <c r="AM755">
        <v>14454897.156500001</v>
      </c>
      <c r="AN755">
        <v>447279988.8872</v>
      </c>
      <c r="AO755">
        <v>0</v>
      </c>
      <c r="AP755">
        <v>0.12870000000000001</v>
      </c>
      <c r="AQ755">
        <v>3.2300000000000002E-2</v>
      </c>
      <c r="AR755">
        <v>7.7362732899999997</v>
      </c>
      <c r="AS755">
        <v>0</v>
      </c>
      <c r="AT755">
        <v>-12.267491825</v>
      </c>
      <c r="AU755">
        <v>0.13469999999999999</v>
      </c>
      <c r="AV755">
        <v>0</v>
      </c>
      <c r="AW755">
        <v>19773.287899999999</v>
      </c>
      <c r="AX755">
        <v>431044.28480000002</v>
      </c>
      <c r="AY755">
        <v>0.35320000000000001</v>
      </c>
      <c r="AZ755">
        <v>0.112</v>
      </c>
      <c r="BA755">
        <v>0.95409999999999995</v>
      </c>
      <c r="BB755">
        <v>0</v>
      </c>
      <c r="BC755">
        <v>0</v>
      </c>
      <c r="BD755">
        <v>0</v>
      </c>
      <c r="BE755">
        <v>0</v>
      </c>
      <c r="BF755">
        <v>0</v>
      </c>
      <c r="BG755" s="2">
        <f t="shared" si="14"/>
        <v>0.25408307000000002</v>
      </c>
      <c r="BH755">
        <f>IFERROR(VLOOKUP(D755,'Pesos cenários'!$B$2:$D$4,3,FALSE),"")</f>
        <v>0.36020000000000002</v>
      </c>
    </row>
    <row r="756" spans="1:60" x14ac:dyDescent="0.25">
      <c r="A756">
        <v>21867</v>
      </c>
      <c r="B756" t="s">
        <v>719</v>
      </c>
      <c r="C756" t="s">
        <v>473</v>
      </c>
      <c r="D756" t="s">
        <v>59</v>
      </c>
      <c r="E756" t="s">
        <v>57</v>
      </c>
      <c r="F756" t="s">
        <v>724</v>
      </c>
      <c r="G756" t="s">
        <v>716</v>
      </c>
      <c r="H756">
        <v>57.164999999999999</v>
      </c>
      <c r="I756">
        <v>797.87799099999995</v>
      </c>
      <c r="J756">
        <v>2210.4683583999999</v>
      </c>
      <c r="K756">
        <v>0.14153779999999999</v>
      </c>
      <c r="L756">
        <v>0.13350000000000001</v>
      </c>
      <c r="M756">
        <v>0.3609</v>
      </c>
      <c r="N756">
        <v>41.673699999999997</v>
      </c>
      <c r="O756">
        <v>1225.8015</v>
      </c>
      <c r="P756">
        <v>1.4140999999999999</v>
      </c>
      <c r="Q756">
        <v>0.12039999999999999</v>
      </c>
      <c r="R756">
        <v>3.2899999999999999E-2</v>
      </c>
      <c r="S756">
        <v>115.125</v>
      </c>
      <c r="T756">
        <v>972.66780000000006</v>
      </c>
      <c r="U756">
        <v>0</v>
      </c>
      <c r="V756">
        <v>0</v>
      </c>
      <c r="W756">
        <v>0.11840000000000001</v>
      </c>
      <c r="X756">
        <v>225644636</v>
      </c>
      <c r="Y756">
        <v>2308118342.25</v>
      </c>
      <c r="Z756">
        <v>0</v>
      </c>
      <c r="AA756">
        <v>0.1263</v>
      </c>
      <c r="AB756">
        <v>9.7799999999999998E-2</v>
      </c>
      <c r="AC756">
        <v>44437.1973</v>
      </c>
      <c r="AD756">
        <v>836379.58109999995</v>
      </c>
      <c r="AE756">
        <v>0</v>
      </c>
      <c r="AF756">
        <v>0.12039999999999999</v>
      </c>
      <c r="AG756">
        <v>5.3100000000000001E-2</v>
      </c>
      <c r="AH756">
        <v>0.19889999999999999</v>
      </c>
      <c r="AI756">
        <v>0.57669999999999999</v>
      </c>
      <c r="AJ756">
        <v>-9.7799999999999998E-2</v>
      </c>
      <c r="AK756">
        <v>0.124</v>
      </c>
      <c r="AL756">
        <v>0.43990000000000001</v>
      </c>
      <c r="AM756">
        <v>1988123683.0589001</v>
      </c>
      <c r="AN756">
        <v>972652688.70200002</v>
      </c>
      <c r="AO756">
        <v>0</v>
      </c>
      <c r="AP756">
        <v>0.12870000000000001</v>
      </c>
      <c r="AQ756">
        <v>1</v>
      </c>
      <c r="AR756">
        <v>254.67468299999999</v>
      </c>
      <c r="AS756">
        <v>0</v>
      </c>
      <c r="AT756">
        <v>-11.5883427875</v>
      </c>
      <c r="AU756">
        <v>0.13469999999999999</v>
      </c>
      <c r="AV756">
        <v>0</v>
      </c>
      <c r="AW756">
        <v>82874.107799999998</v>
      </c>
      <c r="AX756">
        <v>452429.32079999999</v>
      </c>
      <c r="AY756">
        <v>0</v>
      </c>
      <c r="AZ756">
        <v>0.112</v>
      </c>
      <c r="BA756">
        <v>0.81679999999999997</v>
      </c>
      <c r="BB756">
        <v>0</v>
      </c>
      <c r="BC756">
        <v>0</v>
      </c>
      <c r="BD756">
        <v>0</v>
      </c>
      <c r="BE756">
        <v>0</v>
      </c>
      <c r="BF756">
        <v>0</v>
      </c>
      <c r="BG756" s="2">
        <f t="shared" si="14"/>
        <v>0.34561588999999998</v>
      </c>
      <c r="BH756">
        <f>IFERROR(VLOOKUP(D756,'Pesos cenários'!$B$2:$D$4,3,FALSE),"")</f>
        <v>0.24260000000000001</v>
      </c>
    </row>
    <row r="757" spans="1:60" x14ac:dyDescent="0.25">
      <c r="A757">
        <v>21868</v>
      </c>
      <c r="B757" t="s">
        <v>719</v>
      </c>
      <c r="C757" t="s">
        <v>474</v>
      </c>
      <c r="D757" t="s">
        <v>56</v>
      </c>
      <c r="E757" t="s">
        <v>57</v>
      </c>
      <c r="F757" t="s">
        <v>724</v>
      </c>
      <c r="G757" t="s">
        <v>716</v>
      </c>
      <c r="H757">
        <v>74.397999999999996</v>
      </c>
      <c r="I757">
        <v>14.3844309</v>
      </c>
      <c r="J757">
        <v>1638.4106470500001</v>
      </c>
      <c r="K757">
        <v>0.14153779999999999</v>
      </c>
      <c r="L757">
        <v>0.13350000000000001</v>
      </c>
      <c r="M757">
        <v>8.6999999999999994E-3</v>
      </c>
      <c r="N757">
        <v>395.69450000000001</v>
      </c>
      <c r="O757">
        <v>934.7636</v>
      </c>
      <c r="P757">
        <v>3.7052</v>
      </c>
      <c r="Q757">
        <v>0.12039999999999999</v>
      </c>
      <c r="R757">
        <v>0.42099999999999999</v>
      </c>
      <c r="S757">
        <v>219.66849999999999</v>
      </c>
      <c r="T757">
        <v>928.77779999999996</v>
      </c>
      <c r="U757">
        <v>0</v>
      </c>
      <c r="V757">
        <v>0</v>
      </c>
      <c r="W757">
        <v>0.23649999999999999</v>
      </c>
      <c r="X757">
        <v>267694812</v>
      </c>
      <c r="Y757">
        <v>1709276720</v>
      </c>
      <c r="Z757">
        <v>0</v>
      </c>
      <c r="AA757">
        <v>0.1263</v>
      </c>
      <c r="AB757">
        <v>0.15659999999999999</v>
      </c>
      <c r="AC757">
        <v>77826.4084</v>
      </c>
      <c r="AD757">
        <v>478977.01140000002</v>
      </c>
      <c r="AE757">
        <v>0</v>
      </c>
      <c r="AF757">
        <v>0.12039999999999999</v>
      </c>
      <c r="AG757">
        <v>0.16250000000000001</v>
      </c>
      <c r="AH757">
        <v>0.23230000000000001</v>
      </c>
      <c r="AI757">
        <v>0.377</v>
      </c>
      <c r="AJ757">
        <v>-1.5100000000000001E-2</v>
      </c>
      <c r="AK757">
        <v>0.124</v>
      </c>
      <c r="AL757">
        <v>0.63100000000000001</v>
      </c>
      <c r="AM757">
        <v>0</v>
      </c>
      <c r="AN757">
        <v>442484488.83569998</v>
      </c>
      <c r="AO757">
        <v>0</v>
      </c>
      <c r="AP757">
        <v>0.12870000000000001</v>
      </c>
      <c r="AQ757">
        <v>0</v>
      </c>
      <c r="AR757">
        <v>0</v>
      </c>
      <c r="AS757">
        <v>0</v>
      </c>
      <c r="AT757">
        <v>-16.444582950000001</v>
      </c>
      <c r="AU757">
        <v>0.13469999999999999</v>
      </c>
      <c r="AV757">
        <v>0</v>
      </c>
      <c r="AW757">
        <v>143.07859999999999</v>
      </c>
      <c r="AX757">
        <v>415586.43150000001</v>
      </c>
      <c r="AY757">
        <v>23.412500000000001</v>
      </c>
      <c r="AZ757">
        <v>0.112</v>
      </c>
      <c r="BA757">
        <v>0.99970000000000003</v>
      </c>
      <c r="BB757">
        <v>0</v>
      </c>
      <c r="BC757">
        <v>0</v>
      </c>
      <c r="BD757">
        <v>0</v>
      </c>
      <c r="BE757">
        <v>0</v>
      </c>
      <c r="BF757">
        <v>0</v>
      </c>
      <c r="BG757" s="2">
        <f t="shared" si="14"/>
        <v>0.28140383000000002</v>
      </c>
      <c r="BH757">
        <f>IFERROR(VLOOKUP(D757,'Pesos cenários'!$B$2:$D$4,3,FALSE),"")</f>
        <v>0.3972</v>
      </c>
    </row>
    <row r="758" spans="1:60" x14ac:dyDescent="0.25">
      <c r="A758">
        <v>21868</v>
      </c>
      <c r="B758" t="s">
        <v>719</v>
      </c>
      <c r="C758" t="s">
        <v>474</v>
      </c>
      <c r="D758" t="s">
        <v>58</v>
      </c>
      <c r="E758" t="s">
        <v>57</v>
      </c>
      <c r="F758" t="s">
        <v>724</v>
      </c>
      <c r="G758" t="s">
        <v>716</v>
      </c>
      <c r="H758">
        <v>74.397999999999996</v>
      </c>
      <c r="I758">
        <v>14.3844309</v>
      </c>
      <c r="J758">
        <v>1822.5904057749999</v>
      </c>
      <c r="K758">
        <v>0.14153779999999999</v>
      </c>
      <c r="L758">
        <v>0.13350000000000001</v>
      </c>
      <c r="M758">
        <v>7.7999999999999996E-3</v>
      </c>
      <c r="N758">
        <v>466.82440000000003</v>
      </c>
      <c r="O758">
        <v>986.64490000000001</v>
      </c>
      <c r="P758">
        <v>3.7052</v>
      </c>
      <c r="Q758">
        <v>0.12039999999999999</v>
      </c>
      <c r="R758">
        <v>0.47120000000000001</v>
      </c>
      <c r="S758">
        <v>219.66849999999999</v>
      </c>
      <c r="T758">
        <v>916.14700000000005</v>
      </c>
      <c r="U758">
        <v>0</v>
      </c>
      <c r="V758">
        <v>0</v>
      </c>
      <c r="W758">
        <v>0.23980000000000001</v>
      </c>
      <c r="X758">
        <v>267694812</v>
      </c>
      <c r="Y758">
        <v>1698409060</v>
      </c>
      <c r="Z758">
        <v>0</v>
      </c>
      <c r="AA758">
        <v>0.1263</v>
      </c>
      <c r="AB758">
        <v>0.15759999999999999</v>
      </c>
      <c r="AC758">
        <v>77826.4084</v>
      </c>
      <c r="AD758">
        <v>479501.98119999998</v>
      </c>
      <c r="AE758">
        <v>0</v>
      </c>
      <c r="AF758">
        <v>0.12039999999999999</v>
      </c>
      <c r="AG758">
        <v>0.1623</v>
      </c>
      <c r="AH758">
        <v>0.23230000000000001</v>
      </c>
      <c r="AI758">
        <v>0.37640000000000001</v>
      </c>
      <c r="AJ758">
        <v>-3.3399999999999999E-2</v>
      </c>
      <c r="AK758">
        <v>0.124</v>
      </c>
      <c r="AL758">
        <v>0.64839999999999998</v>
      </c>
      <c r="AM758">
        <v>0</v>
      </c>
      <c r="AN758">
        <v>447279988.8872</v>
      </c>
      <c r="AO758">
        <v>0</v>
      </c>
      <c r="AP758">
        <v>0.12870000000000001</v>
      </c>
      <c r="AQ758">
        <v>0</v>
      </c>
      <c r="AR758">
        <v>0</v>
      </c>
      <c r="AS758">
        <v>0</v>
      </c>
      <c r="AT758">
        <v>-12.267491825</v>
      </c>
      <c r="AU758">
        <v>0.13469999999999999</v>
      </c>
      <c r="AV758">
        <v>0</v>
      </c>
      <c r="AW758">
        <v>126.742</v>
      </c>
      <c r="AX758">
        <v>431044.28480000002</v>
      </c>
      <c r="AY758">
        <v>0.35320000000000001</v>
      </c>
      <c r="AZ758">
        <v>0.112</v>
      </c>
      <c r="BA758">
        <v>0.99970000000000003</v>
      </c>
      <c r="BB758">
        <v>0</v>
      </c>
      <c r="BC758">
        <v>0</v>
      </c>
      <c r="BD758">
        <v>0</v>
      </c>
      <c r="BE758">
        <v>0</v>
      </c>
      <c r="BF758">
        <v>0</v>
      </c>
      <c r="BG758" s="2">
        <f t="shared" si="14"/>
        <v>0.28958758000000001</v>
      </c>
      <c r="BH758">
        <f>IFERROR(VLOOKUP(D758,'Pesos cenários'!$B$2:$D$4,3,FALSE),"")</f>
        <v>0.36020000000000002</v>
      </c>
    </row>
    <row r="759" spans="1:60" x14ac:dyDescent="0.25">
      <c r="A759">
        <v>21868</v>
      </c>
      <c r="B759" t="s">
        <v>719</v>
      </c>
      <c r="C759" t="s">
        <v>474</v>
      </c>
      <c r="D759" t="s">
        <v>59</v>
      </c>
      <c r="E759" t="s">
        <v>57</v>
      </c>
      <c r="F759" t="s">
        <v>724</v>
      </c>
      <c r="G759" t="s">
        <v>716</v>
      </c>
      <c r="H759">
        <v>74.397999999999996</v>
      </c>
      <c r="I759">
        <v>14.3844309</v>
      </c>
      <c r="J759">
        <v>2210.4683583999999</v>
      </c>
      <c r="K759">
        <v>0.14153779999999999</v>
      </c>
      <c r="L759">
        <v>0.13350000000000001</v>
      </c>
      <c r="M759">
        <v>6.4000000000000003E-3</v>
      </c>
      <c r="N759">
        <v>757.1404</v>
      </c>
      <c r="O759">
        <v>1225.8015</v>
      </c>
      <c r="P759">
        <v>1.4140999999999999</v>
      </c>
      <c r="Q759">
        <v>0.12039999999999999</v>
      </c>
      <c r="R759">
        <v>0.61719999999999997</v>
      </c>
      <c r="S759">
        <v>219.66849999999999</v>
      </c>
      <c r="T759">
        <v>972.66780000000006</v>
      </c>
      <c r="U759">
        <v>0</v>
      </c>
      <c r="V759">
        <v>0</v>
      </c>
      <c r="W759">
        <v>0.2258</v>
      </c>
      <c r="X759">
        <v>267694812</v>
      </c>
      <c r="Y759">
        <v>2308118342.25</v>
      </c>
      <c r="Z759">
        <v>0</v>
      </c>
      <c r="AA759">
        <v>0.1263</v>
      </c>
      <c r="AB759">
        <v>0.11600000000000001</v>
      </c>
      <c r="AC759">
        <v>77826.4084</v>
      </c>
      <c r="AD759">
        <v>836379.58109999995</v>
      </c>
      <c r="AE759">
        <v>0</v>
      </c>
      <c r="AF759">
        <v>0.12039999999999999</v>
      </c>
      <c r="AG759">
        <v>9.3100000000000002E-2</v>
      </c>
      <c r="AH759">
        <v>0.43469999999999998</v>
      </c>
      <c r="AI759">
        <v>0.57669999999999999</v>
      </c>
      <c r="AJ759">
        <v>-9.7799999999999998E-2</v>
      </c>
      <c r="AK759">
        <v>0.124</v>
      </c>
      <c r="AL759">
        <v>0.78949999999999998</v>
      </c>
      <c r="AM759">
        <v>0</v>
      </c>
      <c r="AN759">
        <v>972652688.70200002</v>
      </c>
      <c r="AO759">
        <v>0</v>
      </c>
      <c r="AP759">
        <v>0.12870000000000001</v>
      </c>
      <c r="AQ759">
        <v>0</v>
      </c>
      <c r="AR759">
        <v>0</v>
      </c>
      <c r="AS759">
        <v>0</v>
      </c>
      <c r="AT759">
        <v>-11.5883427875</v>
      </c>
      <c r="AU759">
        <v>0.13469999999999999</v>
      </c>
      <c r="AV759">
        <v>0</v>
      </c>
      <c r="AW759">
        <v>275.15519999999998</v>
      </c>
      <c r="AX759">
        <v>452429.32079999999</v>
      </c>
      <c r="AY759">
        <v>0</v>
      </c>
      <c r="AZ759">
        <v>0.112</v>
      </c>
      <c r="BA759">
        <v>0.99939999999999996</v>
      </c>
      <c r="BB759">
        <v>0</v>
      </c>
      <c r="BC759">
        <v>0</v>
      </c>
      <c r="BD759">
        <v>0</v>
      </c>
      <c r="BE759">
        <v>0</v>
      </c>
      <c r="BF759">
        <v>0</v>
      </c>
      <c r="BG759" s="2">
        <f t="shared" si="14"/>
        <v>0.31085612000000001</v>
      </c>
      <c r="BH759">
        <f>IFERROR(VLOOKUP(D759,'Pesos cenários'!$B$2:$D$4,3,FALSE),"")</f>
        <v>0.24260000000000001</v>
      </c>
    </row>
    <row r="760" spans="1:60" x14ac:dyDescent="0.25">
      <c r="A760">
        <v>21869</v>
      </c>
      <c r="B760" t="s">
        <v>719</v>
      </c>
      <c r="C760" t="s">
        <v>475</v>
      </c>
      <c r="D760" t="s">
        <v>56</v>
      </c>
      <c r="E760" t="s">
        <v>57</v>
      </c>
      <c r="F760" t="s">
        <v>724</v>
      </c>
      <c r="G760" t="s">
        <v>716</v>
      </c>
      <c r="H760">
        <v>55.274999999999999</v>
      </c>
      <c r="I760">
        <v>4.7206716499999999</v>
      </c>
      <c r="J760">
        <v>1638.4106470500001</v>
      </c>
      <c r="K760">
        <v>0.14153779999999999</v>
      </c>
      <c r="L760">
        <v>0.13350000000000001</v>
      </c>
      <c r="M760">
        <v>2.8E-3</v>
      </c>
      <c r="N760">
        <v>20.742000000000001</v>
      </c>
      <c r="O760">
        <v>934.7636</v>
      </c>
      <c r="P760">
        <v>3.7052</v>
      </c>
      <c r="Q760">
        <v>0.12039999999999999</v>
      </c>
      <c r="R760">
        <v>1.83E-2</v>
      </c>
      <c r="S760">
        <v>167.27029999999999</v>
      </c>
      <c r="T760">
        <v>928.77779999999996</v>
      </c>
      <c r="U760">
        <v>0</v>
      </c>
      <c r="V760">
        <v>0</v>
      </c>
      <c r="W760">
        <v>0.18010000000000001</v>
      </c>
      <c r="X760">
        <v>5062242</v>
      </c>
      <c r="Y760">
        <v>1709276720</v>
      </c>
      <c r="Z760">
        <v>0</v>
      </c>
      <c r="AA760">
        <v>0.1263</v>
      </c>
      <c r="AB760">
        <v>3.0000000000000001E-3</v>
      </c>
      <c r="AC760">
        <v>250161.25099999999</v>
      </c>
      <c r="AD760">
        <v>478977.01140000002</v>
      </c>
      <c r="AE760">
        <v>0</v>
      </c>
      <c r="AF760">
        <v>0.12039999999999999</v>
      </c>
      <c r="AG760">
        <v>0.52229999999999999</v>
      </c>
      <c r="AH760">
        <v>1</v>
      </c>
      <c r="AI760">
        <v>0.377</v>
      </c>
      <c r="AJ760">
        <v>-1.5100000000000001E-2</v>
      </c>
      <c r="AK760">
        <v>0.124</v>
      </c>
      <c r="AL760">
        <v>1</v>
      </c>
      <c r="AM760">
        <v>79417996.801899999</v>
      </c>
      <c r="AN760">
        <v>442484488.83569998</v>
      </c>
      <c r="AO760">
        <v>0</v>
      </c>
      <c r="AP760">
        <v>0.12870000000000001</v>
      </c>
      <c r="AQ760">
        <v>0.17949999999999999</v>
      </c>
      <c r="AR760">
        <v>4.3070586399999999E-3</v>
      </c>
      <c r="AS760">
        <v>0</v>
      </c>
      <c r="AT760">
        <v>-16.444582950000001</v>
      </c>
      <c r="AU760">
        <v>0.13469999999999999</v>
      </c>
      <c r="AV760">
        <v>0</v>
      </c>
      <c r="AW760">
        <v>6925.1587</v>
      </c>
      <c r="AX760">
        <v>415586.43150000001</v>
      </c>
      <c r="AY760">
        <v>23.412500000000001</v>
      </c>
      <c r="AZ760">
        <v>0.112</v>
      </c>
      <c r="BA760">
        <v>0.98340000000000005</v>
      </c>
      <c r="BB760">
        <v>0</v>
      </c>
      <c r="BC760">
        <v>0</v>
      </c>
      <c r="BD760">
        <v>0</v>
      </c>
      <c r="BE760">
        <v>0</v>
      </c>
      <c r="BF760">
        <v>0</v>
      </c>
      <c r="BG760" s="2">
        <f t="shared" si="14"/>
        <v>0.32308339000000003</v>
      </c>
      <c r="BH760">
        <f>IFERROR(VLOOKUP(D760,'Pesos cenários'!$B$2:$D$4,3,FALSE),"")</f>
        <v>0.3972</v>
      </c>
    </row>
    <row r="761" spans="1:60" x14ac:dyDescent="0.25">
      <c r="A761">
        <v>21869</v>
      </c>
      <c r="B761" t="s">
        <v>719</v>
      </c>
      <c r="C761" t="s">
        <v>475</v>
      </c>
      <c r="D761" t="s">
        <v>58</v>
      </c>
      <c r="E761" t="s">
        <v>57</v>
      </c>
      <c r="F761" t="s">
        <v>724</v>
      </c>
      <c r="G761" t="s">
        <v>716</v>
      </c>
      <c r="H761">
        <v>55.274999999999999</v>
      </c>
      <c r="I761">
        <v>4.7206716499999999</v>
      </c>
      <c r="J761">
        <v>1822.5904057749999</v>
      </c>
      <c r="K761">
        <v>0.14153779999999999</v>
      </c>
      <c r="L761">
        <v>0.13350000000000001</v>
      </c>
      <c r="M761">
        <v>2.5000000000000001E-3</v>
      </c>
      <c r="N761">
        <v>20.742000000000001</v>
      </c>
      <c r="O761">
        <v>986.64490000000001</v>
      </c>
      <c r="P761">
        <v>3.7052</v>
      </c>
      <c r="Q761">
        <v>0.12039999999999999</v>
      </c>
      <c r="R761">
        <v>1.7299999999999999E-2</v>
      </c>
      <c r="S761">
        <v>167.27029999999999</v>
      </c>
      <c r="T761">
        <v>916.14700000000005</v>
      </c>
      <c r="U761">
        <v>0</v>
      </c>
      <c r="V761">
        <v>0</v>
      </c>
      <c r="W761">
        <v>0.18260000000000001</v>
      </c>
      <c r="X761">
        <v>5062242</v>
      </c>
      <c r="Y761">
        <v>1698409060</v>
      </c>
      <c r="Z761">
        <v>0</v>
      </c>
      <c r="AA761">
        <v>0.1263</v>
      </c>
      <c r="AB761">
        <v>3.0000000000000001E-3</v>
      </c>
      <c r="AC761">
        <v>250161.25099999999</v>
      </c>
      <c r="AD761">
        <v>479501.98119999998</v>
      </c>
      <c r="AE761">
        <v>0</v>
      </c>
      <c r="AF761">
        <v>0.12039999999999999</v>
      </c>
      <c r="AG761">
        <v>0.52170000000000005</v>
      </c>
      <c r="AH761">
        <v>1</v>
      </c>
      <c r="AI761">
        <v>0.37640000000000001</v>
      </c>
      <c r="AJ761">
        <v>-3.3399999999999999E-2</v>
      </c>
      <c r="AK761">
        <v>0.124</v>
      </c>
      <c r="AL761">
        <v>1</v>
      </c>
      <c r="AM761">
        <v>92727040.3706</v>
      </c>
      <c r="AN761">
        <v>447279988.8872</v>
      </c>
      <c r="AO761">
        <v>0</v>
      </c>
      <c r="AP761">
        <v>0.12870000000000001</v>
      </c>
      <c r="AQ761">
        <v>0.20730000000000001</v>
      </c>
      <c r="AR761">
        <v>5.6219380299999998E-3</v>
      </c>
      <c r="AS761">
        <v>0</v>
      </c>
      <c r="AT761">
        <v>-12.267491825</v>
      </c>
      <c r="AU761">
        <v>0.13469999999999999</v>
      </c>
      <c r="AV761">
        <v>0</v>
      </c>
      <c r="AW761">
        <v>8396.2443000000003</v>
      </c>
      <c r="AX761">
        <v>431044.28480000002</v>
      </c>
      <c r="AY761">
        <v>0.35320000000000001</v>
      </c>
      <c r="AZ761">
        <v>0.112</v>
      </c>
      <c r="BA761">
        <v>0.98050000000000004</v>
      </c>
      <c r="BB761">
        <v>0</v>
      </c>
      <c r="BC761">
        <v>0</v>
      </c>
      <c r="BD761">
        <v>0</v>
      </c>
      <c r="BE761">
        <v>0</v>
      </c>
      <c r="BF761">
        <v>0</v>
      </c>
      <c r="BG761" s="2">
        <f t="shared" si="14"/>
        <v>0.32610376000000002</v>
      </c>
      <c r="BH761">
        <f>IFERROR(VLOOKUP(D761,'Pesos cenários'!$B$2:$D$4,3,FALSE),"")</f>
        <v>0.36020000000000002</v>
      </c>
    </row>
    <row r="762" spans="1:60" x14ac:dyDescent="0.25">
      <c r="A762">
        <v>21869</v>
      </c>
      <c r="B762" t="s">
        <v>719</v>
      </c>
      <c r="C762" t="s">
        <v>475</v>
      </c>
      <c r="D762" t="s">
        <v>59</v>
      </c>
      <c r="E762" t="s">
        <v>57</v>
      </c>
      <c r="F762" t="s">
        <v>724</v>
      </c>
      <c r="G762" t="s">
        <v>716</v>
      </c>
      <c r="H762">
        <v>55.274999999999999</v>
      </c>
      <c r="I762">
        <v>4.7206716499999999</v>
      </c>
      <c r="J762">
        <v>2210.4683583999999</v>
      </c>
      <c r="K762">
        <v>0.14153779999999999</v>
      </c>
      <c r="L762">
        <v>0.13350000000000001</v>
      </c>
      <c r="M762">
        <v>2.0999999999999999E-3</v>
      </c>
      <c r="N762">
        <v>25.804500000000001</v>
      </c>
      <c r="O762">
        <v>1225.8015</v>
      </c>
      <c r="P762">
        <v>1.4140999999999999</v>
      </c>
      <c r="Q762">
        <v>0.12039999999999999</v>
      </c>
      <c r="R762">
        <v>1.9900000000000001E-2</v>
      </c>
      <c r="S762">
        <v>167.27029999999999</v>
      </c>
      <c r="T762">
        <v>972.66780000000006</v>
      </c>
      <c r="U762">
        <v>0</v>
      </c>
      <c r="V762">
        <v>0</v>
      </c>
      <c r="W762">
        <v>0.17199999999999999</v>
      </c>
      <c r="X762">
        <v>5062242</v>
      </c>
      <c r="Y762">
        <v>2308118342.25</v>
      </c>
      <c r="Z762">
        <v>0</v>
      </c>
      <c r="AA762">
        <v>0.1263</v>
      </c>
      <c r="AB762">
        <v>2.2000000000000001E-3</v>
      </c>
      <c r="AC762">
        <v>250161.25099999999</v>
      </c>
      <c r="AD762">
        <v>836379.58109999995</v>
      </c>
      <c r="AE762">
        <v>0</v>
      </c>
      <c r="AF762">
        <v>0.12039999999999999</v>
      </c>
      <c r="AG762">
        <v>0.29909999999999998</v>
      </c>
      <c r="AH762">
        <v>1</v>
      </c>
      <c r="AI762">
        <v>0.57669999999999999</v>
      </c>
      <c r="AJ762">
        <v>-9.7799999999999998E-2</v>
      </c>
      <c r="AK762">
        <v>0.124</v>
      </c>
      <c r="AL762">
        <v>1</v>
      </c>
      <c r="AM762">
        <v>131248338.02069999</v>
      </c>
      <c r="AN762">
        <v>972652688.70200002</v>
      </c>
      <c r="AO762">
        <v>0</v>
      </c>
      <c r="AP762">
        <v>0.12870000000000001</v>
      </c>
      <c r="AQ762">
        <v>0.13489999999999999</v>
      </c>
      <c r="AR762">
        <v>6.1775422700000001E-3</v>
      </c>
      <c r="AS762">
        <v>0</v>
      </c>
      <c r="AT762">
        <v>-11.5883427875</v>
      </c>
      <c r="AU762">
        <v>0.13469999999999999</v>
      </c>
      <c r="AV762">
        <v>0</v>
      </c>
      <c r="AW762">
        <v>9725.0645000000004</v>
      </c>
      <c r="AX762">
        <v>452429.32079999999</v>
      </c>
      <c r="AY762">
        <v>0</v>
      </c>
      <c r="AZ762">
        <v>0.112</v>
      </c>
      <c r="BA762">
        <v>0.97850000000000004</v>
      </c>
      <c r="BB762">
        <v>0</v>
      </c>
      <c r="BC762">
        <v>0</v>
      </c>
      <c r="BD762">
        <v>0</v>
      </c>
      <c r="BE762">
        <v>0</v>
      </c>
      <c r="BF762">
        <v>0</v>
      </c>
      <c r="BG762" s="2">
        <f t="shared" si="14"/>
        <v>0.28991943999999997</v>
      </c>
      <c r="BH762">
        <f>IFERROR(VLOOKUP(D762,'Pesos cenários'!$B$2:$D$4,3,FALSE),"")</f>
        <v>0.24260000000000001</v>
      </c>
    </row>
    <row r="763" spans="1:60" x14ac:dyDescent="0.25">
      <c r="A763">
        <v>21870</v>
      </c>
      <c r="B763" t="s">
        <v>719</v>
      </c>
      <c r="C763" t="s">
        <v>476</v>
      </c>
      <c r="D763" t="s">
        <v>56</v>
      </c>
      <c r="E763" t="s">
        <v>57</v>
      </c>
      <c r="F763" t="s">
        <v>724</v>
      </c>
      <c r="G763" t="s">
        <v>716</v>
      </c>
      <c r="H763">
        <v>22.550999999999998</v>
      </c>
      <c r="J763">
        <v>1638.4106470500001</v>
      </c>
      <c r="K763">
        <v>0.14153779999999999</v>
      </c>
      <c r="L763">
        <v>0.13350000000000001</v>
      </c>
      <c r="N763">
        <v>60.497799999999998</v>
      </c>
      <c r="O763">
        <v>934.7636</v>
      </c>
      <c r="P763">
        <v>3.7052</v>
      </c>
      <c r="Q763">
        <v>0.12039999999999999</v>
      </c>
      <c r="R763">
        <v>6.0999999999999999E-2</v>
      </c>
      <c r="S763">
        <v>0</v>
      </c>
      <c r="T763">
        <v>928.77779999999996</v>
      </c>
      <c r="U763">
        <v>0</v>
      </c>
      <c r="V763">
        <v>0</v>
      </c>
      <c r="W763">
        <v>0</v>
      </c>
      <c r="X763">
        <v>0</v>
      </c>
      <c r="Y763">
        <v>1709276720</v>
      </c>
      <c r="Z763">
        <v>0</v>
      </c>
      <c r="AA763">
        <v>0.1263</v>
      </c>
      <c r="AB763">
        <v>0</v>
      </c>
      <c r="AC763">
        <v>0</v>
      </c>
      <c r="AD763">
        <v>478977.01140000002</v>
      </c>
      <c r="AE763">
        <v>0</v>
      </c>
      <c r="AF763">
        <v>0.12039999999999999</v>
      </c>
      <c r="AG763">
        <v>0</v>
      </c>
      <c r="AH763">
        <v>2E-3</v>
      </c>
      <c r="AI763">
        <v>0.377</v>
      </c>
      <c r="AJ763">
        <v>-1.5100000000000001E-2</v>
      </c>
      <c r="AK763">
        <v>0.124</v>
      </c>
      <c r="AL763">
        <v>4.36E-2</v>
      </c>
      <c r="AM763">
        <v>1248902.0216000001</v>
      </c>
      <c r="AN763">
        <v>442484488.83569998</v>
      </c>
      <c r="AO763">
        <v>0</v>
      </c>
      <c r="AP763">
        <v>0.12870000000000001</v>
      </c>
      <c r="AQ763">
        <v>2.8E-3</v>
      </c>
      <c r="AR763">
        <v>17.803730000000002</v>
      </c>
      <c r="AS763">
        <v>0</v>
      </c>
      <c r="AT763">
        <v>-16.444582950000001</v>
      </c>
      <c r="AU763">
        <v>0.13469999999999999</v>
      </c>
      <c r="AV763">
        <v>0</v>
      </c>
      <c r="AW763">
        <v>62682.639199999998</v>
      </c>
      <c r="AX763">
        <v>415586.43150000001</v>
      </c>
      <c r="AY763">
        <v>23.412500000000001</v>
      </c>
      <c r="AZ763">
        <v>0.112</v>
      </c>
      <c r="BA763">
        <v>0.84919999999999995</v>
      </c>
      <c r="BB763">
        <v>0</v>
      </c>
      <c r="BC763">
        <v>0</v>
      </c>
      <c r="BD763">
        <v>0</v>
      </c>
      <c r="BE763">
        <v>0</v>
      </c>
      <c r="BF763">
        <v>0</v>
      </c>
      <c r="BG763" s="2">
        <f t="shared" si="14"/>
        <v>0.10822155999999999</v>
      </c>
      <c r="BH763">
        <f>IFERROR(VLOOKUP(D763,'Pesos cenários'!$B$2:$D$4,3,FALSE),"")</f>
        <v>0.3972</v>
      </c>
    </row>
    <row r="764" spans="1:60" x14ac:dyDescent="0.25">
      <c r="A764">
        <v>21870</v>
      </c>
      <c r="B764" t="s">
        <v>719</v>
      </c>
      <c r="C764" t="s">
        <v>476</v>
      </c>
      <c r="D764" t="s">
        <v>58</v>
      </c>
      <c r="E764" t="s">
        <v>57</v>
      </c>
      <c r="F764" t="s">
        <v>724</v>
      </c>
      <c r="G764" t="s">
        <v>716</v>
      </c>
      <c r="H764">
        <v>22.550999999999998</v>
      </c>
      <c r="J764">
        <v>1822.5904057749999</v>
      </c>
      <c r="K764">
        <v>0.14153779999999999</v>
      </c>
      <c r="L764">
        <v>0.13350000000000001</v>
      </c>
      <c r="N764">
        <v>60.497799999999998</v>
      </c>
      <c r="O764">
        <v>986.64490000000001</v>
      </c>
      <c r="P764">
        <v>3.7052</v>
      </c>
      <c r="Q764">
        <v>0.12039999999999999</v>
      </c>
      <c r="R764">
        <v>5.7799999999999997E-2</v>
      </c>
      <c r="S764">
        <v>0</v>
      </c>
      <c r="T764">
        <v>916.14700000000005</v>
      </c>
      <c r="U764">
        <v>0</v>
      </c>
      <c r="V764">
        <v>0</v>
      </c>
      <c r="W764">
        <v>0</v>
      </c>
      <c r="X764">
        <v>0</v>
      </c>
      <c r="Y764">
        <v>1698409060</v>
      </c>
      <c r="Z764">
        <v>0</v>
      </c>
      <c r="AA764">
        <v>0.1263</v>
      </c>
      <c r="AB764">
        <v>0</v>
      </c>
      <c r="AC764">
        <v>0</v>
      </c>
      <c r="AD764">
        <v>479501.98119999998</v>
      </c>
      <c r="AE764">
        <v>0</v>
      </c>
      <c r="AF764">
        <v>0.12039999999999999</v>
      </c>
      <c r="AG764">
        <v>0</v>
      </c>
      <c r="AH764">
        <v>1.8E-3</v>
      </c>
      <c r="AI764">
        <v>0.37640000000000001</v>
      </c>
      <c r="AJ764">
        <v>-3.3399999999999999E-2</v>
      </c>
      <c r="AK764">
        <v>0.124</v>
      </c>
      <c r="AL764">
        <v>8.5900000000000004E-2</v>
      </c>
      <c r="AM764">
        <v>0</v>
      </c>
      <c r="AN764">
        <v>447279988.8872</v>
      </c>
      <c r="AO764">
        <v>0</v>
      </c>
      <c r="AP764">
        <v>0.12870000000000001</v>
      </c>
      <c r="AQ764">
        <v>0</v>
      </c>
      <c r="AR764">
        <v>-4.6877341299999999</v>
      </c>
      <c r="AS764">
        <v>0</v>
      </c>
      <c r="AT764">
        <v>-12.267491825</v>
      </c>
      <c r="AU764">
        <v>0.13469999999999999</v>
      </c>
      <c r="AV764">
        <v>0.38212653384018003</v>
      </c>
      <c r="AW764">
        <v>49398.2719</v>
      </c>
      <c r="AX764">
        <v>431044.28480000002</v>
      </c>
      <c r="AY764">
        <v>0.35320000000000001</v>
      </c>
      <c r="AZ764">
        <v>0.112</v>
      </c>
      <c r="BA764">
        <v>0.88539999999999996</v>
      </c>
      <c r="BB764">
        <v>0</v>
      </c>
      <c r="BC764">
        <v>0</v>
      </c>
      <c r="BD764">
        <v>0</v>
      </c>
      <c r="BE764">
        <v>0</v>
      </c>
      <c r="BF764">
        <v>0</v>
      </c>
      <c r="BG764" s="2">
        <f t="shared" si="14"/>
        <v>0.16824796410827225</v>
      </c>
      <c r="BH764">
        <f>IFERROR(VLOOKUP(D764,'Pesos cenários'!$B$2:$D$4,3,FALSE),"")</f>
        <v>0.36020000000000002</v>
      </c>
    </row>
    <row r="765" spans="1:60" x14ac:dyDescent="0.25">
      <c r="A765">
        <v>21870</v>
      </c>
      <c r="B765" t="s">
        <v>719</v>
      </c>
      <c r="C765" t="s">
        <v>476</v>
      </c>
      <c r="D765" t="s">
        <v>59</v>
      </c>
      <c r="E765" t="s">
        <v>57</v>
      </c>
      <c r="F765" t="s">
        <v>724</v>
      </c>
      <c r="G765" t="s">
        <v>716</v>
      </c>
      <c r="H765">
        <v>22.550999999999998</v>
      </c>
      <c r="J765">
        <v>2210.4683583999999</v>
      </c>
      <c r="K765">
        <v>0.14153779999999999</v>
      </c>
      <c r="L765">
        <v>0.13350000000000001</v>
      </c>
      <c r="N765">
        <v>70.757099999999994</v>
      </c>
      <c r="O765">
        <v>1225.8015</v>
      </c>
      <c r="P765">
        <v>1.4140999999999999</v>
      </c>
      <c r="Q765">
        <v>0.12039999999999999</v>
      </c>
      <c r="R765">
        <v>5.6599999999999998E-2</v>
      </c>
      <c r="S765">
        <v>0</v>
      </c>
      <c r="T765">
        <v>972.66780000000006</v>
      </c>
      <c r="U765">
        <v>0</v>
      </c>
      <c r="V765">
        <v>0</v>
      </c>
      <c r="W765">
        <v>0</v>
      </c>
      <c r="X765">
        <v>0</v>
      </c>
      <c r="Y765">
        <v>2308118342.25</v>
      </c>
      <c r="Z765">
        <v>0</v>
      </c>
      <c r="AA765">
        <v>0.1263</v>
      </c>
      <c r="AB765">
        <v>0</v>
      </c>
      <c r="AC765">
        <v>0</v>
      </c>
      <c r="AD765">
        <v>836379.58109999995</v>
      </c>
      <c r="AE765">
        <v>0</v>
      </c>
      <c r="AF765">
        <v>0.12039999999999999</v>
      </c>
      <c r="AG765">
        <v>0</v>
      </c>
      <c r="AH765">
        <v>2.3999999999999998E-3</v>
      </c>
      <c r="AI765">
        <v>0.57669999999999999</v>
      </c>
      <c r="AJ765">
        <v>-9.7799999999999998E-2</v>
      </c>
      <c r="AK765">
        <v>0.124</v>
      </c>
      <c r="AL765">
        <v>0.14860000000000001</v>
      </c>
      <c r="AM765">
        <v>3628721.0581</v>
      </c>
      <c r="AN765">
        <v>972652688.70200002</v>
      </c>
      <c r="AO765">
        <v>0</v>
      </c>
      <c r="AP765">
        <v>0.12870000000000001</v>
      </c>
      <c r="AQ765">
        <v>3.7000000000000002E-3</v>
      </c>
      <c r="AR765">
        <v>117.49041</v>
      </c>
      <c r="AS765">
        <v>0</v>
      </c>
      <c r="AT765">
        <v>-11.5883427875</v>
      </c>
      <c r="AU765">
        <v>0.13469999999999999</v>
      </c>
      <c r="AV765">
        <v>0</v>
      </c>
      <c r="AW765">
        <v>67362.87</v>
      </c>
      <c r="AX765">
        <v>452429.32079999999</v>
      </c>
      <c r="AY765">
        <v>0</v>
      </c>
      <c r="AZ765">
        <v>0.112</v>
      </c>
      <c r="BA765">
        <v>0.85109999999999997</v>
      </c>
      <c r="BB765">
        <v>0</v>
      </c>
      <c r="BC765">
        <v>0</v>
      </c>
      <c r="BD765">
        <v>0</v>
      </c>
      <c r="BE765">
        <v>0</v>
      </c>
      <c r="BF765">
        <v>0</v>
      </c>
      <c r="BG765" s="2">
        <f t="shared" si="14"/>
        <v>0.12104043</v>
      </c>
      <c r="BH765">
        <f>IFERROR(VLOOKUP(D765,'Pesos cenários'!$B$2:$D$4,3,FALSE),"")</f>
        <v>0.24260000000000001</v>
      </c>
    </row>
    <row r="766" spans="1:60" x14ac:dyDescent="0.25">
      <c r="A766">
        <v>21871</v>
      </c>
      <c r="B766" t="s">
        <v>719</v>
      </c>
      <c r="C766" t="s">
        <v>477</v>
      </c>
      <c r="D766" t="s">
        <v>56</v>
      </c>
      <c r="E766" t="s">
        <v>57</v>
      </c>
      <c r="F766" t="s">
        <v>724</v>
      </c>
      <c r="G766" t="s">
        <v>716</v>
      </c>
      <c r="H766">
        <v>44.884999999999998</v>
      </c>
      <c r="I766">
        <v>40.200695000000003</v>
      </c>
      <c r="J766">
        <v>1638.4106470500001</v>
      </c>
      <c r="K766">
        <v>0.14153779999999999</v>
      </c>
      <c r="L766">
        <v>0.13350000000000001</v>
      </c>
      <c r="M766">
        <v>2.4500000000000001E-2</v>
      </c>
      <c r="N766">
        <v>181.05699999999999</v>
      </c>
      <c r="O766">
        <v>934.7636</v>
      </c>
      <c r="P766">
        <v>3.7052</v>
      </c>
      <c r="Q766">
        <v>0.12039999999999999</v>
      </c>
      <c r="R766">
        <v>0.1905</v>
      </c>
      <c r="S766">
        <v>132.0369</v>
      </c>
      <c r="T766">
        <v>928.77779999999996</v>
      </c>
      <c r="U766">
        <v>0</v>
      </c>
      <c r="V766">
        <v>0</v>
      </c>
      <c r="W766">
        <v>0.14219999999999999</v>
      </c>
      <c r="X766">
        <v>136285862</v>
      </c>
      <c r="Y766">
        <v>1709276720</v>
      </c>
      <c r="Z766">
        <v>0</v>
      </c>
      <c r="AA766">
        <v>0.1263</v>
      </c>
      <c r="AB766">
        <v>7.9699999999999993E-2</v>
      </c>
      <c r="AC766">
        <v>135511.22399999999</v>
      </c>
      <c r="AD766">
        <v>478977.01140000002</v>
      </c>
      <c r="AE766">
        <v>0</v>
      </c>
      <c r="AF766">
        <v>0.12039999999999999</v>
      </c>
      <c r="AG766">
        <v>0.28289999999999998</v>
      </c>
      <c r="AH766">
        <v>-3.5999999999999999E-3</v>
      </c>
      <c r="AI766">
        <v>0.377</v>
      </c>
      <c r="AJ766">
        <v>-1.5100000000000001E-2</v>
      </c>
      <c r="AK766">
        <v>0.124</v>
      </c>
      <c r="AL766">
        <v>2.93E-2</v>
      </c>
      <c r="AM766">
        <v>157768006.55770001</v>
      </c>
      <c r="AN766">
        <v>442484488.83569998</v>
      </c>
      <c r="AO766">
        <v>0</v>
      </c>
      <c r="AP766">
        <v>0.12870000000000001</v>
      </c>
      <c r="AQ766">
        <v>0.35659999999999997</v>
      </c>
      <c r="AR766">
        <v>10.568180099999999</v>
      </c>
      <c r="AS766">
        <v>0</v>
      </c>
      <c r="AT766">
        <v>-16.444582950000001</v>
      </c>
      <c r="AU766">
        <v>0.13469999999999999</v>
      </c>
      <c r="AV766">
        <v>0</v>
      </c>
      <c r="AW766">
        <v>79698.090500000006</v>
      </c>
      <c r="AX766">
        <v>415586.43150000001</v>
      </c>
      <c r="AY766">
        <v>23.412500000000001</v>
      </c>
      <c r="AZ766">
        <v>0.112</v>
      </c>
      <c r="BA766">
        <v>0.80830000000000002</v>
      </c>
      <c r="BB766">
        <v>0</v>
      </c>
      <c r="BC766">
        <v>0</v>
      </c>
      <c r="BD766">
        <v>0</v>
      </c>
      <c r="BE766">
        <v>0</v>
      </c>
      <c r="BF766">
        <v>0</v>
      </c>
      <c r="BG766" s="2">
        <f t="shared" si="14"/>
        <v>0.21039143999999999</v>
      </c>
      <c r="BH766">
        <f>IFERROR(VLOOKUP(D766,'Pesos cenários'!$B$2:$D$4,3,FALSE),"")</f>
        <v>0.3972</v>
      </c>
    </row>
    <row r="767" spans="1:60" x14ac:dyDescent="0.25">
      <c r="A767">
        <v>21871</v>
      </c>
      <c r="B767" t="s">
        <v>719</v>
      </c>
      <c r="C767" t="s">
        <v>477</v>
      </c>
      <c r="D767" t="s">
        <v>58</v>
      </c>
      <c r="E767" t="s">
        <v>57</v>
      </c>
      <c r="F767" t="s">
        <v>724</v>
      </c>
      <c r="G767" t="s">
        <v>716</v>
      </c>
      <c r="H767">
        <v>44.884999999999998</v>
      </c>
      <c r="I767">
        <v>40.200695000000003</v>
      </c>
      <c r="J767">
        <v>1822.5904057749999</v>
      </c>
      <c r="K767">
        <v>0.14153779999999999</v>
      </c>
      <c r="L767">
        <v>0.13350000000000001</v>
      </c>
      <c r="M767">
        <v>2.1999999999999999E-2</v>
      </c>
      <c r="N767">
        <v>184.91909999999999</v>
      </c>
      <c r="O767">
        <v>986.64490000000001</v>
      </c>
      <c r="P767">
        <v>3.7052</v>
      </c>
      <c r="Q767">
        <v>0.12039999999999999</v>
      </c>
      <c r="R767">
        <v>0.18440000000000001</v>
      </c>
      <c r="S767">
        <v>132.0369</v>
      </c>
      <c r="T767">
        <v>916.14700000000005</v>
      </c>
      <c r="U767">
        <v>0</v>
      </c>
      <c r="V767">
        <v>0</v>
      </c>
      <c r="W767">
        <v>0.14410000000000001</v>
      </c>
      <c r="X767">
        <v>136285862</v>
      </c>
      <c r="Y767">
        <v>1698409060</v>
      </c>
      <c r="Z767">
        <v>0</v>
      </c>
      <c r="AA767">
        <v>0.1263</v>
      </c>
      <c r="AB767">
        <v>8.0199999999999994E-2</v>
      </c>
      <c r="AC767">
        <v>135511.22399999999</v>
      </c>
      <c r="AD767">
        <v>479501.98119999998</v>
      </c>
      <c r="AE767">
        <v>0</v>
      </c>
      <c r="AF767">
        <v>0.12039999999999999</v>
      </c>
      <c r="AG767">
        <v>0.28260000000000002</v>
      </c>
      <c r="AH767">
        <v>-6.4000000000000003E-3</v>
      </c>
      <c r="AI767">
        <v>0.37640000000000001</v>
      </c>
      <c r="AJ767">
        <v>-3.3399999999999999E-2</v>
      </c>
      <c r="AK767">
        <v>0.124</v>
      </c>
      <c r="AL767">
        <v>6.59E-2</v>
      </c>
      <c r="AM767">
        <v>112550751.75650001</v>
      </c>
      <c r="AN767">
        <v>447279988.8872</v>
      </c>
      <c r="AO767">
        <v>0</v>
      </c>
      <c r="AP767">
        <v>0.12870000000000001</v>
      </c>
      <c r="AQ767">
        <v>0.25159999999999999</v>
      </c>
      <c r="AR767">
        <v>13.335253700000001</v>
      </c>
      <c r="AS767">
        <v>0</v>
      </c>
      <c r="AT767">
        <v>-12.267491825</v>
      </c>
      <c r="AU767">
        <v>0.13469999999999999</v>
      </c>
      <c r="AV767">
        <v>0</v>
      </c>
      <c r="AW767">
        <v>67885.491999999998</v>
      </c>
      <c r="AX767">
        <v>431044.28480000002</v>
      </c>
      <c r="AY767">
        <v>0.35320000000000001</v>
      </c>
      <c r="AZ767">
        <v>0.112</v>
      </c>
      <c r="BA767">
        <v>0.84250000000000003</v>
      </c>
      <c r="BB767">
        <v>0</v>
      </c>
      <c r="BC767">
        <v>0</v>
      </c>
      <c r="BD767">
        <v>0</v>
      </c>
      <c r="BE767">
        <v>0</v>
      </c>
      <c r="BF767">
        <v>0</v>
      </c>
      <c r="BG767" s="2">
        <f t="shared" si="14"/>
        <v>0.20420558</v>
      </c>
      <c r="BH767">
        <f>IFERROR(VLOOKUP(D767,'Pesos cenários'!$B$2:$D$4,3,FALSE),"")</f>
        <v>0.36020000000000002</v>
      </c>
    </row>
    <row r="768" spans="1:60" x14ac:dyDescent="0.25">
      <c r="A768">
        <v>21871</v>
      </c>
      <c r="B768" t="s">
        <v>719</v>
      </c>
      <c r="C768" t="s">
        <v>477</v>
      </c>
      <c r="D768" t="s">
        <v>59</v>
      </c>
      <c r="E768" t="s">
        <v>57</v>
      </c>
      <c r="F768" t="s">
        <v>724</v>
      </c>
      <c r="G768" t="s">
        <v>716</v>
      </c>
      <c r="H768">
        <v>44.884999999999998</v>
      </c>
      <c r="I768">
        <v>40.200695000000003</v>
      </c>
      <c r="J768">
        <v>2210.4683583999999</v>
      </c>
      <c r="K768">
        <v>0.14153779999999999</v>
      </c>
      <c r="L768">
        <v>0.13350000000000001</v>
      </c>
      <c r="M768">
        <v>1.8100000000000002E-2</v>
      </c>
      <c r="N768">
        <v>244.48830000000001</v>
      </c>
      <c r="O768">
        <v>1225.8015</v>
      </c>
      <c r="P768">
        <v>1.4140999999999999</v>
      </c>
      <c r="Q768">
        <v>0.12039999999999999</v>
      </c>
      <c r="R768">
        <v>0.19850000000000001</v>
      </c>
      <c r="S768">
        <v>132.0369</v>
      </c>
      <c r="T768">
        <v>972.66780000000006</v>
      </c>
      <c r="U768">
        <v>0</v>
      </c>
      <c r="V768">
        <v>0</v>
      </c>
      <c r="W768">
        <v>0.13569999999999999</v>
      </c>
      <c r="X768">
        <v>136285862</v>
      </c>
      <c r="Y768">
        <v>2308118342.25</v>
      </c>
      <c r="Z768">
        <v>0</v>
      </c>
      <c r="AA768">
        <v>0.1263</v>
      </c>
      <c r="AB768">
        <v>5.8999999999999997E-2</v>
      </c>
      <c r="AC768">
        <v>135511.22399999999</v>
      </c>
      <c r="AD768">
        <v>836379.58109999995</v>
      </c>
      <c r="AE768">
        <v>0</v>
      </c>
      <c r="AF768">
        <v>0.12039999999999999</v>
      </c>
      <c r="AG768">
        <v>0.16200000000000001</v>
      </c>
      <c r="AH768">
        <v>-7.1000000000000004E-3</v>
      </c>
      <c r="AI768">
        <v>0.57669999999999999</v>
      </c>
      <c r="AJ768">
        <v>-9.7799999999999998E-2</v>
      </c>
      <c r="AK768">
        <v>0.124</v>
      </c>
      <c r="AL768">
        <v>0.13450000000000001</v>
      </c>
      <c r="AM768">
        <v>0</v>
      </c>
      <c r="AN768">
        <v>972652688.70200002</v>
      </c>
      <c r="AO768">
        <v>0</v>
      </c>
      <c r="AP768">
        <v>0.12870000000000001</v>
      </c>
      <c r="AQ768">
        <v>0</v>
      </c>
      <c r="AR768">
        <v>6.5645992799999997E-2</v>
      </c>
      <c r="AS768">
        <v>0</v>
      </c>
      <c r="AT768">
        <v>-11.5883427875</v>
      </c>
      <c r="AU768">
        <v>0.13469999999999999</v>
      </c>
      <c r="AV768">
        <v>0</v>
      </c>
      <c r="AW768">
        <v>30901.882000000001</v>
      </c>
      <c r="AX768">
        <v>452429.32079999999</v>
      </c>
      <c r="AY768">
        <v>0</v>
      </c>
      <c r="AZ768">
        <v>0.112</v>
      </c>
      <c r="BA768">
        <v>0.93169999999999997</v>
      </c>
      <c r="BB768">
        <v>0</v>
      </c>
      <c r="BC768">
        <v>0</v>
      </c>
      <c r="BD768">
        <v>0</v>
      </c>
      <c r="BE768">
        <v>0</v>
      </c>
      <c r="BF768">
        <v>0</v>
      </c>
      <c r="BG768" s="2">
        <f t="shared" si="14"/>
        <v>0.17430065</v>
      </c>
      <c r="BH768">
        <f>IFERROR(VLOOKUP(D768,'Pesos cenários'!$B$2:$D$4,3,FALSE),"")</f>
        <v>0.24260000000000001</v>
      </c>
    </row>
    <row r="769" spans="1:60" x14ac:dyDescent="0.25">
      <c r="A769">
        <v>21872</v>
      </c>
      <c r="B769" t="s">
        <v>719</v>
      </c>
      <c r="C769" t="s">
        <v>478</v>
      </c>
      <c r="D769" t="s">
        <v>56</v>
      </c>
      <c r="E769" t="s">
        <v>57</v>
      </c>
      <c r="F769" t="s">
        <v>724</v>
      </c>
      <c r="G769" t="s">
        <v>716</v>
      </c>
      <c r="H769">
        <v>38.941000000000003</v>
      </c>
      <c r="I769">
        <v>67.753181499999997</v>
      </c>
      <c r="J769">
        <v>1638.4106470500001</v>
      </c>
      <c r="K769">
        <v>0.14153779999999999</v>
      </c>
      <c r="L769">
        <v>0.13350000000000001</v>
      </c>
      <c r="M769">
        <v>4.1300000000000003E-2</v>
      </c>
      <c r="N769">
        <v>88.567700000000002</v>
      </c>
      <c r="O769">
        <v>934.7636</v>
      </c>
      <c r="P769">
        <v>3.7052</v>
      </c>
      <c r="Q769">
        <v>0.12039999999999999</v>
      </c>
      <c r="R769">
        <v>9.11E-2</v>
      </c>
      <c r="S769">
        <v>76.727099999999993</v>
      </c>
      <c r="T769">
        <v>928.77779999999996</v>
      </c>
      <c r="U769">
        <v>0</v>
      </c>
      <c r="V769">
        <v>0</v>
      </c>
      <c r="W769">
        <v>8.2600000000000007E-2</v>
      </c>
      <c r="X769">
        <v>49063076</v>
      </c>
      <c r="Y769">
        <v>1709276720</v>
      </c>
      <c r="Z769">
        <v>0</v>
      </c>
      <c r="AA769">
        <v>0.1263</v>
      </c>
      <c r="AB769">
        <v>2.87E-2</v>
      </c>
      <c r="AC769">
        <v>20465.971300000001</v>
      </c>
      <c r="AD769">
        <v>478977.01140000002</v>
      </c>
      <c r="AE769">
        <v>0</v>
      </c>
      <c r="AF769">
        <v>0.12039999999999999</v>
      </c>
      <c r="AG769">
        <v>4.2700000000000002E-2</v>
      </c>
      <c r="AH769">
        <v>8.2100000000000006E-2</v>
      </c>
      <c r="AI769">
        <v>0.377</v>
      </c>
      <c r="AJ769">
        <v>-1.5100000000000001E-2</v>
      </c>
      <c r="AK769">
        <v>0.124</v>
      </c>
      <c r="AL769">
        <v>0.248</v>
      </c>
      <c r="AM769">
        <v>0</v>
      </c>
      <c r="AN769">
        <v>442484488.83569998</v>
      </c>
      <c r="AO769">
        <v>0</v>
      </c>
      <c r="AP769">
        <v>0.12870000000000001</v>
      </c>
      <c r="AQ769">
        <v>0</v>
      </c>
      <c r="AR769">
        <v>0.32116824399999999</v>
      </c>
      <c r="AS769">
        <v>0</v>
      </c>
      <c r="AT769">
        <v>-16.444582950000001</v>
      </c>
      <c r="AU769">
        <v>0.13469999999999999</v>
      </c>
      <c r="AV769">
        <v>0</v>
      </c>
      <c r="AW769">
        <v>75246.433199999999</v>
      </c>
      <c r="AX769">
        <v>415586.43150000001</v>
      </c>
      <c r="AY769">
        <v>23.412500000000001</v>
      </c>
      <c r="AZ769">
        <v>0.112</v>
      </c>
      <c r="BA769">
        <v>0.81899999999999995</v>
      </c>
      <c r="BB769">
        <v>0</v>
      </c>
      <c r="BC769">
        <v>0</v>
      </c>
      <c r="BD769">
        <v>0</v>
      </c>
      <c r="BE769">
        <v>0</v>
      </c>
      <c r="BF769">
        <v>0</v>
      </c>
      <c r="BG769" s="2">
        <f t="shared" si="14"/>
        <v>0.14772787999999998</v>
      </c>
      <c r="BH769">
        <f>IFERROR(VLOOKUP(D769,'Pesos cenários'!$B$2:$D$4,3,FALSE),"")</f>
        <v>0.3972</v>
      </c>
    </row>
    <row r="770" spans="1:60" x14ac:dyDescent="0.25">
      <c r="A770">
        <v>21872</v>
      </c>
      <c r="B770" t="s">
        <v>719</v>
      </c>
      <c r="C770" t="s">
        <v>478</v>
      </c>
      <c r="D770" t="s">
        <v>58</v>
      </c>
      <c r="E770" t="s">
        <v>57</v>
      </c>
      <c r="F770" t="s">
        <v>724</v>
      </c>
      <c r="G770" t="s">
        <v>716</v>
      </c>
      <c r="H770">
        <v>38.941000000000003</v>
      </c>
      <c r="I770">
        <v>67.753181499999997</v>
      </c>
      <c r="J770">
        <v>1822.5904057749999</v>
      </c>
      <c r="K770">
        <v>0.14153779999999999</v>
      </c>
      <c r="L770">
        <v>0.13350000000000001</v>
      </c>
      <c r="M770">
        <v>3.7100000000000001E-2</v>
      </c>
      <c r="N770">
        <v>88.567700000000002</v>
      </c>
      <c r="O770">
        <v>986.64490000000001</v>
      </c>
      <c r="P770">
        <v>3.7052</v>
      </c>
      <c r="Q770">
        <v>0.12039999999999999</v>
      </c>
      <c r="R770">
        <v>8.6300000000000002E-2</v>
      </c>
      <c r="S770">
        <v>76.727099999999993</v>
      </c>
      <c r="T770">
        <v>916.14700000000005</v>
      </c>
      <c r="U770">
        <v>0</v>
      </c>
      <c r="V770">
        <v>0</v>
      </c>
      <c r="W770">
        <v>8.3699999999999997E-2</v>
      </c>
      <c r="X770">
        <v>49063076</v>
      </c>
      <c r="Y770">
        <v>1698409060</v>
      </c>
      <c r="Z770">
        <v>0</v>
      </c>
      <c r="AA770">
        <v>0.1263</v>
      </c>
      <c r="AB770">
        <v>2.8899999999999999E-2</v>
      </c>
      <c r="AC770">
        <v>20465.971300000001</v>
      </c>
      <c r="AD770">
        <v>479501.98119999998</v>
      </c>
      <c r="AE770">
        <v>0</v>
      </c>
      <c r="AF770">
        <v>0.12039999999999999</v>
      </c>
      <c r="AG770">
        <v>4.2700000000000002E-2</v>
      </c>
      <c r="AH770">
        <v>8.48E-2</v>
      </c>
      <c r="AI770">
        <v>0.37640000000000001</v>
      </c>
      <c r="AJ770">
        <v>-3.3399999999999999E-2</v>
      </c>
      <c r="AK770">
        <v>0.124</v>
      </c>
      <c r="AL770">
        <v>0.2883</v>
      </c>
      <c r="AM770">
        <v>0</v>
      </c>
      <c r="AN770">
        <v>447279988.8872</v>
      </c>
      <c r="AO770">
        <v>0</v>
      </c>
      <c r="AP770">
        <v>0.12870000000000001</v>
      </c>
      <c r="AQ770">
        <v>0</v>
      </c>
      <c r="AR770">
        <v>-1.29495692</v>
      </c>
      <c r="AS770">
        <v>0</v>
      </c>
      <c r="AT770">
        <v>-12.267491825</v>
      </c>
      <c r="AU770">
        <v>0.13469999999999999</v>
      </c>
      <c r="AV770">
        <v>0.10556003936852</v>
      </c>
      <c r="AW770">
        <v>48620.332300000002</v>
      </c>
      <c r="AX770">
        <v>431044.28480000002</v>
      </c>
      <c r="AY770">
        <v>0.35320000000000001</v>
      </c>
      <c r="AZ770">
        <v>0.112</v>
      </c>
      <c r="BA770">
        <v>0.88719999999999999</v>
      </c>
      <c r="BB770">
        <v>0</v>
      </c>
      <c r="BC770">
        <v>0</v>
      </c>
      <c r="BD770">
        <v>0</v>
      </c>
      <c r="BE770">
        <v>0</v>
      </c>
      <c r="BF770">
        <v>0</v>
      </c>
      <c r="BG770" s="2">
        <f t="shared" si="14"/>
        <v>0.17346905730293966</v>
      </c>
      <c r="BH770">
        <f>IFERROR(VLOOKUP(D770,'Pesos cenários'!$B$2:$D$4,3,FALSE),"")</f>
        <v>0.36020000000000002</v>
      </c>
    </row>
    <row r="771" spans="1:60" x14ac:dyDescent="0.25">
      <c r="A771">
        <v>21872</v>
      </c>
      <c r="B771" t="s">
        <v>719</v>
      </c>
      <c r="C771" t="s">
        <v>478</v>
      </c>
      <c r="D771" t="s">
        <v>59</v>
      </c>
      <c r="E771" t="s">
        <v>57</v>
      </c>
      <c r="F771" t="s">
        <v>724</v>
      </c>
      <c r="G771" t="s">
        <v>716</v>
      </c>
      <c r="H771">
        <v>38.941000000000003</v>
      </c>
      <c r="I771">
        <v>67.753181499999997</v>
      </c>
      <c r="J771">
        <v>2210.4683583999999</v>
      </c>
      <c r="K771">
        <v>0.14153779999999999</v>
      </c>
      <c r="L771">
        <v>0.13350000000000001</v>
      </c>
      <c r="M771">
        <v>3.0599999999999999E-2</v>
      </c>
      <c r="N771">
        <v>111.26519999999999</v>
      </c>
      <c r="O771">
        <v>1225.8015</v>
      </c>
      <c r="P771">
        <v>1.4140999999999999</v>
      </c>
      <c r="Q771">
        <v>0.12039999999999999</v>
      </c>
      <c r="R771">
        <v>8.9700000000000002E-2</v>
      </c>
      <c r="S771">
        <v>76.727099999999993</v>
      </c>
      <c r="T771">
        <v>972.66780000000006</v>
      </c>
      <c r="U771">
        <v>0</v>
      </c>
      <c r="V771">
        <v>0</v>
      </c>
      <c r="W771">
        <v>7.8899999999999998E-2</v>
      </c>
      <c r="X771">
        <v>49063076</v>
      </c>
      <c r="Y771">
        <v>2308118342.25</v>
      </c>
      <c r="Z771">
        <v>0</v>
      </c>
      <c r="AA771">
        <v>0.1263</v>
      </c>
      <c r="AB771">
        <v>2.1299999999999999E-2</v>
      </c>
      <c r="AC771">
        <v>20465.971300000001</v>
      </c>
      <c r="AD771">
        <v>836379.58109999995</v>
      </c>
      <c r="AE771">
        <v>0</v>
      </c>
      <c r="AF771">
        <v>0.12039999999999999</v>
      </c>
      <c r="AG771">
        <v>2.4500000000000001E-2</v>
      </c>
      <c r="AH771">
        <v>7.85E-2</v>
      </c>
      <c r="AI771">
        <v>0.57669999999999999</v>
      </c>
      <c r="AJ771">
        <v>-9.7799999999999998E-2</v>
      </c>
      <c r="AK771">
        <v>0.124</v>
      </c>
      <c r="AL771">
        <v>0.26140000000000002</v>
      </c>
      <c r="AM771">
        <v>0</v>
      </c>
      <c r="AN771">
        <v>972652688.70200002</v>
      </c>
      <c r="AO771">
        <v>0</v>
      </c>
      <c r="AP771">
        <v>0.12870000000000001</v>
      </c>
      <c r="AQ771">
        <v>0</v>
      </c>
      <c r="AR771">
        <v>-1.2671564799999999</v>
      </c>
      <c r="AS771">
        <v>0</v>
      </c>
      <c r="AT771">
        <v>-11.5883427875</v>
      </c>
      <c r="AU771">
        <v>0.13469999999999999</v>
      </c>
      <c r="AV771">
        <v>0.10934751441481699</v>
      </c>
      <c r="AW771">
        <v>52441.458299999998</v>
      </c>
      <c r="AX771">
        <v>452429.32079999999</v>
      </c>
      <c r="AY771">
        <v>0</v>
      </c>
      <c r="AZ771">
        <v>0.112</v>
      </c>
      <c r="BA771">
        <v>0.8841</v>
      </c>
      <c r="BB771">
        <v>0</v>
      </c>
      <c r="BC771">
        <v>0</v>
      </c>
      <c r="BD771">
        <v>0</v>
      </c>
      <c r="BE771">
        <v>0</v>
      </c>
      <c r="BF771">
        <v>0</v>
      </c>
      <c r="BG771" s="2">
        <f t="shared" si="14"/>
        <v>0.16668688019167585</v>
      </c>
      <c r="BH771">
        <f>IFERROR(VLOOKUP(D771,'Pesos cenários'!$B$2:$D$4,3,FALSE),"")</f>
        <v>0.24260000000000001</v>
      </c>
    </row>
    <row r="772" spans="1:60" x14ac:dyDescent="0.25">
      <c r="A772">
        <v>21873</v>
      </c>
      <c r="B772" t="s">
        <v>719</v>
      </c>
      <c r="C772" t="s">
        <v>479</v>
      </c>
      <c r="D772" t="s">
        <v>56</v>
      </c>
      <c r="E772" t="s">
        <v>57</v>
      </c>
      <c r="F772" t="s">
        <v>724</v>
      </c>
      <c r="G772" t="s">
        <v>716</v>
      </c>
      <c r="H772">
        <v>21.635999999999999</v>
      </c>
      <c r="J772">
        <v>1638.4106470500001</v>
      </c>
      <c r="K772">
        <v>0.14153779999999999</v>
      </c>
      <c r="L772">
        <v>0.13350000000000001</v>
      </c>
      <c r="N772">
        <v>74.041899999999998</v>
      </c>
      <c r="O772">
        <v>934.7636</v>
      </c>
      <c r="P772">
        <v>3.7052</v>
      </c>
      <c r="Q772">
        <v>0.12039999999999999</v>
      </c>
      <c r="R772">
        <v>7.5499999999999998E-2</v>
      </c>
      <c r="S772">
        <v>0</v>
      </c>
      <c r="T772">
        <v>928.77779999999996</v>
      </c>
      <c r="U772">
        <v>0</v>
      </c>
      <c r="V772">
        <v>0</v>
      </c>
      <c r="W772">
        <v>0</v>
      </c>
      <c r="X772">
        <v>0</v>
      </c>
      <c r="Y772">
        <v>1709276720</v>
      </c>
      <c r="Z772">
        <v>0</v>
      </c>
      <c r="AA772">
        <v>0.1263</v>
      </c>
      <c r="AB772">
        <v>0</v>
      </c>
      <c r="AC772">
        <v>0</v>
      </c>
      <c r="AD772">
        <v>478977.01140000002</v>
      </c>
      <c r="AE772">
        <v>0</v>
      </c>
      <c r="AF772">
        <v>0.12039999999999999</v>
      </c>
      <c r="AG772">
        <v>0</v>
      </c>
      <c r="AH772">
        <v>-6.9999999999999999E-4</v>
      </c>
      <c r="AI772">
        <v>0.377</v>
      </c>
      <c r="AJ772">
        <v>-1.5100000000000001E-2</v>
      </c>
      <c r="AK772">
        <v>0.124</v>
      </c>
      <c r="AL772">
        <v>3.6799999999999999E-2</v>
      </c>
      <c r="AM772">
        <v>0</v>
      </c>
      <c r="AN772">
        <v>442484488.83569998</v>
      </c>
      <c r="AO772">
        <v>0</v>
      </c>
      <c r="AP772">
        <v>0.12870000000000001</v>
      </c>
      <c r="AQ772">
        <v>0</v>
      </c>
      <c r="AR772">
        <v>-2.8343510599999999</v>
      </c>
      <c r="AS772">
        <v>0</v>
      </c>
      <c r="AT772">
        <v>-16.444582950000001</v>
      </c>
      <c r="AU772">
        <v>0.13469999999999999</v>
      </c>
      <c r="AV772">
        <v>0.172357734374771</v>
      </c>
      <c r="AW772">
        <v>47.740200000000002</v>
      </c>
      <c r="AX772">
        <v>415586.43150000001</v>
      </c>
      <c r="AY772">
        <v>23.412500000000001</v>
      </c>
      <c r="AZ772">
        <v>0.112</v>
      </c>
      <c r="BA772">
        <v>0.99990000000000001</v>
      </c>
      <c r="BB772">
        <v>0</v>
      </c>
      <c r="BC772">
        <v>0</v>
      </c>
      <c r="BD772">
        <v>0</v>
      </c>
      <c r="BE772">
        <v>0</v>
      </c>
      <c r="BF772">
        <v>0</v>
      </c>
      <c r="BG772" s="2">
        <f t="shared" si="14"/>
        <v>0.14885878682028164</v>
      </c>
      <c r="BH772">
        <f>IFERROR(VLOOKUP(D772,'Pesos cenários'!$B$2:$D$4,3,FALSE),"")</f>
        <v>0.3972</v>
      </c>
    </row>
    <row r="773" spans="1:60" x14ac:dyDescent="0.25">
      <c r="A773">
        <v>21873</v>
      </c>
      <c r="B773" t="s">
        <v>719</v>
      </c>
      <c r="C773" t="s">
        <v>479</v>
      </c>
      <c r="D773" t="s">
        <v>58</v>
      </c>
      <c r="E773" t="s">
        <v>57</v>
      </c>
      <c r="F773" t="s">
        <v>724</v>
      </c>
      <c r="G773" t="s">
        <v>716</v>
      </c>
      <c r="H773">
        <v>21.635999999999999</v>
      </c>
      <c r="J773">
        <v>1822.5904057749999</v>
      </c>
      <c r="K773">
        <v>0.14153779999999999</v>
      </c>
      <c r="L773">
        <v>0.13350000000000001</v>
      </c>
      <c r="N773">
        <v>74.041899999999998</v>
      </c>
      <c r="O773">
        <v>986.64490000000001</v>
      </c>
      <c r="P773">
        <v>3.7052</v>
      </c>
      <c r="Q773">
        <v>0.12039999999999999</v>
      </c>
      <c r="R773">
        <v>7.1599999999999997E-2</v>
      </c>
      <c r="S773">
        <v>0</v>
      </c>
      <c r="T773">
        <v>916.14700000000005</v>
      </c>
      <c r="U773">
        <v>0</v>
      </c>
      <c r="V773">
        <v>0</v>
      </c>
      <c r="W773">
        <v>0</v>
      </c>
      <c r="X773">
        <v>0</v>
      </c>
      <c r="Y773">
        <v>1698409060</v>
      </c>
      <c r="Z773">
        <v>0</v>
      </c>
      <c r="AA773">
        <v>0.1263</v>
      </c>
      <c r="AB773">
        <v>0</v>
      </c>
      <c r="AC773">
        <v>0</v>
      </c>
      <c r="AD773">
        <v>479501.98119999998</v>
      </c>
      <c r="AE773">
        <v>0</v>
      </c>
      <c r="AF773">
        <v>0.12039999999999999</v>
      </c>
      <c r="AG773">
        <v>0</v>
      </c>
      <c r="AH773">
        <v>-3.32E-2</v>
      </c>
      <c r="AI773">
        <v>0.37640000000000001</v>
      </c>
      <c r="AJ773">
        <v>-3.3399999999999999E-2</v>
      </c>
      <c r="AK773">
        <v>0.124</v>
      </c>
      <c r="AL773">
        <v>5.0000000000000001E-4</v>
      </c>
      <c r="AM773">
        <v>261126.63690000001</v>
      </c>
      <c r="AN773">
        <v>447279988.8872</v>
      </c>
      <c r="AO773">
        <v>0</v>
      </c>
      <c r="AP773">
        <v>0.12870000000000001</v>
      </c>
      <c r="AQ773">
        <v>5.9999999999999995E-4</v>
      </c>
      <c r="AR773">
        <v>-0.93843120300000005</v>
      </c>
      <c r="AS773">
        <v>0</v>
      </c>
      <c r="AT773">
        <v>-12.267491825</v>
      </c>
      <c r="AU773">
        <v>0.13469999999999999</v>
      </c>
      <c r="AV773">
        <v>7.6497397869674105E-2</v>
      </c>
      <c r="AW773">
        <v>53.0824</v>
      </c>
      <c r="AX773">
        <v>431044.28480000002</v>
      </c>
      <c r="AY773">
        <v>0.35320000000000001</v>
      </c>
      <c r="AZ773">
        <v>0.112</v>
      </c>
      <c r="BA773">
        <v>0.99990000000000001</v>
      </c>
      <c r="BB773">
        <v>0</v>
      </c>
      <c r="BC773">
        <v>0</v>
      </c>
      <c r="BD773">
        <v>0</v>
      </c>
      <c r="BE773">
        <v>0</v>
      </c>
      <c r="BF773">
        <v>0</v>
      </c>
      <c r="BG773" s="2">
        <f t="shared" si="14"/>
        <v>0.1310528594930451</v>
      </c>
      <c r="BH773">
        <f>IFERROR(VLOOKUP(D773,'Pesos cenários'!$B$2:$D$4,3,FALSE),"")</f>
        <v>0.36020000000000002</v>
      </c>
    </row>
    <row r="774" spans="1:60" x14ac:dyDescent="0.25">
      <c r="A774">
        <v>21873</v>
      </c>
      <c r="B774" t="s">
        <v>719</v>
      </c>
      <c r="C774" t="s">
        <v>479</v>
      </c>
      <c r="D774" t="s">
        <v>59</v>
      </c>
      <c r="E774" t="s">
        <v>57</v>
      </c>
      <c r="F774" t="s">
        <v>724</v>
      </c>
      <c r="G774" t="s">
        <v>716</v>
      </c>
      <c r="H774">
        <v>21.635999999999999</v>
      </c>
      <c r="J774">
        <v>2210.4683583999999</v>
      </c>
      <c r="K774">
        <v>0.14153779999999999</v>
      </c>
      <c r="L774">
        <v>0.13350000000000001</v>
      </c>
      <c r="N774">
        <v>93.462599999999995</v>
      </c>
      <c r="O774">
        <v>1225.8015</v>
      </c>
      <c r="P774">
        <v>1.4140999999999999</v>
      </c>
      <c r="Q774">
        <v>0.12039999999999999</v>
      </c>
      <c r="R774">
        <v>7.5200000000000003E-2</v>
      </c>
      <c r="S774">
        <v>0</v>
      </c>
      <c r="T774">
        <v>972.66780000000006</v>
      </c>
      <c r="U774">
        <v>0</v>
      </c>
      <c r="V774">
        <v>0</v>
      </c>
      <c r="W774">
        <v>0</v>
      </c>
      <c r="X774">
        <v>0</v>
      </c>
      <c r="Y774">
        <v>2308118342.25</v>
      </c>
      <c r="Z774">
        <v>0</v>
      </c>
      <c r="AA774">
        <v>0.1263</v>
      </c>
      <c r="AB774">
        <v>0</v>
      </c>
      <c r="AC774">
        <v>0</v>
      </c>
      <c r="AD774">
        <v>836379.58109999995</v>
      </c>
      <c r="AE774">
        <v>0</v>
      </c>
      <c r="AF774">
        <v>0.12039999999999999</v>
      </c>
      <c r="AG774">
        <v>0</v>
      </c>
      <c r="AH774">
        <v>0.24260000000000001</v>
      </c>
      <c r="AI774">
        <v>0.57669999999999999</v>
      </c>
      <c r="AJ774">
        <v>-9.7799999999999998E-2</v>
      </c>
      <c r="AK774">
        <v>0.124</v>
      </c>
      <c r="AL774">
        <v>0.50470000000000004</v>
      </c>
      <c r="AM774">
        <v>414132.64510000002</v>
      </c>
      <c r="AN774">
        <v>972652688.70200002</v>
      </c>
      <c r="AO774">
        <v>0</v>
      </c>
      <c r="AP774">
        <v>0.12870000000000001</v>
      </c>
      <c r="AQ774">
        <v>4.0000000000000002E-4</v>
      </c>
      <c r="AR774">
        <v>215.67349200000001</v>
      </c>
      <c r="AS774">
        <v>0</v>
      </c>
      <c r="AT774">
        <v>-11.5883427875</v>
      </c>
      <c r="AU774">
        <v>0.13469999999999999</v>
      </c>
      <c r="AV774">
        <v>0</v>
      </c>
      <c r="AW774">
        <v>60.1937</v>
      </c>
      <c r="AX774">
        <v>452429.32079999999</v>
      </c>
      <c r="AY774">
        <v>0</v>
      </c>
      <c r="AZ774">
        <v>0.112</v>
      </c>
      <c r="BA774">
        <v>0.99990000000000001</v>
      </c>
      <c r="BB774">
        <v>0</v>
      </c>
      <c r="BC774">
        <v>0</v>
      </c>
      <c r="BD774">
        <v>0</v>
      </c>
      <c r="BE774">
        <v>0</v>
      </c>
      <c r="BF774">
        <v>0</v>
      </c>
      <c r="BG774" s="2">
        <f t="shared" si="14"/>
        <v>0.18367716000000001</v>
      </c>
      <c r="BH774">
        <f>IFERROR(VLOOKUP(D774,'Pesos cenários'!$B$2:$D$4,3,FALSE),"")</f>
        <v>0.24260000000000001</v>
      </c>
    </row>
    <row r="775" spans="1:60" x14ac:dyDescent="0.25">
      <c r="A775">
        <v>21874</v>
      </c>
      <c r="B775" t="s">
        <v>719</v>
      </c>
      <c r="C775" t="s">
        <v>480</v>
      </c>
      <c r="D775" t="s">
        <v>56</v>
      </c>
      <c r="E775" t="s">
        <v>57</v>
      </c>
      <c r="F775" t="s">
        <v>724</v>
      </c>
      <c r="G775" t="s">
        <v>716</v>
      </c>
      <c r="H775">
        <v>0.14499999999999999</v>
      </c>
      <c r="I775">
        <v>3.9307091199999999</v>
      </c>
      <c r="J775">
        <v>1638.4106470500001</v>
      </c>
      <c r="K775">
        <v>0.14153779999999999</v>
      </c>
      <c r="L775">
        <v>0.13350000000000001</v>
      </c>
      <c r="M775">
        <v>2.3E-3</v>
      </c>
      <c r="N775">
        <v>30.090199999999999</v>
      </c>
      <c r="O775">
        <v>934.7636</v>
      </c>
      <c r="P775">
        <v>3.7052</v>
      </c>
      <c r="Q775">
        <v>0.12039999999999999</v>
      </c>
      <c r="R775">
        <v>2.8299999999999999E-2</v>
      </c>
      <c r="S775">
        <v>96.373000000000005</v>
      </c>
      <c r="T775">
        <v>928.77779999999996</v>
      </c>
      <c r="U775">
        <v>0</v>
      </c>
      <c r="V775">
        <v>0</v>
      </c>
      <c r="W775">
        <v>0.1038</v>
      </c>
      <c r="X775">
        <v>2531120</v>
      </c>
      <c r="Y775">
        <v>1709276720</v>
      </c>
      <c r="Z775">
        <v>0</v>
      </c>
      <c r="AA775">
        <v>0.1263</v>
      </c>
      <c r="AB775">
        <v>1.5E-3</v>
      </c>
      <c r="AC775">
        <v>8518.6777000000002</v>
      </c>
      <c r="AD775">
        <v>478977.01140000002</v>
      </c>
      <c r="AE775">
        <v>0</v>
      </c>
      <c r="AF775">
        <v>0.12039999999999999</v>
      </c>
      <c r="AG775">
        <v>1.78E-2</v>
      </c>
      <c r="AH775">
        <v>1.9E-2</v>
      </c>
      <c r="AI775">
        <v>0.377</v>
      </c>
      <c r="AJ775">
        <v>-1.5100000000000001E-2</v>
      </c>
      <c r="AK775">
        <v>0.124</v>
      </c>
      <c r="AL775">
        <v>8.6900000000000005E-2</v>
      </c>
      <c r="AM775">
        <v>24926636.635299999</v>
      </c>
      <c r="AN775">
        <v>442484488.83569998</v>
      </c>
      <c r="AO775">
        <v>0</v>
      </c>
      <c r="AP775">
        <v>0.12870000000000001</v>
      </c>
      <c r="AQ775">
        <v>5.6300000000000003E-2</v>
      </c>
      <c r="AR775">
        <v>-1.5863440900000001E-2</v>
      </c>
      <c r="AS775">
        <v>0</v>
      </c>
      <c r="AT775">
        <v>-16.444582950000001</v>
      </c>
      <c r="AU775">
        <v>0.13469999999999999</v>
      </c>
      <c r="AV775">
        <v>9.6466057839430001E-4</v>
      </c>
      <c r="AW775">
        <v>32942.396699999998</v>
      </c>
      <c r="AX775">
        <v>415586.43150000001</v>
      </c>
      <c r="AY775">
        <v>23.412500000000001</v>
      </c>
      <c r="AZ775">
        <v>0.112</v>
      </c>
      <c r="BA775">
        <v>0.92079999999999995</v>
      </c>
      <c r="BB775">
        <v>0</v>
      </c>
      <c r="BC775">
        <v>0</v>
      </c>
      <c r="BD775">
        <v>0</v>
      </c>
      <c r="BE775">
        <v>0</v>
      </c>
      <c r="BF775">
        <v>0</v>
      </c>
      <c r="BG775" s="2">
        <f t="shared" si="14"/>
        <v>0.12732788977990972</v>
      </c>
      <c r="BH775">
        <f>IFERROR(VLOOKUP(D775,'Pesos cenários'!$B$2:$D$4,3,FALSE),"")</f>
        <v>0.3972</v>
      </c>
    </row>
    <row r="776" spans="1:60" x14ac:dyDescent="0.25">
      <c r="A776">
        <v>21874</v>
      </c>
      <c r="B776" t="s">
        <v>719</v>
      </c>
      <c r="C776" t="s">
        <v>480</v>
      </c>
      <c r="D776" t="s">
        <v>58</v>
      </c>
      <c r="E776" t="s">
        <v>57</v>
      </c>
      <c r="F776" t="s">
        <v>724</v>
      </c>
      <c r="G776" t="s">
        <v>716</v>
      </c>
      <c r="H776">
        <v>0.14499999999999999</v>
      </c>
      <c r="I776">
        <v>3.9307091199999999</v>
      </c>
      <c r="J776">
        <v>1822.5904057749999</v>
      </c>
      <c r="K776">
        <v>0.14153779999999999</v>
      </c>
      <c r="L776">
        <v>0.13350000000000001</v>
      </c>
      <c r="M776">
        <v>2.0999999999999999E-3</v>
      </c>
      <c r="N776">
        <v>30.090199999999999</v>
      </c>
      <c r="O776">
        <v>986.64490000000001</v>
      </c>
      <c r="P776">
        <v>3.7052</v>
      </c>
      <c r="Q776">
        <v>0.12039999999999999</v>
      </c>
      <c r="R776">
        <v>2.6800000000000001E-2</v>
      </c>
      <c r="S776">
        <v>96.373000000000005</v>
      </c>
      <c r="T776">
        <v>916.14700000000005</v>
      </c>
      <c r="U776">
        <v>0</v>
      </c>
      <c r="V776">
        <v>0</v>
      </c>
      <c r="W776">
        <v>0.1052</v>
      </c>
      <c r="X776">
        <v>2531120</v>
      </c>
      <c r="Y776">
        <v>1698409060</v>
      </c>
      <c r="Z776">
        <v>0</v>
      </c>
      <c r="AA776">
        <v>0.1263</v>
      </c>
      <c r="AB776">
        <v>1.5E-3</v>
      </c>
      <c r="AC776">
        <v>8518.6777000000002</v>
      </c>
      <c r="AD776">
        <v>479501.98119999998</v>
      </c>
      <c r="AE776">
        <v>0</v>
      </c>
      <c r="AF776">
        <v>0.12039999999999999</v>
      </c>
      <c r="AG776">
        <v>1.78E-2</v>
      </c>
      <c r="AH776">
        <v>1.9699999999999999E-2</v>
      </c>
      <c r="AI776">
        <v>0.37640000000000001</v>
      </c>
      <c r="AJ776">
        <v>-3.3399999999999999E-2</v>
      </c>
      <c r="AK776">
        <v>0.124</v>
      </c>
      <c r="AL776">
        <v>0.12959999999999999</v>
      </c>
      <c r="AM776">
        <v>5124631.3000999996</v>
      </c>
      <c r="AN776">
        <v>447279988.8872</v>
      </c>
      <c r="AO776">
        <v>0</v>
      </c>
      <c r="AP776">
        <v>0.12870000000000001</v>
      </c>
      <c r="AQ776">
        <v>1.15E-2</v>
      </c>
      <c r="AR776">
        <v>-0.10513749</v>
      </c>
      <c r="AS776">
        <v>0</v>
      </c>
      <c r="AT776">
        <v>-12.267491825</v>
      </c>
      <c r="AU776">
        <v>0.13469999999999999</v>
      </c>
      <c r="AV776">
        <v>8.5704145150306606E-3</v>
      </c>
      <c r="AW776">
        <v>31263.928</v>
      </c>
      <c r="AX776">
        <v>431044.28480000002</v>
      </c>
      <c r="AY776">
        <v>0.35320000000000001</v>
      </c>
      <c r="AZ776">
        <v>0.112</v>
      </c>
      <c r="BA776">
        <v>0.92749999999999999</v>
      </c>
      <c r="BB776">
        <v>0</v>
      </c>
      <c r="BC776">
        <v>0</v>
      </c>
      <c r="BD776">
        <v>0</v>
      </c>
      <c r="BE776">
        <v>0</v>
      </c>
      <c r="BF776">
        <v>0</v>
      </c>
      <c r="BG776" s="2">
        <f t="shared" si="14"/>
        <v>0.12842452483517464</v>
      </c>
      <c r="BH776">
        <f>IFERROR(VLOOKUP(D776,'Pesos cenários'!$B$2:$D$4,3,FALSE),"")</f>
        <v>0.36020000000000002</v>
      </c>
    </row>
    <row r="777" spans="1:60" x14ac:dyDescent="0.25">
      <c r="A777">
        <v>21874</v>
      </c>
      <c r="B777" t="s">
        <v>719</v>
      </c>
      <c r="C777" t="s">
        <v>480</v>
      </c>
      <c r="D777" t="s">
        <v>59</v>
      </c>
      <c r="E777" t="s">
        <v>57</v>
      </c>
      <c r="F777" t="s">
        <v>724</v>
      </c>
      <c r="G777" t="s">
        <v>716</v>
      </c>
      <c r="H777">
        <v>0.14499999999999999</v>
      </c>
      <c r="I777">
        <v>3.9307091199999999</v>
      </c>
      <c r="J777">
        <v>2210.4683583999999</v>
      </c>
      <c r="K777">
        <v>0.14153779999999999</v>
      </c>
      <c r="L777">
        <v>0.13350000000000001</v>
      </c>
      <c r="M777">
        <v>1.6999999999999999E-3</v>
      </c>
      <c r="N777">
        <v>48.144300000000001</v>
      </c>
      <c r="O777">
        <v>1225.8015</v>
      </c>
      <c r="P777">
        <v>1.4140999999999999</v>
      </c>
      <c r="Q777">
        <v>0.12039999999999999</v>
      </c>
      <c r="R777">
        <v>3.8199999999999998E-2</v>
      </c>
      <c r="S777">
        <v>96.373000000000005</v>
      </c>
      <c r="T777">
        <v>972.66780000000006</v>
      </c>
      <c r="U777">
        <v>0</v>
      </c>
      <c r="V777">
        <v>0</v>
      </c>
      <c r="W777">
        <v>9.9099999999999994E-2</v>
      </c>
      <c r="X777">
        <v>2531120</v>
      </c>
      <c r="Y777">
        <v>2308118342.25</v>
      </c>
      <c r="Z777">
        <v>0</v>
      </c>
      <c r="AA777">
        <v>0.1263</v>
      </c>
      <c r="AB777">
        <v>1.1000000000000001E-3</v>
      </c>
      <c r="AC777">
        <v>8518.6777000000002</v>
      </c>
      <c r="AD777">
        <v>836379.58109999995</v>
      </c>
      <c r="AE777">
        <v>0</v>
      </c>
      <c r="AF777">
        <v>0.12039999999999999</v>
      </c>
      <c r="AG777">
        <v>1.0200000000000001E-2</v>
      </c>
      <c r="AH777">
        <v>6.7999999999999996E-3</v>
      </c>
      <c r="AI777">
        <v>0.57669999999999999</v>
      </c>
      <c r="AJ777">
        <v>-9.7799999999999998E-2</v>
      </c>
      <c r="AK777">
        <v>0.124</v>
      </c>
      <c r="AL777">
        <v>0.1552</v>
      </c>
      <c r="AM777">
        <v>0</v>
      </c>
      <c r="AN777">
        <v>972652688.70200002</v>
      </c>
      <c r="AO777">
        <v>0</v>
      </c>
      <c r="AP777">
        <v>0.12870000000000001</v>
      </c>
      <c r="AQ777">
        <v>0</v>
      </c>
      <c r="AR777">
        <v>-1.12143266</v>
      </c>
      <c r="AS777">
        <v>0</v>
      </c>
      <c r="AT777">
        <v>-11.5883427875</v>
      </c>
      <c r="AU777">
        <v>0.13469999999999999</v>
      </c>
      <c r="AV777">
        <v>9.6772479082138901E-2</v>
      </c>
      <c r="AW777">
        <v>22791.582600000002</v>
      </c>
      <c r="AX777">
        <v>452429.32079999999</v>
      </c>
      <c r="AY777">
        <v>0</v>
      </c>
      <c r="AZ777">
        <v>0.112</v>
      </c>
      <c r="BA777">
        <v>0.9496</v>
      </c>
      <c r="BB777">
        <v>0</v>
      </c>
      <c r="BC777">
        <v>0</v>
      </c>
      <c r="BD777">
        <v>0</v>
      </c>
      <c r="BE777">
        <v>0</v>
      </c>
      <c r="BF777">
        <v>0</v>
      </c>
      <c r="BG777" s="2">
        <f t="shared" si="14"/>
        <v>0.14482849293236411</v>
      </c>
      <c r="BH777">
        <f>IFERROR(VLOOKUP(D777,'Pesos cenários'!$B$2:$D$4,3,FALSE),"")</f>
        <v>0.24260000000000001</v>
      </c>
    </row>
    <row r="778" spans="1:60" x14ac:dyDescent="0.25">
      <c r="A778">
        <v>21875</v>
      </c>
      <c r="B778" t="s">
        <v>719</v>
      </c>
      <c r="C778" t="s">
        <v>481</v>
      </c>
      <c r="D778" t="s">
        <v>56</v>
      </c>
      <c r="E778" t="s">
        <v>57</v>
      </c>
      <c r="F778" t="s">
        <v>724</v>
      </c>
      <c r="G778" t="s">
        <v>716</v>
      </c>
      <c r="H778">
        <v>36.715000000000003</v>
      </c>
      <c r="I778">
        <v>9.7184009600000003</v>
      </c>
      <c r="J778">
        <v>1638.4106470500001</v>
      </c>
      <c r="K778">
        <v>0.14153779999999999</v>
      </c>
      <c r="L778">
        <v>0.13350000000000001</v>
      </c>
      <c r="M778">
        <v>5.7999999999999996E-3</v>
      </c>
      <c r="N778">
        <v>16.5778</v>
      </c>
      <c r="O778">
        <v>934.7636</v>
      </c>
      <c r="P778">
        <v>3.7052</v>
      </c>
      <c r="Q778">
        <v>0.12039999999999999</v>
      </c>
      <c r="R778">
        <v>1.38E-2</v>
      </c>
      <c r="S778">
        <v>84.017899999999997</v>
      </c>
      <c r="T778">
        <v>928.77779999999996</v>
      </c>
      <c r="U778">
        <v>0</v>
      </c>
      <c r="V778">
        <v>0</v>
      </c>
      <c r="W778">
        <v>9.0499999999999997E-2</v>
      </c>
      <c r="X778">
        <v>2531120</v>
      </c>
      <c r="Y778">
        <v>1709276720</v>
      </c>
      <c r="Z778">
        <v>0</v>
      </c>
      <c r="AA778">
        <v>0.1263</v>
      </c>
      <c r="AB778">
        <v>1.5E-3</v>
      </c>
      <c r="AC778">
        <v>52155.193500000001</v>
      </c>
      <c r="AD778">
        <v>478977.01140000002</v>
      </c>
      <c r="AE778">
        <v>0</v>
      </c>
      <c r="AF778">
        <v>0.12039999999999999</v>
      </c>
      <c r="AG778">
        <v>0.1089</v>
      </c>
      <c r="AH778">
        <v>8.9999999999999998E-4</v>
      </c>
      <c r="AI778">
        <v>0.377</v>
      </c>
      <c r="AJ778">
        <v>-1.5100000000000001E-2</v>
      </c>
      <c r="AK778">
        <v>0.124</v>
      </c>
      <c r="AL778">
        <v>4.0800000000000003E-2</v>
      </c>
      <c r="AM778">
        <v>14128633.439300001</v>
      </c>
      <c r="AN778">
        <v>442484488.83569998</v>
      </c>
      <c r="AO778">
        <v>0</v>
      </c>
      <c r="AP778">
        <v>0.12870000000000001</v>
      </c>
      <c r="AQ778">
        <v>3.1899999999999998E-2</v>
      </c>
      <c r="AR778">
        <v>-7.8847721199999998E-2</v>
      </c>
      <c r="AS778">
        <v>0</v>
      </c>
      <c r="AT778">
        <v>-16.444582950000001</v>
      </c>
      <c r="AU778">
        <v>0.13469999999999999</v>
      </c>
      <c r="AV778">
        <v>4.7947534722976902E-3</v>
      </c>
      <c r="AW778">
        <v>1356.8576</v>
      </c>
      <c r="AX778">
        <v>415586.43150000001</v>
      </c>
      <c r="AY778">
        <v>23.412500000000001</v>
      </c>
      <c r="AZ778">
        <v>0.112</v>
      </c>
      <c r="BA778">
        <v>0.99680000000000002</v>
      </c>
      <c r="BB778">
        <v>0</v>
      </c>
      <c r="BC778">
        <v>0</v>
      </c>
      <c r="BD778">
        <v>0</v>
      </c>
      <c r="BE778">
        <v>0</v>
      </c>
      <c r="BF778">
        <v>0</v>
      </c>
      <c r="BG778" s="2">
        <f t="shared" si="14"/>
        <v>0.13718901329271851</v>
      </c>
      <c r="BH778">
        <f>IFERROR(VLOOKUP(D778,'Pesos cenários'!$B$2:$D$4,3,FALSE),"")</f>
        <v>0.3972</v>
      </c>
    </row>
    <row r="779" spans="1:60" x14ac:dyDescent="0.25">
      <c r="A779">
        <v>21875</v>
      </c>
      <c r="B779" t="s">
        <v>719</v>
      </c>
      <c r="C779" t="s">
        <v>481</v>
      </c>
      <c r="D779" t="s">
        <v>58</v>
      </c>
      <c r="E779" t="s">
        <v>57</v>
      </c>
      <c r="F779" t="s">
        <v>724</v>
      </c>
      <c r="G779" t="s">
        <v>716</v>
      </c>
      <c r="H779">
        <v>36.715000000000003</v>
      </c>
      <c r="I779">
        <v>9.7184009600000003</v>
      </c>
      <c r="J779">
        <v>1822.5904057749999</v>
      </c>
      <c r="K779">
        <v>0.14153779999999999</v>
      </c>
      <c r="L779">
        <v>0.13350000000000001</v>
      </c>
      <c r="M779">
        <v>5.3E-3</v>
      </c>
      <c r="N779">
        <v>18.019500000000001</v>
      </c>
      <c r="O779">
        <v>986.64490000000001</v>
      </c>
      <c r="P779">
        <v>3.7052</v>
      </c>
      <c r="Q779">
        <v>0.12039999999999999</v>
      </c>
      <c r="R779">
        <v>1.46E-2</v>
      </c>
      <c r="S779">
        <v>84.017899999999997</v>
      </c>
      <c r="T779">
        <v>916.14700000000005</v>
      </c>
      <c r="U779">
        <v>0</v>
      </c>
      <c r="V779">
        <v>0</v>
      </c>
      <c r="W779">
        <v>9.1700000000000004E-2</v>
      </c>
      <c r="X779">
        <v>2531120</v>
      </c>
      <c r="Y779">
        <v>1698409060</v>
      </c>
      <c r="Z779">
        <v>0</v>
      </c>
      <c r="AA779">
        <v>0.1263</v>
      </c>
      <c r="AB779">
        <v>1.5E-3</v>
      </c>
      <c r="AC779">
        <v>52155.193500000001</v>
      </c>
      <c r="AD779">
        <v>479501.98119999998</v>
      </c>
      <c r="AE779">
        <v>0</v>
      </c>
      <c r="AF779">
        <v>0.12039999999999999</v>
      </c>
      <c r="AG779">
        <v>0.10879999999999999</v>
      </c>
      <c r="AH779">
        <v>8.9999999999999998E-4</v>
      </c>
      <c r="AI779">
        <v>0.37640000000000001</v>
      </c>
      <c r="AJ779">
        <v>-3.3399999999999999E-2</v>
      </c>
      <c r="AK779">
        <v>0.124</v>
      </c>
      <c r="AL779">
        <v>8.3799999999999999E-2</v>
      </c>
      <c r="AM779">
        <v>10201591.056399999</v>
      </c>
      <c r="AN779">
        <v>447279988.8872</v>
      </c>
      <c r="AO779">
        <v>0</v>
      </c>
      <c r="AP779">
        <v>0.12870000000000001</v>
      </c>
      <c r="AQ779">
        <v>2.2800000000000001E-2</v>
      </c>
      <c r="AR779">
        <v>-0.11827201399999999</v>
      </c>
      <c r="AS779">
        <v>0</v>
      </c>
      <c r="AT779">
        <v>-12.267491825</v>
      </c>
      <c r="AU779">
        <v>0.13469999999999999</v>
      </c>
      <c r="AV779">
        <v>9.6410917314795098E-3</v>
      </c>
      <c r="AW779">
        <v>1078.4092000000001</v>
      </c>
      <c r="AX779">
        <v>431044.28480000002</v>
      </c>
      <c r="AY779">
        <v>0.35320000000000001</v>
      </c>
      <c r="AZ779">
        <v>0.112</v>
      </c>
      <c r="BA779">
        <v>0.99750000000000005</v>
      </c>
      <c r="BB779">
        <v>0</v>
      </c>
      <c r="BC779">
        <v>0</v>
      </c>
      <c r="BD779">
        <v>0</v>
      </c>
      <c r="BE779">
        <v>0</v>
      </c>
      <c r="BF779">
        <v>0</v>
      </c>
      <c r="BG779" s="2">
        <f t="shared" si="14"/>
        <v>0.1420985750562303</v>
      </c>
      <c r="BH779">
        <f>IFERROR(VLOOKUP(D779,'Pesos cenários'!$B$2:$D$4,3,FALSE),"")</f>
        <v>0.36020000000000002</v>
      </c>
    </row>
    <row r="780" spans="1:60" x14ac:dyDescent="0.25">
      <c r="A780">
        <v>21875</v>
      </c>
      <c r="B780" t="s">
        <v>719</v>
      </c>
      <c r="C780" t="s">
        <v>481</v>
      </c>
      <c r="D780" t="s">
        <v>59</v>
      </c>
      <c r="E780" t="s">
        <v>57</v>
      </c>
      <c r="F780" t="s">
        <v>724</v>
      </c>
      <c r="G780" t="s">
        <v>716</v>
      </c>
      <c r="H780">
        <v>36.715000000000003</v>
      </c>
      <c r="I780">
        <v>9.7184009600000003</v>
      </c>
      <c r="J780">
        <v>2210.4683583999999</v>
      </c>
      <c r="K780">
        <v>0.14153779999999999</v>
      </c>
      <c r="L780">
        <v>0.13350000000000001</v>
      </c>
      <c r="M780">
        <v>4.3E-3</v>
      </c>
      <c r="N780">
        <v>26.308399999999999</v>
      </c>
      <c r="O780">
        <v>1225.8015</v>
      </c>
      <c r="P780">
        <v>1.4140999999999999</v>
      </c>
      <c r="Q780">
        <v>0.12039999999999999</v>
      </c>
      <c r="R780">
        <v>2.0299999999999999E-2</v>
      </c>
      <c r="S780">
        <v>84.017899999999997</v>
      </c>
      <c r="T780">
        <v>972.66780000000006</v>
      </c>
      <c r="U780">
        <v>0</v>
      </c>
      <c r="V780">
        <v>0</v>
      </c>
      <c r="W780">
        <v>8.6400000000000005E-2</v>
      </c>
      <c r="X780">
        <v>2531120</v>
      </c>
      <c r="Y780">
        <v>2308118342.25</v>
      </c>
      <c r="Z780">
        <v>0</v>
      </c>
      <c r="AA780">
        <v>0.1263</v>
      </c>
      <c r="AB780">
        <v>1.1000000000000001E-3</v>
      </c>
      <c r="AC780">
        <v>52155.193500000001</v>
      </c>
      <c r="AD780">
        <v>836379.58109999995</v>
      </c>
      <c r="AE780">
        <v>0</v>
      </c>
      <c r="AF780">
        <v>0.12039999999999999</v>
      </c>
      <c r="AG780">
        <v>6.2399999999999997E-2</v>
      </c>
      <c r="AH780">
        <v>0.18779999999999999</v>
      </c>
      <c r="AI780">
        <v>0.57669999999999999</v>
      </c>
      <c r="AJ780">
        <v>-9.7799999999999998E-2</v>
      </c>
      <c r="AK780">
        <v>0.124</v>
      </c>
      <c r="AL780">
        <v>0.4234</v>
      </c>
      <c r="AM780">
        <v>20874082.507800002</v>
      </c>
      <c r="AN780">
        <v>972652688.70200002</v>
      </c>
      <c r="AO780">
        <v>0</v>
      </c>
      <c r="AP780">
        <v>0.12870000000000001</v>
      </c>
      <c r="AQ780">
        <v>2.1499999999999998E-2</v>
      </c>
      <c r="AR780">
        <v>-7.5723543800000001E-2</v>
      </c>
      <c r="AS780">
        <v>0</v>
      </c>
      <c r="AT780">
        <v>-11.5883427875</v>
      </c>
      <c r="AU780">
        <v>0.13469999999999999</v>
      </c>
      <c r="AV780">
        <v>6.5344583939716304E-3</v>
      </c>
      <c r="AW780">
        <v>1544.5686000000001</v>
      </c>
      <c r="AX780">
        <v>452429.32079999999</v>
      </c>
      <c r="AY780">
        <v>0</v>
      </c>
      <c r="AZ780">
        <v>0.112</v>
      </c>
      <c r="BA780">
        <v>0.99660000000000004</v>
      </c>
      <c r="BB780">
        <v>0</v>
      </c>
      <c r="BC780">
        <v>0</v>
      </c>
      <c r="BD780">
        <v>0</v>
      </c>
      <c r="BE780">
        <v>0</v>
      </c>
      <c r="BF780">
        <v>0</v>
      </c>
      <c r="BG780" s="2">
        <f t="shared" si="14"/>
        <v>0.178438101545668</v>
      </c>
      <c r="BH780">
        <f>IFERROR(VLOOKUP(D780,'Pesos cenários'!$B$2:$D$4,3,FALSE),"")</f>
        <v>0.24260000000000001</v>
      </c>
    </row>
    <row r="781" spans="1:60" x14ac:dyDescent="0.25">
      <c r="A781">
        <v>21876</v>
      </c>
      <c r="B781" t="s">
        <v>719</v>
      </c>
      <c r="C781" t="s">
        <v>482</v>
      </c>
      <c r="D781" t="s">
        <v>56</v>
      </c>
      <c r="E781" t="s">
        <v>57</v>
      </c>
      <c r="F781" t="s">
        <v>724</v>
      </c>
      <c r="G781" t="s">
        <v>716</v>
      </c>
      <c r="H781">
        <v>5.665</v>
      </c>
      <c r="J781">
        <v>1638.4106470500001</v>
      </c>
      <c r="K781">
        <v>0.14153779999999999</v>
      </c>
      <c r="L781">
        <v>0.13350000000000001</v>
      </c>
      <c r="N781">
        <v>3.7052</v>
      </c>
      <c r="O781">
        <v>934.7636</v>
      </c>
      <c r="P781">
        <v>3.7052</v>
      </c>
      <c r="Q781">
        <v>0.12039999999999999</v>
      </c>
      <c r="R781">
        <v>0</v>
      </c>
      <c r="S781">
        <v>0</v>
      </c>
      <c r="T781">
        <v>928.77779999999996</v>
      </c>
      <c r="U781">
        <v>0</v>
      </c>
      <c r="V781">
        <v>0</v>
      </c>
      <c r="W781">
        <v>0</v>
      </c>
      <c r="X781">
        <v>0</v>
      </c>
      <c r="Y781">
        <v>1709276720</v>
      </c>
      <c r="Z781">
        <v>0</v>
      </c>
      <c r="AA781">
        <v>0.1263</v>
      </c>
      <c r="AB781">
        <v>0</v>
      </c>
      <c r="AC781">
        <v>0</v>
      </c>
      <c r="AD781">
        <v>478977.01140000002</v>
      </c>
      <c r="AE781">
        <v>0</v>
      </c>
      <c r="AF781">
        <v>0.12039999999999999</v>
      </c>
      <c r="AG781">
        <v>0</v>
      </c>
      <c r="AH781">
        <v>2.9999999999999997E-4</v>
      </c>
      <c r="AI781">
        <v>0.377</v>
      </c>
      <c r="AJ781">
        <v>-1.5100000000000001E-2</v>
      </c>
      <c r="AK781">
        <v>0.124</v>
      </c>
      <c r="AL781">
        <v>3.9399999999999998E-2</v>
      </c>
      <c r="AM781">
        <v>0</v>
      </c>
      <c r="AN781">
        <v>442484488.83569998</v>
      </c>
      <c r="AO781">
        <v>0</v>
      </c>
      <c r="AP781">
        <v>0.12870000000000001</v>
      </c>
      <c r="AQ781">
        <v>0</v>
      </c>
      <c r="AR781">
        <v>-29.094535799999999</v>
      </c>
      <c r="AS781">
        <v>0</v>
      </c>
      <c r="AT781">
        <v>-16.444582950000001</v>
      </c>
      <c r="AU781">
        <v>0.13469999999999999</v>
      </c>
      <c r="AV781">
        <v>1</v>
      </c>
      <c r="AW781">
        <v>7873.8203999999996</v>
      </c>
      <c r="AX781">
        <v>415586.43150000001</v>
      </c>
      <c r="AY781">
        <v>23.412500000000001</v>
      </c>
      <c r="AZ781">
        <v>0.112</v>
      </c>
      <c r="BA781">
        <v>0.98109999999999997</v>
      </c>
      <c r="BB781">
        <v>0</v>
      </c>
      <c r="BC781">
        <v>0</v>
      </c>
      <c r="BD781">
        <v>0</v>
      </c>
      <c r="BE781">
        <v>0</v>
      </c>
      <c r="BF781">
        <v>0</v>
      </c>
      <c r="BG781" s="2">
        <f t="shared" si="14"/>
        <v>0.24946879999999999</v>
      </c>
      <c r="BH781">
        <f>IFERROR(VLOOKUP(D781,'Pesos cenários'!$B$2:$D$4,3,FALSE),"")</f>
        <v>0.3972</v>
      </c>
    </row>
    <row r="782" spans="1:60" x14ac:dyDescent="0.25">
      <c r="A782">
        <v>21876</v>
      </c>
      <c r="B782" t="s">
        <v>719</v>
      </c>
      <c r="C782" t="s">
        <v>482</v>
      </c>
      <c r="D782" t="s">
        <v>58</v>
      </c>
      <c r="E782" t="s">
        <v>57</v>
      </c>
      <c r="F782" t="s">
        <v>724</v>
      </c>
      <c r="G782" t="s">
        <v>716</v>
      </c>
      <c r="H782">
        <v>5.665</v>
      </c>
      <c r="J782">
        <v>1822.5904057749999</v>
      </c>
      <c r="K782">
        <v>0.14153779999999999</v>
      </c>
      <c r="L782">
        <v>0.13350000000000001</v>
      </c>
      <c r="N782">
        <v>3.7052</v>
      </c>
      <c r="O782">
        <v>986.64490000000001</v>
      </c>
      <c r="P782">
        <v>3.7052</v>
      </c>
      <c r="Q782">
        <v>0.12039999999999999</v>
      </c>
      <c r="R782">
        <v>0</v>
      </c>
      <c r="S782">
        <v>0</v>
      </c>
      <c r="T782">
        <v>916.14700000000005</v>
      </c>
      <c r="U782">
        <v>0</v>
      </c>
      <c r="V782">
        <v>0</v>
      </c>
      <c r="W782">
        <v>0</v>
      </c>
      <c r="X782">
        <v>0</v>
      </c>
      <c r="Y782">
        <v>1698409060</v>
      </c>
      <c r="Z782">
        <v>0</v>
      </c>
      <c r="AA782">
        <v>0.1263</v>
      </c>
      <c r="AB782">
        <v>0</v>
      </c>
      <c r="AC782">
        <v>0</v>
      </c>
      <c r="AD782">
        <v>479501.98119999998</v>
      </c>
      <c r="AE782">
        <v>0</v>
      </c>
      <c r="AF782">
        <v>0.12039999999999999</v>
      </c>
      <c r="AG782">
        <v>0</v>
      </c>
      <c r="AH782">
        <v>2.0000000000000001E-4</v>
      </c>
      <c r="AI782">
        <v>0.37640000000000001</v>
      </c>
      <c r="AJ782">
        <v>-3.3399999999999999E-2</v>
      </c>
      <c r="AK782">
        <v>0.124</v>
      </c>
      <c r="AL782">
        <v>8.2100000000000006E-2</v>
      </c>
      <c r="AM782">
        <v>0</v>
      </c>
      <c r="AN782">
        <v>447279988.8872</v>
      </c>
      <c r="AO782">
        <v>0</v>
      </c>
      <c r="AP782">
        <v>0.12870000000000001</v>
      </c>
      <c r="AQ782">
        <v>0</v>
      </c>
      <c r="AR782">
        <v>-31.3956795</v>
      </c>
      <c r="AS782">
        <v>0</v>
      </c>
      <c r="AT782">
        <v>-12.267491825</v>
      </c>
      <c r="AU782">
        <v>0.13469999999999999</v>
      </c>
      <c r="AV782">
        <v>1</v>
      </c>
      <c r="AW782">
        <v>7117.2241999999997</v>
      </c>
      <c r="AX782">
        <v>431044.28480000002</v>
      </c>
      <c r="AY782">
        <v>0.35320000000000001</v>
      </c>
      <c r="AZ782">
        <v>0.112</v>
      </c>
      <c r="BA782">
        <v>0.98350000000000004</v>
      </c>
      <c r="BB782">
        <v>0</v>
      </c>
      <c r="BC782">
        <v>0</v>
      </c>
      <c r="BD782">
        <v>0</v>
      </c>
      <c r="BE782">
        <v>0</v>
      </c>
      <c r="BF782">
        <v>0</v>
      </c>
      <c r="BG782" s="2">
        <f t="shared" si="14"/>
        <v>0.25503239999999999</v>
      </c>
      <c r="BH782">
        <f>IFERROR(VLOOKUP(D782,'Pesos cenários'!$B$2:$D$4,3,FALSE),"")</f>
        <v>0.36020000000000002</v>
      </c>
    </row>
    <row r="783" spans="1:60" x14ac:dyDescent="0.25">
      <c r="A783">
        <v>21876</v>
      </c>
      <c r="B783" t="s">
        <v>719</v>
      </c>
      <c r="C783" t="s">
        <v>482</v>
      </c>
      <c r="D783" t="s">
        <v>59</v>
      </c>
      <c r="E783" t="s">
        <v>57</v>
      </c>
      <c r="F783" t="s">
        <v>724</v>
      </c>
      <c r="G783" t="s">
        <v>716</v>
      </c>
      <c r="H783">
        <v>5.665</v>
      </c>
      <c r="J783">
        <v>2210.4683583999999</v>
      </c>
      <c r="K783">
        <v>0.14153779999999999</v>
      </c>
      <c r="L783">
        <v>0.13350000000000001</v>
      </c>
      <c r="N783">
        <v>4.9402999999999997</v>
      </c>
      <c r="O783">
        <v>1225.8015</v>
      </c>
      <c r="P783">
        <v>1.4140999999999999</v>
      </c>
      <c r="Q783">
        <v>0.12039999999999999</v>
      </c>
      <c r="R783">
        <v>2.8999999999999998E-3</v>
      </c>
      <c r="S783">
        <v>0</v>
      </c>
      <c r="T783">
        <v>972.66780000000006</v>
      </c>
      <c r="U783">
        <v>0</v>
      </c>
      <c r="V783">
        <v>0</v>
      </c>
      <c r="W783">
        <v>0</v>
      </c>
      <c r="X783">
        <v>0</v>
      </c>
      <c r="Y783">
        <v>2308118342.25</v>
      </c>
      <c r="Z783">
        <v>0</v>
      </c>
      <c r="AA783">
        <v>0.1263</v>
      </c>
      <c r="AB783">
        <v>0</v>
      </c>
      <c r="AC783">
        <v>0</v>
      </c>
      <c r="AD783">
        <v>836379.58109999995</v>
      </c>
      <c r="AE783">
        <v>0</v>
      </c>
      <c r="AF783">
        <v>0.12039999999999999</v>
      </c>
      <c r="AG783">
        <v>0</v>
      </c>
      <c r="AH783">
        <v>0.23280000000000001</v>
      </c>
      <c r="AI783">
        <v>0.57669999999999999</v>
      </c>
      <c r="AJ783">
        <v>-9.7799999999999998E-2</v>
      </c>
      <c r="AK783">
        <v>0.124</v>
      </c>
      <c r="AL783">
        <v>0.49009999999999998</v>
      </c>
      <c r="AM783">
        <v>1288403.2932</v>
      </c>
      <c r="AN783">
        <v>972652688.70200002</v>
      </c>
      <c r="AO783">
        <v>0</v>
      </c>
      <c r="AP783">
        <v>0.12870000000000001</v>
      </c>
      <c r="AQ783">
        <v>1.2999999999999999E-3</v>
      </c>
      <c r="AR783">
        <v>-2.7400281400000002</v>
      </c>
      <c r="AS783">
        <v>0</v>
      </c>
      <c r="AT783">
        <v>-11.5883427875</v>
      </c>
      <c r="AU783">
        <v>0.13469999999999999</v>
      </c>
      <c r="AV783">
        <v>0.23644693553210899</v>
      </c>
      <c r="AW783">
        <v>7054.8101999999999</v>
      </c>
      <c r="AX783">
        <v>452429.32079999999</v>
      </c>
      <c r="AY783">
        <v>0</v>
      </c>
      <c r="AZ783">
        <v>0.112</v>
      </c>
      <c r="BA783">
        <v>0.98440000000000005</v>
      </c>
      <c r="BB783">
        <v>0</v>
      </c>
      <c r="BC783">
        <v>0</v>
      </c>
      <c r="BD783">
        <v>0</v>
      </c>
      <c r="BE783">
        <v>0</v>
      </c>
      <c r="BF783">
        <v>0</v>
      </c>
      <c r="BG783" s="2">
        <f t="shared" si="14"/>
        <v>0.20339107221617508</v>
      </c>
      <c r="BH783">
        <f>IFERROR(VLOOKUP(D783,'Pesos cenários'!$B$2:$D$4,3,FALSE),"")</f>
        <v>0.24260000000000001</v>
      </c>
    </row>
    <row r="784" spans="1:60" x14ac:dyDescent="0.25">
      <c r="A784">
        <v>21877</v>
      </c>
      <c r="B784" t="s">
        <v>719</v>
      </c>
      <c r="C784" t="s">
        <v>483</v>
      </c>
      <c r="D784" t="s">
        <v>56</v>
      </c>
      <c r="E784" t="s">
        <v>57</v>
      </c>
      <c r="F784" t="s">
        <v>724</v>
      </c>
      <c r="G784" t="s">
        <v>716</v>
      </c>
      <c r="H784">
        <v>32.247</v>
      </c>
      <c r="J784">
        <v>1638.4106470500001</v>
      </c>
      <c r="K784">
        <v>0.14153779999999999</v>
      </c>
      <c r="L784">
        <v>0.13350000000000001</v>
      </c>
      <c r="N784">
        <v>41.510300000000001</v>
      </c>
      <c r="O784">
        <v>934.7636</v>
      </c>
      <c r="P784">
        <v>3.7052</v>
      </c>
      <c r="Q784">
        <v>0.12039999999999999</v>
      </c>
      <c r="R784">
        <v>4.0599999999999997E-2</v>
      </c>
      <c r="S784">
        <v>0</v>
      </c>
      <c r="T784">
        <v>928.77779999999996</v>
      </c>
      <c r="U784">
        <v>0</v>
      </c>
      <c r="V784">
        <v>0</v>
      </c>
      <c r="W784">
        <v>0</v>
      </c>
      <c r="X784">
        <v>0</v>
      </c>
      <c r="Y784">
        <v>1709276720</v>
      </c>
      <c r="Z784">
        <v>0</v>
      </c>
      <c r="AA784">
        <v>0.1263</v>
      </c>
      <c r="AB784">
        <v>0</v>
      </c>
      <c r="AC784">
        <v>0</v>
      </c>
      <c r="AD784">
        <v>478977.01140000002</v>
      </c>
      <c r="AE784">
        <v>0</v>
      </c>
      <c r="AF784">
        <v>0.12039999999999999</v>
      </c>
      <c r="AG784">
        <v>0</v>
      </c>
      <c r="AH784">
        <v>0</v>
      </c>
      <c r="AI784">
        <v>0.377</v>
      </c>
      <c r="AJ784">
        <v>-1.5100000000000001E-2</v>
      </c>
      <c r="AK784">
        <v>0.124</v>
      </c>
      <c r="AL784">
        <v>3.85E-2</v>
      </c>
      <c r="AM784">
        <v>9467.1650000000009</v>
      </c>
      <c r="AN784">
        <v>442484488.83569998</v>
      </c>
      <c r="AO784">
        <v>0</v>
      </c>
      <c r="AP784">
        <v>0.12870000000000001</v>
      </c>
      <c r="AQ784">
        <v>0</v>
      </c>
      <c r="AR784">
        <v>-9.9999999999999998E-17</v>
      </c>
      <c r="AS784">
        <v>0</v>
      </c>
      <c r="AT784">
        <v>-16.444582950000001</v>
      </c>
      <c r="AU784">
        <v>0.13469999999999999</v>
      </c>
      <c r="AV784">
        <v>0</v>
      </c>
      <c r="AX784">
        <v>415586.43150000001</v>
      </c>
      <c r="AY784">
        <v>23.412500000000001</v>
      </c>
      <c r="AZ784">
        <v>0.112</v>
      </c>
      <c r="BB784">
        <v>0</v>
      </c>
      <c r="BC784">
        <v>0</v>
      </c>
      <c r="BD784">
        <v>0</v>
      </c>
      <c r="BE784">
        <v>0</v>
      </c>
      <c r="BF784">
        <v>0</v>
      </c>
      <c r="BG784" s="2">
        <f t="shared" si="14"/>
        <v>9.662239999999999E-3</v>
      </c>
      <c r="BH784">
        <f>IFERROR(VLOOKUP(D784,'Pesos cenários'!$B$2:$D$4,3,FALSE),"")</f>
        <v>0.3972</v>
      </c>
    </row>
    <row r="785" spans="1:60" x14ac:dyDescent="0.25">
      <c r="A785">
        <v>21877</v>
      </c>
      <c r="B785" t="s">
        <v>719</v>
      </c>
      <c r="C785" t="s">
        <v>483</v>
      </c>
      <c r="D785" t="s">
        <v>58</v>
      </c>
      <c r="E785" t="s">
        <v>57</v>
      </c>
      <c r="F785" t="s">
        <v>724</v>
      </c>
      <c r="G785" t="s">
        <v>716</v>
      </c>
      <c r="H785">
        <v>32.247</v>
      </c>
      <c r="J785">
        <v>1822.5904057749999</v>
      </c>
      <c r="K785">
        <v>0.14153779999999999</v>
      </c>
      <c r="L785">
        <v>0.13350000000000001</v>
      </c>
      <c r="N785">
        <v>50.728900000000003</v>
      </c>
      <c r="O785">
        <v>986.64490000000001</v>
      </c>
      <c r="P785">
        <v>3.7052</v>
      </c>
      <c r="Q785">
        <v>0.12039999999999999</v>
      </c>
      <c r="R785">
        <v>4.7800000000000002E-2</v>
      </c>
      <c r="S785">
        <v>0</v>
      </c>
      <c r="T785">
        <v>916.14700000000005</v>
      </c>
      <c r="U785">
        <v>0</v>
      </c>
      <c r="V785">
        <v>0</v>
      </c>
      <c r="W785">
        <v>0</v>
      </c>
      <c r="X785">
        <v>0</v>
      </c>
      <c r="Y785">
        <v>1698409060</v>
      </c>
      <c r="Z785">
        <v>0</v>
      </c>
      <c r="AA785">
        <v>0.1263</v>
      </c>
      <c r="AB785">
        <v>0</v>
      </c>
      <c r="AC785">
        <v>0</v>
      </c>
      <c r="AD785">
        <v>479501.98119999998</v>
      </c>
      <c r="AE785">
        <v>0</v>
      </c>
      <c r="AF785">
        <v>0.12039999999999999</v>
      </c>
      <c r="AG785">
        <v>0</v>
      </c>
      <c r="AH785">
        <v>0</v>
      </c>
      <c r="AI785">
        <v>0.37640000000000001</v>
      </c>
      <c r="AJ785">
        <v>-3.3399999999999999E-2</v>
      </c>
      <c r="AK785">
        <v>0.124</v>
      </c>
      <c r="AL785">
        <v>8.1500000000000003E-2</v>
      </c>
      <c r="AM785">
        <v>0</v>
      </c>
      <c r="AN785">
        <v>447279988.8872</v>
      </c>
      <c r="AO785">
        <v>0</v>
      </c>
      <c r="AP785">
        <v>0.12870000000000001</v>
      </c>
      <c r="AQ785">
        <v>0</v>
      </c>
      <c r="AR785">
        <v>-2E-16</v>
      </c>
      <c r="AS785">
        <v>0</v>
      </c>
      <c r="AT785">
        <v>-12.267491825</v>
      </c>
      <c r="AU785">
        <v>0.13469999999999999</v>
      </c>
      <c r="AV785">
        <v>0</v>
      </c>
      <c r="AX785">
        <v>431044.28480000002</v>
      </c>
      <c r="AY785">
        <v>0.35320000000000001</v>
      </c>
      <c r="AZ785">
        <v>0.112</v>
      </c>
      <c r="BB785">
        <v>0</v>
      </c>
      <c r="BC785">
        <v>0</v>
      </c>
      <c r="BD785">
        <v>0</v>
      </c>
      <c r="BE785">
        <v>0</v>
      </c>
      <c r="BF785">
        <v>0</v>
      </c>
      <c r="BG785" s="2">
        <f t="shared" si="14"/>
        <v>1.5861119999999999E-2</v>
      </c>
      <c r="BH785">
        <f>IFERROR(VLOOKUP(D785,'Pesos cenários'!$B$2:$D$4,3,FALSE),"")</f>
        <v>0.36020000000000002</v>
      </c>
    </row>
    <row r="786" spans="1:60" x14ac:dyDescent="0.25">
      <c r="A786">
        <v>21877</v>
      </c>
      <c r="B786" t="s">
        <v>719</v>
      </c>
      <c r="C786" t="s">
        <v>483</v>
      </c>
      <c r="D786" t="s">
        <v>59</v>
      </c>
      <c r="E786" t="s">
        <v>57</v>
      </c>
      <c r="F786" t="s">
        <v>724</v>
      </c>
      <c r="G786" t="s">
        <v>716</v>
      </c>
      <c r="H786">
        <v>32.247</v>
      </c>
      <c r="J786">
        <v>2210.4683583999999</v>
      </c>
      <c r="K786">
        <v>0.14153779999999999</v>
      </c>
      <c r="L786">
        <v>0.13350000000000001</v>
      </c>
      <c r="N786">
        <v>59.947400000000002</v>
      </c>
      <c r="O786">
        <v>1225.8015</v>
      </c>
      <c r="P786">
        <v>1.4140999999999999</v>
      </c>
      <c r="Q786">
        <v>0.12039999999999999</v>
      </c>
      <c r="R786">
        <v>4.7800000000000002E-2</v>
      </c>
      <c r="S786">
        <v>0</v>
      </c>
      <c r="T786">
        <v>972.66780000000006</v>
      </c>
      <c r="U786">
        <v>0</v>
      </c>
      <c r="V786">
        <v>0</v>
      </c>
      <c r="W786">
        <v>0</v>
      </c>
      <c r="X786">
        <v>0</v>
      </c>
      <c r="Y786">
        <v>2308118342.25</v>
      </c>
      <c r="Z786">
        <v>0</v>
      </c>
      <c r="AA786">
        <v>0.1263</v>
      </c>
      <c r="AB786">
        <v>0</v>
      </c>
      <c r="AC786">
        <v>0</v>
      </c>
      <c r="AD786">
        <v>836379.58109999995</v>
      </c>
      <c r="AE786">
        <v>0</v>
      </c>
      <c r="AF786">
        <v>0.12039999999999999</v>
      </c>
      <c r="AG786">
        <v>0</v>
      </c>
      <c r="AH786">
        <v>0</v>
      </c>
      <c r="AI786">
        <v>0.57669999999999999</v>
      </c>
      <c r="AJ786">
        <v>-9.7799999999999998E-2</v>
      </c>
      <c r="AK786">
        <v>0.124</v>
      </c>
      <c r="AL786">
        <v>0.14499999999999999</v>
      </c>
      <c r="AM786">
        <v>17059.9666</v>
      </c>
      <c r="AN786">
        <v>972652688.70200002</v>
      </c>
      <c r="AO786">
        <v>0</v>
      </c>
      <c r="AP786">
        <v>0.12870000000000001</v>
      </c>
      <c r="AQ786">
        <v>0</v>
      </c>
      <c r="AR786">
        <v>5.1605660699999998E-5</v>
      </c>
      <c r="AS786">
        <v>0</v>
      </c>
      <c r="AT786">
        <v>-11.5883427875</v>
      </c>
      <c r="AU786">
        <v>0.13469999999999999</v>
      </c>
      <c r="AV786">
        <v>0</v>
      </c>
      <c r="AX786">
        <v>452429.32079999999</v>
      </c>
      <c r="AY786">
        <v>0</v>
      </c>
      <c r="AZ786">
        <v>0.112</v>
      </c>
      <c r="BB786">
        <v>0</v>
      </c>
      <c r="BC786">
        <v>0</v>
      </c>
      <c r="BD786">
        <v>0</v>
      </c>
      <c r="BE786">
        <v>0</v>
      </c>
      <c r="BF786">
        <v>0</v>
      </c>
      <c r="BG786" s="2">
        <f t="shared" si="14"/>
        <v>2.3735119999999998E-2</v>
      </c>
      <c r="BH786">
        <f>IFERROR(VLOOKUP(D786,'Pesos cenários'!$B$2:$D$4,3,FALSE),"")</f>
        <v>0.24260000000000001</v>
      </c>
    </row>
    <row r="787" spans="1:60" x14ac:dyDescent="0.25">
      <c r="A787">
        <v>21880</v>
      </c>
      <c r="B787" t="s">
        <v>719</v>
      </c>
      <c r="C787" t="s">
        <v>484</v>
      </c>
      <c r="D787" t="s">
        <v>56</v>
      </c>
      <c r="E787" t="s">
        <v>57</v>
      </c>
      <c r="F787" t="s">
        <v>724</v>
      </c>
      <c r="G787" t="s">
        <v>716</v>
      </c>
      <c r="H787">
        <v>31.501999999999999</v>
      </c>
      <c r="J787">
        <v>1638.4106470500001</v>
      </c>
      <c r="K787">
        <v>0.14153779999999999</v>
      </c>
      <c r="L787">
        <v>0.13350000000000001</v>
      </c>
      <c r="N787">
        <v>25.963899999999999</v>
      </c>
      <c r="O787">
        <v>934.7636</v>
      </c>
      <c r="P787">
        <v>3.7052</v>
      </c>
      <c r="Q787">
        <v>0.12039999999999999</v>
      </c>
      <c r="R787">
        <v>2.3900000000000001E-2</v>
      </c>
      <c r="S787">
        <v>0</v>
      </c>
      <c r="T787">
        <v>928.77779999999996</v>
      </c>
      <c r="U787">
        <v>0</v>
      </c>
      <c r="V787">
        <v>0</v>
      </c>
      <c r="W787">
        <v>0</v>
      </c>
      <c r="X787">
        <v>0</v>
      </c>
      <c r="Y787">
        <v>1709276720</v>
      </c>
      <c r="Z787">
        <v>0</v>
      </c>
      <c r="AA787">
        <v>0.1263</v>
      </c>
      <c r="AB787">
        <v>0</v>
      </c>
      <c r="AC787">
        <v>0</v>
      </c>
      <c r="AD787">
        <v>478977.01140000002</v>
      </c>
      <c r="AE787">
        <v>0</v>
      </c>
      <c r="AF787">
        <v>0.12039999999999999</v>
      </c>
      <c r="AG787">
        <v>0</v>
      </c>
      <c r="AH787">
        <v>3.0599999999999999E-2</v>
      </c>
      <c r="AI787">
        <v>0.377</v>
      </c>
      <c r="AJ787">
        <v>-1.5100000000000001E-2</v>
      </c>
      <c r="AK787">
        <v>0.124</v>
      </c>
      <c r="AL787">
        <v>0.1166</v>
      </c>
      <c r="AM787">
        <v>615726.75959999999</v>
      </c>
      <c r="AN787">
        <v>442484488.83569998</v>
      </c>
      <c r="AO787">
        <v>0</v>
      </c>
      <c r="AP787">
        <v>0.12870000000000001</v>
      </c>
      <c r="AQ787">
        <v>1.4E-3</v>
      </c>
      <c r="AR787">
        <v>-0.13245295000000001</v>
      </c>
      <c r="AS787">
        <v>0</v>
      </c>
      <c r="AT787">
        <v>-16.444582950000001</v>
      </c>
      <c r="AU787">
        <v>0.13469999999999999</v>
      </c>
      <c r="AV787">
        <v>8.0545034436400806E-3</v>
      </c>
      <c r="AW787">
        <v>3898.3085000000001</v>
      </c>
      <c r="AX787">
        <v>415586.43150000001</v>
      </c>
      <c r="AY787">
        <v>23.412500000000001</v>
      </c>
      <c r="AZ787">
        <v>0.112</v>
      </c>
      <c r="BA787">
        <v>0.99070000000000003</v>
      </c>
      <c r="BB787">
        <v>0</v>
      </c>
      <c r="BC787">
        <v>0</v>
      </c>
      <c r="BD787">
        <v>0</v>
      </c>
      <c r="BE787">
        <v>0</v>
      </c>
      <c r="BF787">
        <v>0</v>
      </c>
      <c r="BG787" s="2">
        <f t="shared" si="14"/>
        <v>0.12955948161385833</v>
      </c>
      <c r="BH787">
        <f>IFERROR(VLOOKUP(D787,'Pesos cenários'!$B$2:$D$4,3,FALSE),"")</f>
        <v>0.3972</v>
      </c>
    </row>
    <row r="788" spans="1:60" x14ac:dyDescent="0.25">
      <c r="A788">
        <v>21880</v>
      </c>
      <c r="B788" t="s">
        <v>719</v>
      </c>
      <c r="C788" t="s">
        <v>484</v>
      </c>
      <c r="D788" t="s">
        <v>58</v>
      </c>
      <c r="E788" t="s">
        <v>57</v>
      </c>
      <c r="F788" t="s">
        <v>724</v>
      </c>
      <c r="G788" t="s">
        <v>716</v>
      </c>
      <c r="H788">
        <v>31.501999999999999</v>
      </c>
      <c r="J788">
        <v>1822.5904057749999</v>
      </c>
      <c r="K788">
        <v>0.14153779999999999</v>
      </c>
      <c r="L788">
        <v>0.13350000000000001</v>
      </c>
      <c r="N788">
        <v>25.963899999999999</v>
      </c>
      <c r="O788">
        <v>986.64490000000001</v>
      </c>
      <c r="P788">
        <v>3.7052</v>
      </c>
      <c r="Q788">
        <v>0.12039999999999999</v>
      </c>
      <c r="R788">
        <v>2.2599999999999999E-2</v>
      </c>
      <c r="S788">
        <v>0</v>
      </c>
      <c r="T788">
        <v>916.14700000000005</v>
      </c>
      <c r="U788">
        <v>0</v>
      </c>
      <c r="V788">
        <v>0</v>
      </c>
      <c r="W788">
        <v>0</v>
      </c>
      <c r="X788">
        <v>0</v>
      </c>
      <c r="Y788">
        <v>1698409060</v>
      </c>
      <c r="Z788">
        <v>0</v>
      </c>
      <c r="AA788">
        <v>0.1263</v>
      </c>
      <c r="AB788">
        <v>0</v>
      </c>
      <c r="AC788">
        <v>0</v>
      </c>
      <c r="AD788">
        <v>479501.98119999998</v>
      </c>
      <c r="AE788">
        <v>0</v>
      </c>
      <c r="AF788">
        <v>0.12039999999999999</v>
      </c>
      <c r="AG788">
        <v>0</v>
      </c>
      <c r="AH788">
        <v>2.81E-2</v>
      </c>
      <c r="AI788">
        <v>0.37640000000000001</v>
      </c>
      <c r="AJ788">
        <v>-3.3399999999999999E-2</v>
      </c>
      <c r="AK788">
        <v>0.124</v>
      </c>
      <c r="AL788">
        <v>0.15</v>
      </c>
      <c r="AM788">
        <v>450185.84710000001</v>
      </c>
      <c r="AN788">
        <v>447279988.8872</v>
      </c>
      <c r="AO788">
        <v>0</v>
      </c>
      <c r="AP788">
        <v>0.12870000000000001</v>
      </c>
      <c r="AQ788">
        <v>1E-3</v>
      </c>
      <c r="AR788">
        <v>-0.86646181300000003</v>
      </c>
      <c r="AS788">
        <v>0</v>
      </c>
      <c r="AT788">
        <v>-12.267491825</v>
      </c>
      <c r="AU788">
        <v>0.13469999999999999</v>
      </c>
      <c r="AV788">
        <v>7.0630722674233301E-2</v>
      </c>
      <c r="AW788">
        <v>3977.1921000000002</v>
      </c>
      <c r="AX788">
        <v>431044.28480000002</v>
      </c>
      <c r="AY788">
        <v>0.35320000000000001</v>
      </c>
      <c r="AZ788">
        <v>0.112</v>
      </c>
      <c r="BA788">
        <v>0.99080000000000001</v>
      </c>
      <c r="BB788">
        <v>0</v>
      </c>
      <c r="BC788">
        <v>0</v>
      </c>
      <c r="BD788">
        <v>0</v>
      </c>
      <c r="BE788">
        <v>0</v>
      </c>
      <c r="BF788">
        <v>0</v>
      </c>
      <c r="BG788" s="2">
        <f t="shared" si="14"/>
        <v>0.14193329834421922</v>
      </c>
      <c r="BH788">
        <f>IFERROR(VLOOKUP(D788,'Pesos cenários'!$B$2:$D$4,3,FALSE),"")</f>
        <v>0.36020000000000002</v>
      </c>
    </row>
    <row r="789" spans="1:60" x14ac:dyDescent="0.25">
      <c r="A789">
        <v>21880</v>
      </c>
      <c r="B789" t="s">
        <v>719</v>
      </c>
      <c r="C789" t="s">
        <v>484</v>
      </c>
      <c r="D789" t="s">
        <v>59</v>
      </c>
      <c r="E789" t="s">
        <v>57</v>
      </c>
      <c r="F789" t="s">
        <v>724</v>
      </c>
      <c r="G789" t="s">
        <v>716</v>
      </c>
      <c r="H789">
        <v>31.501999999999999</v>
      </c>
      <c r="J789">
        <v>2210.4683583999999</v>
      </c>
      <c r="K789">
        <v>0.14153779999999999</v>
      </c>
      <c r="L789">
        <v>0.13350000000000001</v>
      </c>
      <c r="N789">
        <v>31.947800000000001</v>
      </c>
      <c r="O789">
        <v>1225.8015</v>
      </c>
      <c r="P789">
        <v>1.4140999999999999</v>
      </c>
      <c r="Q789">
        <v>0.12039999999999999</v>
      </c>
      <c r="R789">
        <v>2.4899999999999999E-2</v>
      </c>
      <c r="S789">
        <v>0</v>
      </c>
      <c r="T789">
        <v>972.66780000000006</v>
      </c>
      <c r="U789">
        <v>0</v>
      </c>
      <c r="V789">
        <v>0</v>
      </c>
      <c r="W789">
        <v>0</v>
      </c>
      <c r="X789">
        <v>0</v>
      </c>
      <c r="Y789">
        <v>2308118342.25</v>
      </c>
      <c r="Z789">
        <v>0</v>
      </c>
      <c r="AA789">
        <v>0.1263</v>
      </c>
      <c r="AB789">
        <v>0</v>
      </c>
      <c r="AC789">
        <v>0</v>
      </c>
      <c r="AD789">
        <v>836379.58109999995</v>
      </c>
      <c r="AE789">
        <v>0</v>
      </c>
      <c r="AF789">
        <v>0.12039999999999999</v>
      </c>
      <c r="AG789">
        <v>0</v>
      </c>
      <c r="AH789">
        <v>7.1999999999999998E-3</v>
      </c>
      <c r="AI789">
        <v>0.57669999999999999</v>
      </c>
      <c r="AJ789">
        <v>-9.7799999999999998E-2</v>
      </c>
      <c r="AK789">
        <v>0.124</v>
      </c>
      <c r="AL789">
        <v>0.15570000000000001</v>
      </c>
      <c r="AM789">
        <v>1561617.5537</v>
      </c>
      <c r="AN789">
        <v>972652688.70200002</v>
      </c>
      <c r="AO789">
        <v>0</v>
      </c>
      <c r="AP789">
        <v>0.12870000000000001</v>
      </c>
      <c r="AQ789">
        <v>1.6000000000000001E-3</v>
      </c>
      <c r="AR789">
        <v>1.4511779499999999</v>
      </c>
      <c r="AS789">
        <v>0</v>
      </c>
      <c r="AT789">
        <v>-11.5883427875</v>
      </c>
      <c r="AU789">
        <v>0.13469999999999999</v>
      </c>
      <c r="AV789">
        <v>0</v>
      </c>
      <c r="AW789">
        <v>5102.0012999999999</v>
      </c>
      <c r="AX789">
        <v>452429.32079999999</v>
      </c>
      <c r="AY789">
        <v>0</v>
      </c>
      <c r="AZ789">
        <v>0.112</v>
      </c>
      <c r="BA789">
        <v>0.98870000000000002</v>
      </c>
      <c r="BB789">
        <v>0</v>
      </c>
      <c r="BC789">
        <v>0</v>
      </c>
      <c r="BD789">
        <v>0</v>
      </c>
      <c r="BE789">
        <v>0</v>
      </c>
      <c r="BF789">
        <v>0</v>
      </c>
      <c r="BG789" s="2">
        <f t="shared" si="14"/>
        <v>0.13324508000000002</v>
      </c>
      <c r="BH789">
        <f>IFERROR(VLOOKUP(D789,'Pesos cenários'!$B$2:$D$4,3,FALSE),"")</f>
        <v>0.24260000000000001</v>
      </c>
    </row>
    <row r="790" spans="1:60" x14ac:dyDescent="0.25">
      <c r="A790">
        <v>21881</v>
      </c>
      <c r="B790" t="s">
        <v>719</v>
      </c>
      <c r="C790" t="s">
        <v>485</v>
      </c>
      <c r="D790" t="s">
        <v>56</v>
      </c>
      <c r="E790" t="s">
        <v>57</v>
      </c>
      <c r="F790" t="s">
        <v>724</v>
      </c>
      <c r="G790" t="s">
        <v>716</v>
      </c>
      <c r="H790">
        <v>23.283000000000001</v>
      </c>
      <c r="J790">
        <v>1638.4106470500001</v>
      </c>
      <c r="K790">
        <v>0.14153779999999999</v>
      </c>
      <c r="L790">
        <v>0.13350000000000001</v>
      </c>
      <c r="N790">
        <v>55.367199999999997</v>
      </c>
      <c r="O790">
        <v>934.7636</v>
      </c>
      <c r="P790">
        <v>3.7052</v>
      </c>
      <c r="Q790">
        <v>0.12039999999999999</v>
      </c>
      <c r="R790">
        <v>5.5500000000000001E-2</v>
      </c>
      <c r="S790">
        <v>0</v>
      </c>
      <c r="T790">
        <v>928.77779999999996</v>
      </c>
      <c r="U790">
        <v>0</v>
      </c>
      <c r="V790">
        <v>0</v>
      </c>
      <c r="W790">
        <v>0</v>
      </c>
      <c r="X790">
        <v>0</v>
      </c>
      <c r="Y790">
        <v>1709276720</v>
      </c>
      <c r="Z790">
        <v>0</v>
      </c>
      <c r="AA790">
        <v>0.1263</v>
      </c>
      <c r="AB790">
        <v>0</v>
      </c>
      <c r="AC790">
        <v>0</v>
      </c>
      <c r="AD790">
        <v>478977.01140000002</v>
      </c>
      <c r="AE790">
        <v>0</v>
      </c>
      <c r="AF790">
        <v>0.12039999999999999</v>
      </c>
      <c r="AG790">
        <v>0</v>
      </c>
      <c r="AH790">
        <v>-2.8E-3</v>
      </c>
      <c r="AI790">
        <v>0.377</v>
      </c>
      <c r="AJ790">
        <v>-1.5100000000000001E-2</v>
      </c>
      <c r="AK790">
        <v>0.124</v>
      </c>
      <c r="AL790">
        <v>3.1300000000000001E-2</v>
      </c>
      <c r="AM790">
        <v>453105.80579999997</v>
      </c>
      <c r="AN790">
        <v>442484488.83569998</v>
      </c>
      <c r="AO790">
        <v>0</v>
      </c>
      <c r="AP790">
        <v>0.12870000000000001</v>
      </c>
      <c r="AQ790">
        <v>1E-3</v>
      </c>
      <c r="AR790">
        <v>-28.849729499999999</v>
      </c>
      <c r="AS790">
        <v>0</v>
      </c>
      <c r="AT790">
        <v>-16.444582950000001</v>
      </c>
      <c r="AU790">
        <v>0.13469999999999999</v>
      </c>
      <c r="AV790">
        <v>1</v>
      </c>
      <c r="AW790">
        <v>12553.4323</v>
      </c>
      <c r="AX790">
        <v>415586.43150000001</v>
      </c>
      <c r="AY790">
        <v>23.412500000000001</v>
      </c>
      <c r="AZ790">
        <v>0.112</v>
      </c>
      <c r="BA790">
        <v>0.9698</v>
      </c>
      <c r="BB790">
        <v>0</v>
      </c>
      <c r="BC790">
        <v>0</v>
      </c>
      <c r="BD790">
        <v>0</v>
      </c>
      <c r="BE790">
        <v>0</v>
      </c>
      <c r="BF790">
        <v>0</v>
      </c>
      <c r="BG790" s="2">
        <f t="shared" si="14"/>
        <v>0.2540097</v>
      </c>
      <c r="BH790">
        <f>IFERROR(VLOOKUP(D790,'Pesos cenários'!$B$2:$D$4,3,FALSE),"")</f>
        <v>0.3972</v>
      </c>
    </row>
    <row r="791" spans="1:60" x14ac:dyDescent="0.25">
      <c r="A791">
        <v>21881</v>
      </c>
      <c r="B791" t="s">
        <v>719</v>
      </c>
      <c r="C791" t="s">
        <v>485</v>
      </c>
      <c r="D791" t="s">
        <v>58</v>
      </c>
      <c r="E791" t="s">
        <v>57</v>
      </c>
      <c r="F791" t="s">
        <v>724</v>
      </c>
      <c r="G791" t="s">
        <v>716</v>
      </c>
      <c r="H791">
        <v>23.283000000000001</v>
      </c>
      <c r="J791">
        <v>1822.5904057749999</v>
      </c>
      <c r="K791">
        <v>0.14153779999999999</v>
      </c>
      <c r="L791">
        <v>0.13350000000000001</v>
      </c>
      <c r="N791">
        <v>55.367199999999997</v>
      </c>
      <c r="O791">
        <v>986.64490000000001</v>
      </c>
      <c r="P791">
        <v>3.7052</v>
      </c>
      <c r="Q791">
        <v>0.12039999999999999</v>
      </c>
      <c r="R791">
        <v>5.2600000000000001E-2</v>
      </c>
      <c r="S791">
        <v>0</v>
      </c>
      <c r="T791">
        <v>916.14700000000005</v>
      </c>
      <c r="U791">
        <v>0</v>
      </c>
      <c r="V791">
        <v>0</v>
      </c>
      <c r="W791">
        <v>0</v>
      </c>
      <c r="X791">
        <v>0</v>
      </c>
      <c r="Y791">
        <v>1698409060</v>
      </c>
      <c r="Z791">
        <v>0</v>
      </c>
      <c r="AA791">
        <v>0.1263</v>
      </c>
      <c r="AB791">
        <v>0</v>
      </c>
      <c r="AC791">
        <v>0</v>
      </c>
      <c r="AD791">
        <v>479501.98119999998</v>
      </c>
      <c r="AE791">
        <v>0</v>
      </c>
      <c r="AF791">
        <v>0.12039999999999999</v>
      </c>
      <c r="AG791">
        <v>0</v>
      </c>
      <c r="AH791">
        <v>-5.0000000000000001E-4</v>
      </c>
      <c r="AI791">
        <v>0.37640000000000001</v>
      </c>
      <c r="AJ791">
        <v>-3.3399999999999999E-2</v>
      </c>
      <c r="AK791">
        <v>0.124</v>
      </c>
      <c r="AL791">
        <v>8.0199999999999994E-2</v>
      </c>
      <c r="AM791">
        <v>392802.22529999999</v>
      </c>
      <c r="AN791">
        <v>447279988.8872</v>
      </c>
      <c r="AO791">
        <v>0</v>
      </c>
      <c r="AP791">
        <v>0.12870000000000001</v>
      </c>
      <c r="AQ791">
        <v>8.9999999999999998E-4</v>
      </c>
      <c r="AR791">
        <v>-31.256692900000001</v>
      </c>
      <c r="AS791">
        <v>0</v>
      </c>
      <c r="AT791">
        <v>-12.267491825</v>
      </c>
      <c r="AU791">
        <v>0.13469999999999999</v>
      </c>
      <c r="AV791">
        <v>1</v>
      </c>
      <c r="AW791">
        <v>13831.343500000001</v>
      </c>
      <c r="AX791">
        <v>431044.28480000002</v>
      </c>
      <c r="AY791">
        <v>0.35320000000000001</v>
      </c>
      <c r="AZ791">
        <v>0.112</v>
      </c>
      <c r="BA791">
        <v>0.96789999999999998</v>
      </c>
      <c r="BB791">
        <v>0</v>
      </c>
      <c r="BC791">
        <v>0</v>
      </c>
      <c r="BD791">
        <v>0</v>
      </c>
      <c r="BE791">
        <v>0</v>
      </c>
      <c r="BF791">
        <v>0</v>
      </c>
      <c r="BG791" s="2">
        <f t="shared" si="14"/>
        <v>0.25949846999999998</v>
      </c>
      <c r="BH791">
        <f>IFERROR(VLOOKUP(D791,'Pesos cenários'!$B$2:$D$4,3,FALSE),"")</f>
        <v>0.36020000000000002</v>
      </c>
    </row>
    <row r="792" spans="1:60" x14ac:dyDescent="0.25">
      <c r="A792">
        <v>21881</v>
      </c>
      <c r="B792" t="s">
        <v>719</v>
      </c>
      <c r="C792" t="s">
        <v>485</v>
      </c>
      <c r="D792" t="s">
        <v>59</v>
      </c>
      <c r="E792" t="s">
        <v>57</v>
      </c>
      <c r="F792" t="s">
        <v>724</v>
      </c>
      <c r="G792" t="s">
        <v>716</v>
      </c>
      <c r="H792">
        <v>23.283000000000001</v>
      </c>
      <c r="J792">
        <v>2210.4683583999999</v>
      </c>
      <c r="K792">
        <v>0.14153779999999999</v>
      </c>
      <c r="L792">
        <v>0.13350000000000001</v>
      </c>
      <c r="N792">
        <v>55.367199999999997</v>
      </c>
      <c r="O792">
        <v>1225.8015</v>
      </c>
      <c r="P792">
        <v>1.4140999999999999</v>
      </c>
      <c r="Q792">
        <v>0.12039999999999999</v>
      </c>
      <c r="R792">
        <v>4.41E-2</v>
      </c>
      <c r="S792">
        <v>0</v>
      </c>
      <c r="T792">
        <v>972.66780000000006</v>
      </c>
      <c r="U792">
        <v>0</v>
      </c>
      <c r="V792">
        <v>0</v>
      </c>
      <c r="W792">
        <v>0</v>
      </c>
      <c r="X792">
        <v>0</v>
      </c>
      <c r="Y792">
        <v>2308118342.25</v>
      </c>
      <c r="Z792">
        <v>0</v>
      </c>
      <c r="AA792">
        <v>0.1263</v>
      </c>
      <c r="AB792">
        <v>0</v>
      </c>
      <c r="AC792">
        <v>0</v>
      </c>
      <c r="AD792">
        <v>836379.58109999995</v>
      </c>
      <c r="AE792">
        <v>0</v>
      </c>
      <c r="AF792">
        <v>0.12039999999999999</v>
      </c>
      <c r="AG792">
        <v>0</v>
      </c>
      <c r="AH792">
        <v>-4.0000000000000002E-4</v>
      </c>
      <c r="AI792">
        <v>0.57669999999999999</v>
      </c>
      <c r="AJ792">
        <v>-9.7799999999999998E-2</v>
      </c>
      <c r="AK792">
        <v>0.124</v>
      </c>
      <c r="AL792">
        <v>0.1444</v>
      </c>
      <c r="AM792">
        <v>1672366.2413000001</v>
      </c>
      <c r="AN792">
        <v>972652688.70200002</v>
      </c>
      <c r="AO792">
        <v>0</v>
      </c>
      <c r="AP792">
        <v>0.12870000000000001</v>
      </c>
      <c r="AQ792">
        <v>1.6999999999999999E-3</v>
      </c>
      <c r="AR792">
        <v>-28.133823400000001</v>
      </c>
      <c r="AS792">
        <v>0</v>
      </c>
      <c r="AT792">
        <v>-11.5883427875</v>
      </c>
      <c r="AU792">
        <v>0.13469999999999999</v>
      </c>
      <c r="AV792">
        <v>1</v>
      </c>
      <c r="AW792">
        <v>16205.391299999999</v>
      </c>
      <c r="AX792">
        <v>452429.32079999999</v>
      </c>
      <c r="AY792">
        <v>0</v>
      </c>
      <c r="AZ792">
        <v>0.112</v>
      </c>
      <c r="BA792">
        <v>0.96419999999999995</v>
      </c>
      <c r="BB792">
        <v>0</v>
      </c>
      <c r="BC792">
        <v>0</v>
      </c>
      <c r="BD792">
        <v>0</v>
      </c>
      <c r="BE792">
        <v>0</v>
      </c>
      <c r="BF792">
        <v>0</v>
      </c>
      <c r="BG792" s="2">
        <f t="shared" si="14"/>
        <v>0.26612442999999997</v>
      </c>
      <c r="BH792">
        <f>IFERROR(VLOOKUP(D792,'Pesos cenários'!$B$2:$D$4,3,FALSE),"")</f>
        <v>0.24260000000000001</v>
      </c>
    </row>
    <row r="793" spans="1:60" x14ac:dyDescent="0.25">
      <c r="A793">
        <v>21882</v>
      </c>
      <c r="B793" t="s">
        <v>719</v>
      </c>
      <c r="C793" t="s">
        <v>486</v>
      </c>
      <c r="D793" t="s">
        <v>56</v>
      </c>
      <c r="E793" t="s">
        <v>57</v>
      </c>
      <c r="F793" t="s">
        <v>724</v>
      </c>
      <c r="G793" t="s">
        <v>716</v>
      </c>
      <c r="H793">
        <v>3.47</v>
      </c>
      <c r="J793">
        <v>1638.4106470500001</v>
      </c>
      <c r="K793">
        <v>0.14153779999999999</v>
      </c>
      <c r="L793">
        <v>0.13350000000000001</v>
      </c>
      <c r="N793">
        <v>45.567</v>
      </c>
      <c r="O793">
        <v>934.7636</v>
      </c>
      <c r="P793">
        <v>3.7052</v>
      </c>
      <c r="Q793">
        <v>0.12039999999999999</v>
      </c>
      <c r="R793">
        <v>4.4999999999999998E-2</v>
      </c>
      <c r="S793">
        <v>0</v>
      </c>
      <c r="T793">
        <v>928.77779999999996</v>
      </c>
      <c r="U793">
        <v>0</v>
      </c>
      <c r="V793">
        <v>0</v>
      </c>
      <c r="W793">
        <v>0</v>
      </c>
      <c r="X793">
        <v>0</v>
      </c>
      <c r="Y793">
        <v>1709276720</v>
      </c>
      <c r="Z793">
        <v>0</v>
      </c>
      <c r="AA793">
        <v>0.1263</v>
      </c>
      <c r="AB793">
        <v>0</v>
      </c>
      <c r="AC793">
        <v>0</v>
      </c>
      <c r="AD793">
        <v>478977.01140000002</v>
      </c>
      <c r="AE793">
        <v>0</v>
      </c>
      <c r="AF793">
        <v>0.12039999999999999</v>
      </c>
      <c r="AG793">
        <v>0</v>
      </c>
      <c r="AH793">
        <v>2.7000000000000001E-3</v>
      </c>
      <c r="AI793">
        <v>0.377</v>
      </c>
      <c r="AJ793">
        <v>-1.5100000000000001E-2</v>
      </c>
      <c r="AK793">
        <v>0.124</v>
      </c>
      <c r="AL793">
        <v>4.53E-2</v>
      </c>
      <c r="AM793">
        <v>1007506.5411</v>
      </c>
      <c r="AN793">
        <v>442484488.83569998</v>
      </c>
      <c r="AO793">
        <v>0</v>
      </c>
      <c r="AP793">
        <v>0.12870000000000001</v>
      </c>
      <c r="AQ793">
        <v>2.3E-3</v>
      </c>
      <c r="AR793">
        <v>1.8730070599999999</v>
      </c>
      <c r="AS793">
        <v>0</v>
      </c>
      <c r="AT793">
        <v>-16.444582950000001</v>
      </c>
      <c r="AU793">
        <v>0.13469999999999999</v>
      </c>
      <c r="AV793">
        <v>0</v>
      </c>
      <c r="AW793">
        <v>11716.8559</v>
      </c>
      <c r="AX793">
        <v>415586.43150000001</v>
      </c>
      <c r="AY793">
        <v>23.412500000000001</v>
      </c>
      <c r="AZ793">
        <v>0.112</v>
      </c>
      <c r="BA793">
        <v>0.97189999999999999</v>
      </c>
      <c r="BB793">
        <v>0</v>
      </c>
      <c r="BC793">
        <v>0</v>
      </c>
      <c r="BD793">
        <v>0</v>
      </c>
      <c r="BE793">
        <v>0</v>
      </c>
      <c r="BF793">
        <v>0</v>
      </c>
      <c r="BG793" s="2">
        <f t="shared" si="14"/>
        <v>0.12018400999999999</v>
      </c>
      <c r="BH793">
        <f>IFERROR(VLOOKUP(D793,'Pesos cenários'!$B$2:$D$4,3,FALSE),"")</f>
        <v>0.3972</v>
      </c>
    </row>
    <row r="794" spans="1:60" x14ac:dyDescent="0.25">
      <c r="A794">
        <v>21882</v>
      </c>
      <c r="B794" t="s">
        <v>719</v>
      </c>
      <c r="C794" t="s">
        <v>486</v>
      </c>
      <c r="D794" t="s">
        <v>58</v>
      </c>
      <c r="E794" t="s">
        <v>57</v>
      </c>
      <c r="F794" t="s">
        <v>724</v>
      </c>
      <c r="G794" t="s">
        <v>716</v>
      </c>
      <c r="H794">
        <v>3.47</v>
      </c>
      <c r="J794">
        <v>1822.5904057749999</v>
      </c>
      <c r="K794">
        <v>0.14153779999999999</v>
      </c>
      <c r="L794">
        <v>0.13350000000000001</v>
      </c>
      <c r="N794">
        <v>45.567</v>
      </c>
      <c r="O794">
        <v>986.64490000000001</v>
      </c>
      <c r="P794">
        <v>3.7052</v>
      </c>
      <c r="Q794">
        <v>0.12039999999999999</v>
      </c>
      <c r="R794">
        <v>4.2599999999999999E-2</v>
      </c>
      <c r="S794">
        <v>0</v>
      </c>
      <c r="T794">
        <v>916.14700000000005</v>
      </c>
      <c r="U794">
        <v>0</v>
      </c>
      <c r="V794">
        <v>0</v>
      </c>
      <c r="W794">
        <v>0</v>
      </c>
      <c r="X794">
        <v>0</v>
      </c>
      <c r="Y794">
        <v>1698409060</v>
      </c>
      <c r="Z794">
        <v>0</v>
      </c>
      <c r="AA794">
        <v>0.1263</v>
      </c>
      <c r="AB794">
        <v>0</v>
      </c>
      <c r="AC794">
        <v>0</v>
      </c>
      <c r="AD794">
        <v>479501.98119999998</v>
      </c>
      <c r="AE794">
        <v>0</v>
      </c>
      <c r="AF794">
        <v>0.12039999999999999</v>
      </c>
      <c r="AG794">
        <v>0</v>
      </c>
      <c r="AH794">
        <v>3.0999999999999999E-3</v>
      </c>
      <c r="AI794">
        <v>0.37640000000000001</v>
      </c>
      <c r="AJ794">
        <v>-3.3399999999999999E-2</v>
      </c>
      <c r="AK794">
        <v>0.124</v>
      </c>
      <c r="AL794">
        <v>8.9099999999999999E-2</v>
      </c>
      <c r="AM794">
        <v>776413.58409999998</v>
      </c>
      <c r="AN794">
        <v>447279988.8872</v>
      </c>
      <c r="AO794">
        <v>0</v>
      </c>
      <c r="AP794">
        <v>0.12870000000000001</v>
      </c>
      <c r="AQ794">
        <v>1.6999999999999999E-3</v>
      </c>
      <c r="AR794">
        <v>0.63978552799999999</v>
      </c>
      <c r="AS794">
        <v>0</v>
      </c>
      <c r="AT794">
        <v>-12.267491825</v>
      </c>
      <c r="AU794">
        <v>0.13469999999999999</v>
      </c>
      <c r="AV794">
        <v>0</v>
      </c>
      <c r="AW794">
        <v>11246.108700000001</v>
      </c>
      <c r="AX794">
        <v>431044.28480000002</v>
      </c>
      <c r="AY794">
        <v>0.35320000000000001</v>
      </c>
      <c r="AZ794">
        <v>0.112</v>
      </c>
      <c r="BA794">
        <v>0.97389999999999999</v>
      </c>
      <c r="BB794">
        <v>0</v>
      </c>
      <c r="BC794">
        <v>0</v>
      </c>
      <c r="BD794">
        <v>0</v>
      </c>
      <c r="BE794">
        <v>0</v>
      </c>
      <c r="BF794">
        <v>0</v>
      </c>
      <c r="BG794" s="2">
        <f t="shared" si="14"/>
        <v>0.12547303000000001</v>
      </c>
      <c r="BH794">
        <f>IFERROR(VLOOKUP(D794,'Pesos cenários'!$B$2:$D$4,3,FALSE),"")</f>
        <v>0.36020000000000002</v>
      </c>
    </row>
    <row r="795" spans="1:60" x14ac:dyDescent="0.25">
      <c r="A795">
        <v>21882</v>
      </c>
      <c r="B795" t="s">
        <v>719</v>
      </c>
      <c r="C795" t="s">
        <v>486</v>
      </c>
      <c r="D795" t="s">
        <v>59</v>
      </c>
      <c r="E795" t="s">
        <v>57</v>
      </c>
      <c r="F795" t="s">
        <v>724</v>
      </c>
      <c r="G795" t="s">
        <v>716</v>
      </c>
      <c r="H795">
        <v>3.47</v>
      </c>
      <c r="J795">
        <v>2210.4683583999999</v>
      </c>
      <c r="K795">
        <v>0.14153779999999999</v>
      </c>
      <c r="L795">
        <v>0.13350000000000001</v>
      </c>
      <c r="N795">
        <v>45.567</v>
      </c>
      <c r="O795">
        <v>1225.8015</v>
      </c>
      <c r="P795">
        <v>1.4140999999999999</v>
      </c>
      <c r="Q795">
        <v>0.12039999999999999</v>
      </c>
      <c r="R795">
        <v>3.61E-2</v>
      </c>
      <c r="S795">
        <v>0</v>
      </c>
      <c r="T795">
        <v>972.66780000000006</v>
      </c>
      <c r="U795">
        <v>0</v>
      </c>
      <c r="V795">
        <v>0</v>
      </c>
      <c r="W795">
        <v>0</v>
      </c>
      <c r="X795">
        <v>0</v>
      </c>
      <c r="Y795">
        <v>2308118342.25</v>
      </c>
      <c r="Z795">
        <v>0</v>
      </c>
      <c r="AA795">
        <v>0.1263</v>
      </c>
      <c r="AB795">
        <v>0</v>
      </c>
      <c r="AC795">
        <v>0</v>
      </c>
      <c r="AD795">
        <v>836379.58109999995</v>
      </c>
      <c r="AE795">
        <v>0</v>
      </c>
      <c r="AF795">
        <v>0.12039999999999999</v>
      </c>
      <c r="AG795">
        <v>0</v>
      </c>
      <c r="AH795">
        <v>2.8999999999999998E-3</v>
      </c>
      <c r="AI795">
        <v>0.57669999999999999</v>
      </c>
      <c r="AJ795">
        <v>-9.7799999999999998E-2</v>
      </c>
      <c r="AK795">
        <v>0.124</v>
      </c>
      <c r="AL795">
        <v>0.14929999999999999</v>
      </c>
      <c r="AM795">
        <v>696111.09609999997</v>
      </c>
      <c r="AN795">
        <v>972652688.70200002</v>
      </c>
      <c r="AO795">
        <v>0</v>
      </c>
      <c r="AP795">
        <v>0.12870000000000001</v>
      </c>
      <c r="AQ795">
        <v>6.9999999999999999E-4</v>
      </c>
      <c r="AR795">
        <v>2.3111414899999998</v>
      </c>
      <c r="AS795">
        <v>0</v>
      </c>
      <c r="AT795">
        <v>-11.5883427875</v>
      </c>
      <c r="AU795">
        <v>0.13469999999999999</v>
      </c>
      <c r="AV795">
        <v>0</v>
      </c>
      <c r="AW795">
        <v>14711.1736</v>
      </c>
      <c r="AX795">
        <v>452429.32079999999</v>
      </c>
      <c r="AY795">
        <v>0</v>
      </c>
      <c r="AZ795">
        <v>0.112</v>
      </c>
      <c r="BA795">
        <v>0.96750000000000003</v>
      </c>
      <c r="BB795">
        <v>0</v>
      </c>
      <c r="BC795">
        <v>0</v>
      </c>
      <c r="BD795">
        <v>0</v>
      </c>
      <c r="BE795">
        <v>0</v>
      </c>
      <c r="BF795">
        <v>0</v>
      </c>
      <c r="BG795" s="2">
        <f t="shared" si="14"/>
        <v>0.13130973000000001</v>
      </c>
      <c r="BH795">
        <f>IFERROR(VLOOKUP(D795,'Pesos cenários'!$B$2:$D$4,3,FALSE),"")</f>
        <v>0.24260000000000001</v>
      </c>
    </row>
    <row r="796" spans="1:60" x14ac:dyDescent="0.25">
      <c r="A796">
        <v>334</v>
      </c>
      <c r="B796" t="s">
        <v>715</v>
      </c>
      <c r="C796" t="s">
        <v>199</v>
      </c>
      <c r="D796" t="s">
        <v>59</v>
      </c>
      <c r="E796" t="s">
        <v>57</v>
      </c>
      <c r="F796" t="s">
        <v>725</v>
      </c>
      <c r="G796" t="s">
        <v>716</v>
      </c>
      <c r="H796">
        <v>1912.1479999999999</v>
      </c>
      <c r="I796">
        <v>2522.6337899999999</v>
      </c>
      <c r="J796">
        <v>8258.2572904999997</v>
      </c>
      <c r="K796">
        <v>7.4999542200000002</v>
      </c>
      <c r="L796">
        <v>0.13350000000000001</v>
      </c>
      <c r="M796">
        <v>0.30480000000000002</v>
      </c>
      <c r="N796">
        <v>2636.5007999999998</v>
      </c>
      <c r="O796">
        <v>2623.4688000000001</v>
      </c>
      <c r="P796">
        <v>104.77509999999999</v>
      </c>
      <c r="Q796">
        <v>0.12039999999999999</v>
      </c>
      <c r="R796">
        <v>1</v>
      </c>
      <c r="S796">
        <v>1645.1279</v>
      </c>
      <c r="T796">
        <v>3783.7064</v>
      </c>
      <c r="U796">
        <v>37.035299999999999</v>
      </c>
      <c r="V796">
        <v>0</v>
      </c>
      <c r="W796">
        <v>0.42920000000000003</v>
      </c>
      <c r="X796">
        <v>8189819626</v>
      </c>
      <c r="Y796">
        <v>15519397329</v>
      </c>
      <c r="Z796">
        <v>0</v>
      </c>
      <c r="AA796">
        <v>0.1263</v>
      </c>
      <c r="AB796">
        <v>0.52769999999999995</v>
      </c>
      <c r="AC796">
        <v>7927463000</v>
      </c>
      <c r="AD796">
        <v>87237157750</v>
      </c>
      <c r="AE796">
        <v>392611.06</v>
      </c>
      <c r="AF796">
        <v>0.12039999999999999</v>
      </c>
      <c r="AG796">
        <v>9.0899999999999995E-2</v>
      </c>
      <c r="AH796">
        <v>0.62219999999999998</v>
      </c>
      <c r="AI796">
        <v>1</v>
      </c>
      <c r="AJ796">
        <v>-0.93179999999999996</v>
      </c>
      <c r="AK796">
        <v>0.124</v>
      </c>
      <c r="AL796">
        <v>0.8044</v>
      </c>
      <c r="AM796">
        <v>2039779173.2822001</v>
      </c>
      <c r="AN796">
        <v>19475866435.933201</v>
      </c>
      <c r="AO796">
        <v>110977.0398</v>
      </c>
      <c r="AP796">
        <v>0.12870000000000001</v>
      </c>
      <c r="AQ796">
        <v>0.1047</v>
      </c>
      <c r="AR796">
        <v>198609.29699999999</v>
      </c>
      <c r="AS796">
        <v>3086185.6374999899</v>
      </c>
      <c r="AT796">
        <v>1710.1997100000001</v>
      </c>
      <c r="AU796">
        <v>0.13469999999999999</v>
      </c>
      <c r="AV796">
        <v>6.3835521229203399E-2</v>
      </c>
      <c r="AW796">
        <v>242118.32740000001</v>
      </c>
      <c r="AX796">
        <v>2820259.12</v>
      </c>
      <c r="AY796">
        <v>11.128399999999999</v>
      </c>
      <c r="AZ796">
        <v>0.112</v>
      </c>
      <c r="BA796">
        <v>8.5800000000000001E-2</v>
      </c>
      <c r="BB796">
        <v>1</v>
      </c>
      <c r="BC796">
        <v>1</v>
      </c>
      <c r="BD796">
        <v>0</v>
      </c>
      <c r="BE796">
        <v>0</v>
      </c>
      <c r="BF796">
        <v>1</v>
      </c>
      <c r="BG796" s="2">
        <f t="shared" si="14"/>
        <v>0.37011240470957374</v>
      </c>
      <c r="BH796">
        <f>IFERROR(VLOOKUP(D796,'Pesos cenários'!$B$2:$D$4,3,FALSE),"")</f>
        <v>0.24260000000000001</v>
      </c>
    </row>
    <row r="797" spans="1:60" x14ac:dyDescent="0.25">
      <c r="A797">
        <v>337</v>
      </c>
      <c r="B797" t="s">
        <v>715</v>
      </c>
      <c r="C797" t="s">
        <v>202</v>
      </c>
      <c r="D797" t="s">
        <v>59</v>
      </c>
      <c r="E797" t="s">
        <v>57</v>
      </c>
      <c r="F797" t="s">
        <v>727</v>
      </c>
      <c r="G797" t="s">
        <v>716</v>
      </c>
      <c r="H797">
        <v>2067.8879999999999</v>
      </c>
      <c r="I797">
        <v>4582.2973599999996</v>
      </c>
      <c r="J797">
        <v>8258.2572904999997</v>
      </c>
      <c r="K797">
        <v>7.4999542200000002</v>
      </c>
      <c r="L797">
        <v>0.13350000000000001</v>
      </c>
      <c r="M797">
        <v>0.55449999999999999</v>
      </c>
      <c r="N797">
        <v>669.25890000000004</v>
      </c>
      <c r="O797">
        <v>2623.4688000000001</v>
      </c>
      <c r="P797">
        <v>104.77509999999999</v>
      </c>
      <c r="Q797">
        <v>0.12039999999999999</v>
      </c>
      <c r="R797">
        <v>0.22409999999999999</v>
      </c>
      <c r="S797">
        <v>2015.7144000000001</v>
      </c>
      <c r="T797">
        <v>3783.7064</v>
      </c>
      <c r="U797">
        <v>37.035299999999999</v>
      </c>
      <c r="V797">
        <v>0</v>
      </c>
      <c r="W797">
        <v>0.52810000000000001</v>
      </c>
      <c r="X797">
        <v>6195038814</v>
      </c>
      <c r="Y797">
        <v>15519397329</v>
      </c>
      <c r="Z797">
        <v>0</v>
      </c>
      <c r="AA797">
        <v>0.1263</v>
      </c>
      <c r="AB797">
        <v>0.3992</v>
      </c>
      <c r="AC797">
        <v>53588360000</v>
      </c>
      <c r="AD797">
        <v>87237157750</v>
      </c>
      <c r="AE797">
        <v>392611.06</v>
      </c>
      <c r="AF797">
        <v>0.12039999999999999</v>
      </c>
      <c r="AG797">
        <v>0.61429999999999996</v>
      </c>
      <c r="AH797">
        <v>1</v>
      </c>
      <c r="AI797">
        <v>1</v>
      </c>
      <c r="AJ797">
        <v>-0.93179999999999996</v>
      </c>
      <c r="AK797">
        <v>0.124</v>
      </c>
      <c r="AL797">
        <v>1</v>
      </c>
      <c r="AM797">
        <v>10549538206.293699</v>
      </c>
      <c r="AN797">
        <v>19475866435.933201</v>
      </c>
      <c r="AO797">
        <v>110977.0398</v>
      </c>
      <c r="AP797">
        <v>0.12870000000000001</v>
      </c>
      <c r="AQ797">
        <v>0.54169999999999996</v>
      </c>
      <c r="AR797">
        <v>915825.43799999997</v>
      </c>
      <c r="AS797">
        <v>3086185.6374999899</v>
      </c>
      <c r="AT797">
        <v>1710.1997100000001</v>
      </c>
      <c r="AU797">
        <v>0.13469999999999999</v>
      </c>
      <c r="AV797">
        <v>0.29636003162500602</v>
      </c>
      <c r="AW797">
        <v>2188028.0869</v>
      </c>
      <c r="AX797">
        <v>2820259.12</v>
      </c>
      <c r="AY797">
        <v>11.128399999999999</v>
      </c>
      <c r="AZ797">
        <v>0.112</v>
      </c>
      <c r="BA797">
        <v>0.77580000000000005</v>
      </c>
      <c r="BB797">
        <v>1</v>
      </c>
      <c r="BC797">
        <v>1</v>
      </c>
      <c r="BD797">
        <v>0</v>
      </c>
      <c r="BE797">
        <v>0</v>
      </c>
      <c r="BF797">
        <v>1</v>
      </c>
      <c r="BG797" s="2">
        <f t="shared" si="14"/>
        <v>0.54591415625988837</v>
      </c>
      <c r="BH797">
        <f>IFERROR(VLOOKUP(D797,'Pesos cenários'!$B$2:$D$4,3,FALSE),"")</f>
        <v>0.24260000000000001</v>
      </c>
    </row>
    <row r="798" spans="1:60" x14ac:dyDescent="0.25">
      <c r="A798">
        <v>333</v>
      </c>
      <c r="B798" t="s">
        <v>715</v>
      </c>
      <c r="C798" t="s">
        <v>198</v>
      </c>
      <c r="D798" t="s">
        <v>56</v>
      </c>
      <c r="E798" t="s">
        <v>57</v>
      </c>
      <c r="F798" t="s">
        <v>725</v>
      </c>
      <c r="G798" t="s">
        <v>716</v>
      </c>
      <c r="H798">
        <v>3517.7939999999999</v>
      </c>
      <c r="I798">
        <v>2231.8095699999999</v>
      </c>
      <c r="J798">
        <v>12684.179700000001</v>
      </c>
      <c r="K798">
        <v>522.77789299999995</v>
      </c>
      <c r="L798">
        <v>0.13350000000000001</v>
      </c>
      <c r="M798">
        <v>0.14050000000000001</v>
      </c>
      <c r="N798">
        <v>3230.0927999999999</v>
      </c>
      <c r="O798">
        <v>6443.5294999999996</v>
      </c>
      <c r="P798">
        <v>106.2473</v>
      </c>
      <c r="Q798">
        <v>0.12039999999999999</v>
      </c>
      <c r="R798">
        <v>0.4929</v>
      </c>
      <c r="S798">
        <v>5982.3215</v>
      </c>
      <c r="T798">
        <v>3960.7082999999998</v>
      </c>
      <c r="U798">
        <v>174.96340000000001</v>
      </c>
      <c r="V798">
        <v>0</v>
      </c>
      <c r="W798">
        <v>1</v>
      </c>
      <c r="X798">
        <v>15126773344</v>
      </c>
      <c r="Y798">
        <v>24636847965.75</v>
      </c>
      <c r="Z798">
        <v>0</v>
      </c>
      <c r="AA798">
        <v>0.1263</v>
      </c>
      <c r="AB798">
        <v>0.61399999999999999</v>
      </c>
      <c r="AC798">
        <v>24131854000</v>
      </c>
      <c r="AD798">
        <v>65964732975</v>
      </c>
      <c r="AE798">
        <v>132504050</v>
      </c>
      <c r="AF798">
        <v>0.12039999999999999</v>
      </c>
      <c r="AG798">
        <v>0.36459999999999998</v>
      </c>
      <c r="AH798">
        <v>0.69620000000000004</v>
      </c>
      <c r="AI798">
        <v>1</v>
      </c>
      <c r="AJ798">
        <v>-0.43059999999999998</v>
      </c>
      <c r="AK798">
        <v>0.124</v>
      </c>
      <c r="AL798">
        <v>0.78769999999999996</v>
      </c>
      <c r="AM798">
        <v>3015809959.2242999</v>
      </c>
      <c r="AN798">
        <v>13094553382.0501</v>
      </c>
      <c r="AO798">
        <v>0</v>
      </c>
      <c r="AP798">
        <v>0.12870000000000001</v>
      </c>
      <c r="AQ798">
        <v>0.2303</v>
      </c>
      <c r="AR798">
        <v>1362093.13</v>
      </c>
      <c r="AS798">
        <v>3167402.3402499901</v>
      </c>
      <c r="AT798">
        <v>4642.2661099999996</v>
      </c>
      <c r="AU798">
        <v>0.13469999999999999</v>
      </c>
      <c r="AV798">
        <v>0.42919817882774702</v>
      </c>
      <c r="AW798">
        <v>655252.05079999997</v>
      </c>
      <c r="AX798">
        <v>1935811.929</v>
      </c>
      <c r="AY798">
        <v>4957.2457999999997</v>
      </c>
      <c r="AZ798">
        <v>0.112</v>
      </c>
      <c r="BA798">
        <v>0.33679999999999999</v>
      </c>
      <c r="BB798">
        <v>1</v>
      </c>
      <c r="BC798">
        <v>0</v>
      </c>
      <c r="BD798">
        <v>0</v>
      </c>
      <c r="BE798">
        <v>0</v>
      </c>
      <c r="BF798">
        <v>0</v>
      </c>
      <c r="BG798" s="2">
        <f t="shared" ref="BG798:BG803" si="15">(M798*L798)+(R798*Q798)+(W798*V798)+(AB798*AA798)+(AG798*AF798)+(AL798*AK798)+(AQ798*AP798)+(AV798*AU798)+(BA798*AZ798)+(BF798*BE798)</f>
        <v>0.42239695468809751</v>
      </c>
      <c r="BH798">
        <f>IFERROR(VLOOKUP(D798,'Pesos cenários'!$B$2:$D$4,3,FALSE),"")</f>
        <v>0.3972</v>
      </c>
    </row>
    <row r="799" spans="1:60" x14ac:dyDescent="0.25">
      <c r="A799">
        <v>333</v>
      </c>
      <c r="B799" t="s">
        <v>715</v>
      </c>
      <c r="C799" t="s">
        <v>198</v>
      </c>
      <c r="D799" t="s">
        <v>58</v>
      </c>
      <c r="E799" t="s">
        <v>57</v>
      </c>
      <c r="F799" t="s">
        <v>725</v>
      </c>
      <c r="G799" t="s">
        <v>716</v>
      </c>
      <c r="H799">
        <v>3517.7939999999999</v>
      </c>
      <c r="I799">
        <v>2229.2578100000001</v>
      </c>
      <c r="J799">
        <v>12662.3604</v>
      </c>
      <c r="K799">
        <v>522.73236099999997</v>
      </c>
      <c r="L799">
        <v>0.13350000000000001</v>
      </c>
      <c r="M799">
        <v>0.1406</v>
      </c>
      <c r="N799">
        <v>3370.5462000000002</v>
      </c>
      <c r="O799">
        <v>4821.5529999999999</v>
      </c>
      <c r="P799">
        <v>111.74639999999999</v>
      </c>
      <c r="Q799">
        <v>0.12039999999999999</v>
      </c>
      <c r="R799">
        <v>0.69189999999999996</v>
      </c>
      <c r="S799">
        <v>5982.3215</v>
      </c>
      <c r="T799">
        <v>5063.7492000000002</v>
      </c>
      <c r="U799">
        <v>0.1</v>
      </c>
      <c r="V799">
        <v>0</v>
      </c>
      <c r="W799">
        <v>1</v>
      </c>
      <c r="X799">
        <v>15109477846</v>
      </c>
      <c r="Y799">
        <v>22292555929</v>
      </c>
      <c r="Z799">
        <v>0</v>
      </c>
      <c r="AA799">
        <v>0.1263</v>
      </c>
      <c r="AB799">
        <v>0.67779999999999996</v>
      </c>
      <c r="AC799">
        <v>22297590000</v>
      </c>
      <c r="AD799">
        <v>57290482287.5</v>
      </c>
      <c r="AE799">
        <v>5369580.5</v>
      </c>
      <c r="AF799">
        <v>0.12039999999999999</v>
      </c>
      <c r="AG799">
        <v>0.3891</v>
      </c>
      <c r="AH799">
        <v>0.70569999999999999</v>
      </c>
      <c r="AI799">
        <v>1</v>
      </c>
      <c r="AJ799">
        <v>-0.74109999999999998</v>
      </c>
      <c r="AK799">
        <v>0.124</v>
      </c>
      <c r="AL799">
        <v>0.83099999999999996</v>
      </c>
      <c r="AM799">
        <v>2793793095.8038001</v>
      </c>
      <c r="AN799">
        <v>16952894626.720699</v>
      </c>
      <c r="AO799">
        <v>0</v>
      </c>
      <c r="AP799">
        <v>0.12870000000000001</v>
      </c>
      <c r="AQ799">
        <v>0.1648</v>
      </c>
      <c r="AR799">
        <v>416726.68800000002</v>
      </c>
      <c r="AS799">
        <v>2094141.769625</v>
      </c>
      <c r="AT799">
        <v>0</v>
      </c>
      <c r="AU799">
        <v>0.13469999999999999</v>
      </c>
      <c r="AV799">
        <v>0.19899640704584301</v>
      </c>
      <c r="AW799">
        <v>627816.90630000003</v>
      </c>
      <c r="AX799">
        <v>2083515.7335000001</v>
      </c>
      <c r="AY799">
        <v>90.844700000000003</v>
      </c>
      <c r="AZ799">
        <v>0.112</v>
      </c>
      <c r="BA799">
        <v>0.30130000000000001</v>
      </c>
      <c r="BB799">
        <v>1</v>
      </c>
      <c r="BC799">
        <v>1</v>
      </c>
      <c r="BD799">
        <v>0</v>
      </c>
      <c r="BE799">
        <v>0</v>
      </c>
      <c r="BF799">
        <v>1</v>
      </c>
      <c r="BG799" s="2">
        <f t="shared" si="15"/>
        <v>0.41933281602907502</v>
      </c>
      <c r="BH799">
        <f>IFERROR(VLOOKUP(D799,'Pesos cenários'!$B$2:$D$4,3,FALSE),"")</f>
        <v>0.36020000000000002</v>
      </c>
    </row>
    <row r="800" spans="1:60" x14ac:dyDescent="0.25">
      <c r="A800">
        <v>333</v>
      </c>
      <c r="B800" t="s">
        <v>715</v>
      </c>
      <c r="C800" t="s">
        <v>198</v>
      </c>
      <c r="D800" t="s">
        <v>59</v>
      </c>
      <c r="E800" t="s">
        <v>57</v>
      </c>
      <c r="F800" t="s">
        <v>725</v>
      </c>
      <c r="G800" t="s">
        <v>716</v>
      </c>
      <c r="H800">
        <v>3517.7939999999999</v>
      </c>
      <c r="I800">
        <v>2226.15479</v>
      </c>
      <c r="J800">
        <v>8258.2572904999997</v>
      </c>
      <c r="K800">
        <v>7.4999542200000002</v>
      </c>
      <c r="L800">
        <v>0.13350000000000001</v>
      </c>
      <c r="M800">
        <v>0.26889999999999997</v>
      </c>
      <c r="N800">
        <v>3703.6338999999998</v>
      </c>
      <c r="O800">
        <v>2623.4688000000001</v>
      </c>
      <c r="P800">
        <v>104.77509999999999</v>
      </c>
      <c r="Q800">
        <v>0.12039999999999999</v>
      </c>
      <c r="R800">
        <v>1</v>
      </c>
      <c r="S800">
        <v>6742.6459999999997</v>
      </c>
      <c r="T800">
        <v>3783.7064</v>
      </c>
      <c r="U800">
        <v>37.035299999999999</v>
      </c>
      <c r="V800">
        <v>0</v>
      </c>
      <c r="W800">
        <v>1</v>
      </c>
      <c r="X800">
        <v>15088446404</v>
      </c>
      <c r="Y800">
        <v>15519397329</v>
      </c>
      <c r="Z800">
        <v>0</v>
      </c>
      <c r="AA800">
        <v>0.1263</v>
      </c>
      <c r="AB800">
        <v>0.97219999999999995</v>
      </c>
      <c r="AC800">
        <v>101509010000</v>
      </c>
      <c r="AD800">
        <v>87237157750</v>
      </c>
      <c r="AE800">
        <v>392611.06</v>
      </c>
      <c r="AF800">
        <v>0.12039999999999999</v>
      </c>
      <c r="AG800">
        <v>1</v>
      </c>
      <c r="AH800">
        <v>0.68979999999999997</v>
      </c>
      <c r="AI800">
        <v>1</v>
      </c>
      <c r="AJ800">
        <v>-0.93179999999999996</v>
      </c>
      <c r="AK800">
        <v>0.124</v>
      </c>
      <c r="AL800">
        <v>0.83940000000000003</v>
      </c>
      <c r="AM800">
        <v>25257307287.759701</v>
      </c>
      <c r="AN800">
        <v>19475866435.933201</v>
      </c>
      <c r="AO800">
        <v>110977.0398</v>
      </c>
      <c r="AP800">
        <v>0.12870000000000001</v>
      </c>
      <c r="AQ800">
        <v>1</v>
      </c>
      <c r="AR800">
        <v>1022537.69</v>
      </c>
      <c r="AS800">
        <v>3086185.6374999899</v>
      </c>
      <c r="AT800">
        <v>1710.1997100000001</v>
      </c>
      <c r="AU800">
        <v>0.13469999999999999</v>
      </c>
      <c r="AV800">
        <v>0.33095659566069102</v>
      </c>
      <c r="AW800">
        <v>3264556.1172000002</v>
      </c>
      <c r="AX800">
        <v>2820259.12</v>
      </c>
      <c r="AY800">
        <v>11.128399999999999</v>
      </c>
      <c r="AZ800">
        <v>0.112</v>
      </c>
      <c r="BA800">
        <v>1</v>
      </c>
      <c r="BB800">
        <v>1</v>
      </c>
      <c r="BC800">
        <v>1</v>
      </c>
      <c r="BD800">
        <v>0</v>
      </c>
      <c r="BE800">
        <v>0</v>
      </c>
      <c r="BF800">
        <v>1</v>
      </c>
      <c r="BG800" s="2">
        <f t="shared" si="15"/>
        <v>0.78885246343549509</v>
      </c>
      <c r="BH800">
        <f>IFERROR(VLOOKUP(D800,'Pesos cenários'!$B$2:$D$4,3,FALSE),"")</f>
        <v>0.24260000000000001</v>
      </c>
    </row>
    <row r="801" spans="1:60" x14ac:dyDescent="0.25">
      <c r="A801">
        <v>335</v>
      </c>
      <c r="B801" t="s">
        <v>715</v>
      </c>
      <c r="C801" t="s">
        <v>200</v>
      </c>
      <c r="D801" t="s">
        <v>56</v>
      </c>
      <c r="E801" t="s">
        <v>57</v>
      </c>
      <c r="F801" t="s">
        <v>725</v>
      </c>
      <c r="G801" t="s">
        <v>716</v>
      </c>
      <c r="H801">
        <v>5457.3509999999997</v>
      </c>
      <c r="I801">
        <v>8082.6747999999998</v>
      </c>
      <c r="J801">
        <v>12684.179700000001</v>
      </c>
      <c r="K801">
        <v>522.77789299999995</v>
      </c>
      <c r="L801">
        <v>0.13350000000000001</v>
      </c>
      <c r="M801">
        <v>0.62160000000000004</v>
      </c>
      <c r="N801">
        <v>5153.2939999999999</v>
      </c>
      <c r="O801">
        <v>6443.5294999999996</v>
      </c>
      <c r="P801">
        <v>106.2473</v>
      </c>
      <c r="Q801">
        <v>0.12039999999999999</v>
      </c>
      <c r="R801">
        <v>0.7964</v>
      </c>
      <c r="S801">
        <v>5290.4341000000004</v>
      </c>
      <c r="T801">
        <v>3960.7082999999998</v>
      </c>
      <c r="U801">
        <v>174.96340000000001</v>
      </c>
      <c r="V801">
        <v>0</v>
      </c>
      <c r="W801">
        <v>1</v>
      </c>
      <c r="X801">
        <v>23341074964</v>
      </c>
      <c r="Y801">
        <v>24636847965.75</v>
      </c>
      <c r="Z801">
        <v>0</v>
      </c>
      <c r="AA801">
        <v>0.1263</v>
      </c>
      <c r="AB801">
        <v>0.94740000000000002</v>
      </c>
      <c r="AC801">
        <v>23609995000</v>
      </c>
      <c r="AD801">
        <v>65964732975</v>
      </c>
      <c r="AE801">
        <v>132504050</v>
      </c>
      <c r="AF801">
        <v>0.12039999999999999</v>
      </c>
      <c r="AG801">
        <v>0.35659999999999997</v>
      </c>
      <c r="AH801">
        <v>0.3921</v>
      </c>
      <c r="AI801">
        <v>1</v>
      </c>
      <c r="AJ801">
        <v>-0.43059999999999998</v>
      </c>
      <c r="AK801">
        <v>0.124</v>
      </c>
      <c r="AL801">
        <v>0.57509999999999994</v>
      </c>
      <c r="AM801">
        <v>3904604932.8853998</v>
      </c>
      <c r="AN801">
        <v>13094553382.0501</v>
      </c>
      <c r="AO801">
        <v>0</v>
      </c>
      <c r="AP801">
        <v>0.12870000000000001</v>
      </c>
      <c r="AQ801">
        <v>0.29820000000000002</v>
      </c>
      <c r="AR801">
        <v>561398.625</v>
      </c>
      <c r="AS801">
        <v>3167402.3402499901</v>
      </c>
      <c r="AT801">
        <v>4642.2661099999996</v>
      </c>
      <c r="AU801">
        <v>0.13469999999999999</v>
      </c>
      <c r="AV801">
        <v>0.176034964979564</v>
      </c>
      <c r="AW801">
        <v>846010.71389999997</v>
      </c>
      <c r="AX801">
        <v>1935811.929</v>
      </c>
      <c r="AY801">
        <v>4957.2457999999997</v>
      </c>
      <c r="AZ801">
        <v>0.112</v>
      </c>
      <c r="BA801">
        <v>0.43559999999999999</v>
      </c>
      <c r="BB801">
        <v>1</v>
      </c>
      <c r="BC801">
        <v>0</v>
      </c>
      <c r="BD801">
        <v>0</v>
      </c>
      <c r="BE801">
        <v>0</v>
      </c>
      <c r="BF801">
        <v>0</v>
      </c>
      <c r="BG801" s="2">
        <f t="shared" si="15"/>
        <v>0.52365126978274734</v>
      </c>
      <c r="BH801">
        <f>IFERROR(VLOOKUP(D801,'Pesos cenários'!$B$2:$D$4,3,FALSE),"")</f>
        <v>0.3972</v>
      </c>
    </row>
    <row r="802" spans="1:60" x14ac:dyDescent="0.25">
      <c r="A802">
        <v>335</v>
      </c>
      <c r="B802" t="s">
        <v>715</v>
      </c>
      <c r="C802" t="s">
        <v>200</v>
      </c>
      <c r="D802" t="s">
        <v>58</v>
      </c>
      <c r="E802" t="s">
        <v>57</v>
      </c>
      <c r="F802" t="s">
        <v>725</v>
      </c>
      <c r="G802" t="s">
        <v>716</v>
      </c>
      <c r="H802">
        <v>5457.3509999999997</v>
      </c>
      <c r="I802">
        <v>8065.2959000000001</v>
      </c>
      <c r="J802">
        <v>12662.3604</v>
      </c>
      <c r="K802">
        <v>522.73236099999997</v>
      </c>
      <c r="L802">
        <v>0.13350000000000001</v>
      </c>
      <c r="M802">
        <v>0.62129999999999996</v>
      </c>
      <c r="N802">
        <v>5473.4862999999996</v>
      </c>
      <c r="O802">
        <v>4821.5529999999999</v>
      </c>
      <c r="P802">
        <v>111.74639999999999</v>
      </c>
      <c r="Q802">
        <v>0.12039999999999999</v>
      </c>
      <c r="R802">
        <v>1</v>
      </c>
      <c r="S802">
        <v>5290.4341000000004</v>
      </c>
      <c r="T802">
        <v>5063.7492000000002</v>
      </c>
      <c r="U802">
        <v>0.1</v>
      </c>
      <c r="V802">
        <v>0</v>
      </c>
      <c r="W802">
        <v>1</v>
      </c>
      <c r="X802">
        <v>23290888958</v>
      </c>
      <c r="Y802">
        <v>22292555929</v>
      </c>
      <c r="Z802">
        <v>0</v>
      </c>
      <c r="AA802">
        <v>0.1263</v>
      </c>
      <c r="AB802">
        <v>1</v>
      </c>
      <c r="AC802">
        <v>35343950000</v>
      </c>
      <c r="AD802">
        <v>57290482287.5</v>
      </c>
      <c r="AE802">
        <v>5369580.5</v>
      </c>
      <c r="AF802">
        <v>0.12039999999999999</v>
      </c>
      <c r="AG802">
        <v>0.6169</v>
      </c>
      <c r="AH802">
        <v>0.38440000000000002</v>
      </c>
      <c r="AI802">
        <v>1</v>
      </c>
      <c r="AJ802">
        <v>-0.74109999999999998</v>
      </c>
      <c r="AK802">
        <v>0.124</v>
      </c>
      <c r="AL802">
        <v>0.64639999999999997</v>
      </c>
      <c r="AM802">
        <v>7931176912.8640003</v>
      </c>
      <c r="AN802">
        <v>16952894626.720699</v>
      </c>
      <c r="AO802">
        <v>0</v>
      </c>
      <c r="AP802">
        <v>0.12870000000000001</v>
      </c>
      <c r="AQ802">
        <v>0.46779999999999999</v>
      </c>
      <c r="AR802">
        <v>1032528.5</v>
      </c>
      <c r="AS802">
        <v>2094141.769625</v>
      </c>
      <c r="AT802">
        <v>0</v>
      </c>
      <c r="AU802">
        <v>0.13469999999999999</v>
      </c>
      <c r="AV802">
        <v>0.49305568275107498</v>
      </c>
      <c r="AW802">
        <v>1227729.6816</v>
      </c>
      <c r="AX802">
        <v>2083515.7335000001</v>
      </c>
      <c r="AY802">
        <v>90.844700000000003</v>
      </c>
      <c r="AZ802">
        <v>0.112</v>
      </c>
      <c r="BA802">
        <v>0.58919999999999995</v>
      </c>
      <c r="BB802">
        <v>1</v>
      </c>
      <c r="BC802">
        <v>1</v>
      </c>
      <c r="BD802">
        <v>0</v>
      </c>
      <c r="BE802">
        <v>0</v>
      </c>
      <c r="BF802">
        <v>1</v>
      </c>
      <c r="BG802" s="2">
        <f t="shared" si="15"/>
        <v>0.67668277046656977</v>
      </c>
      <c r="BH802">
        <f>IFERROR(VLOOKUP(D802,'Pesos cenários'!$B$2:$D$4,3,FALSE),"")</f>
        <v>0.36020000000000002</v>
      </c>
    </row>
    <row r="803" spans="1:60" x14ac:dyDescent="0.25">
      <c r="A803">
        <v>335</v>
      </c>
      <c r="B803" t="s">
        <v>715</v>
      </c>
      <c r="C803" t="s">
        <v>200</v>
      </c>
      <c r="D803" t="s">
        <v>59</v>
      </c>
      <c r="E803" t="s">
        <v>57</v>
      </c>
      <c r="F803" t="s">
        <v>725</v>
      </c>
      <c r="G803" t="s">
        <v>716</v>
      </c>
      <c r="H803">
        <v>5457.3509999999997</v>
      </c>
      <c r="I803">
        <v>8088.0512699999999</v>
      </c>
      <c r="J803">
        <v>8258.2572904999997</v>
      </c>
      <c r="K803">
        <v>7.4999542200000002</v>
      </c>
      <c r="L803">
        <v>0.13350000000000001</v>
      </c>
      <c r="M803">
        <v>0.97940000000000005</v>
      </c>
      <c r="N803">
        <v>6634.0956999999999</v>
      </c>
      <c r="O803">
        <v>2623.4688000000001</v>
      </c>
      <c r="P803">
        <v>104.77509999999999</v>
      </c>
      <c r="Q803">
        <v>0.12039999999999999</v>
      </c>
      <c r="R803">
        <v>1</v>
      </c>
      <c r="S803">
        <v>6221.9633000000003</v>
      </c>
      <c r="T803">
        <v>3783.7064</v>
      </c>
      <c r="U803">
        <v>37.035299999999999</v>
      </c>
      <c r="V803">
        <v>0</v>
      </c>
      <c r="W803">
        <v>1</v>
      </c>
      <c r="X803">
        <v>23356601452</v>
      </c>
      <c r="Y803">
        <v>15519397329</v>
      </c>
      <c r="Z803">
        <v>0</v>
      </c>
      <c r="AA803">
        <v>0.1263</v>
      </c>
      <c r="AB803">
        <v>1</v>
      </c>
      <c r="AC803">
        <v>68602200000</v>
      </c>
      <c r="AD803">
        <v>87237157750</v>
      </c>
      <c r="AE803">
        <v>392611.06</v>
      </c>
      <c r="AF803">
        <v>0.12039999999999999</v>
      </c>
      <c r="AG803">
        <v>0.78639999999999999</v>
      </c>
      <c r="AH803">
        <v>0.18859999999999999</v>
      </c>
      <c r="AI803">
        <v>1</v>
      </c>
      <c r="AJ803">
        <v>-0.93179999999999996</v>
      </c>
      <c r="AK803">
        <v>0.124</v>
      </c>
      <c r="AL803">
        <v>0.57999999999999996</v>
      </c>
      <c r="AM803">
        <v>16923357289.2351</v>
      </c>
      <c r="AN803">
        <v>19475866435.933201</v>
      </c>
      <c r="AO803">
        <v>110977.0398</v>
      </c>
      <c r="AP803">
        <v>0.12870000000000001</v>
      </c>
      <c r="AQ803">
        <v>0.86890000000000001</v>
      </c>
      <c r="AR803">
        <v>1300479</v>
      </c>
      <c r="AS803">
        <v>3086185.6374999899</v>
      </c>
      <c r="AT803">
        <v>1710.1997100000001</v>
      </c>
      <c r="AU803">
        <v>0.13469999999999999</v>
      </c>
      <c r="AV803">
        <v>0.42106634547252397</v>
      </c>
      <c r="AW803">
        <v>2264450.3202999998</v>
      </c>
      <c r="AX803">
        <v>2820259.12</v>
      </c>
      <c r="AY803">
        <v>11.128399999999999</v>
      </c>
      <c r="AZ803">
        <v>0.112</v>
      </c>
      <c r="BA803">
        <v>0.80289999999999995</v>
      </c>
      <c r="BB803">
        <v>1</v>
      </c>
      <c r="BC803">
        <v>1</v>
      </c>
      <c r="BD803">
        <v>0</v>
      </c>
      <c r="BE803">
        <v>0</v>
      </c>
      <c r="BF803">
        <v>1</v>
      </c>
      <c r="BG803" s="2">
        <f t="shared" si="15"/>
        <v>0.80252232673514901</v>
      </c>
      <c r="BH803">
        <f>IFERROR(VLOOKUP(D803,'Pesos cenários'!$B$2:$D$4,3,FALSE),"")</f>
        <v>0.24260000000000001</v>
      </c>
    </row>
    <row r="804" spans="1:60" x14ac:dyDescent="0.25">
      <c r="A804">
        <v>21886</v>
      </c>
      <c r="B804" t="s">
        <v>719</v>
      </c>
      <c r="C804" t="s">
        <v>490</v>
      </c>
      <c r="D804" t="s">
        <v>59</v>
      </c>
      <c r="E804" t="s">
        <v>57</v>
      </c>
      <c r="F804" t="s">
        <v>727</v>
      </c>
      <c r="G804" t="s">
        <v>716</v>
      </c>
      <c r="H804">
        <v>644.34100000000001</v>
      </c>
      <c r="I804">
        <v>570.27905299999998</v>
      </c>
      <c r="J804">
        <v>2210.4683583999999</v>
      </c>
      <c r="K804">
        <v>0.14153779999999999</v>
      </c>
      <c r="L804">
        <v>0.13350000000000001</v>
      </c>
      <c r="M804">
        <v>0.25790000000000002</v>
      </c>
      <c r="N804">
        <v>478.21019999999999</v>
      </c>
      <c r="O804">
        <v>1225.8015</v>
      </c>
      <c r="P804">
        <v>1.4140999999999999</v>
      </c>
      <c r="Q804">
        <v>0.12039999999999999</v>
      </c>
      <c r="R804">
        <v>0.38940000000000002</v>
      </c>
      <c r="S804">
        <v>975.30589999999995</v>
      </c>
      <c r="T804">
        <v>972.66780000000006</v>
      </c>
      <c r="U804">
        <v>0</v>
      </c>
      <c r="V804">
        <v>0</v>
      </c>
      <c r="W804">
        <v>1</v>
      </c>
      <c r="X804">
        <v>1205880036</v>
      </c>
      <c r="Y804">
        <v>2308118342.25</v>
      </c>
      <c r="Z804">
        <v>0</v>
      </c>
      <c r="AA804">
        <v>0.1263</v>
      </c>
      <c r="AB804">
        <v>0.52249999999999996</v>
      </c>
      <c r="AC804">
        <v>744910.85340000002</v>
      </c>
      <c r="AD804">
        <v>836379.58109999995</v>
      </c>
      <c r="AE804">
        <v>0</v>
      </c>
      <c r="AF804">
        <v>0.12039999999999999</v>
      </c>
      <c r="AG804">
        <v>0.89059999999999995</v>
      </c>
      <c r="AH804">
        <v>1.54E-2</v>
      </c>
      <c r="AI804">
        <v>0.57669999999999999</v>
      </c>
      <c r="AJ804">
        <v>-9.7799999999999998E-2</v>
      </c>
      <c r="AK804">
        <v>0.124</v>
      </c>
      <c r="AL804">
        <v>0.16789999999999999</v>
      </c>
      <c r="AM804">
        <v>587008569.62530005</v>
      </c>
      <c r="AN804">
        <v>972652688.70200002</v>
      </c>
      <c r="AO804">
        <v>0</v>
      </c>
      <c r="AP804">
        <v>0.12870000000000001</v>
      </c>
      <c r="AQ804">
        <v>0.60350000000000004</v>
      </c>
      <c r="AR804">
        <v>-3.0389552899999998E-2</v>
      </c>
      <c r="AS804">
        <v>0</v>
      </c>
      <c r="AT804">
        <v>-11.5883427875</v>
      </c>
      <c r="AU804">
        <v>0.13469999999999999</v>
      </c>
      <c r="AV804">
        <v>2.6224244015960801E-3</v>
      </c>
      <c r="AW804">
        <v>131055.5928</v>
      </c>
      <c r="AX804">
        <v>452429.32079999999</v>
      </c>
      <c r="AY804">
        <v>0</v>
      </c>
      <c r="AZ804">
        <v>0.112</v>
      </c>
      <c r="BA804">
        <v>0.71030000000000004</v>
      </c>
      <c r="BB804">
        <v>0</v>
      </c>
      <c r="BC804">
        <v>0</v>
      </c>
      <c r="BD804">
        <v>0</v>
      </c>
      <c r="BE804">
        <v>0</v>
      </c>
      <c r="BF804">
        <v>0</v>
      </c>
      <c r="BG804" s="2">
        <f t="shared" ref="BG804:BG864" si="16">(M804*L804)+(R804*Q804)+(W804*V804)+(AB804*AA804)+(AG804*AF804)+(AL804*AK804)+(AQ804*AP804)+(AV804*AU804)+(BA804*AZ804)+(BF804*BE804)</f>
        <v>0.43293029056689497</v>
      </c>
      <c r="BH804">
        <f>IFERROR(VLOOKUP(D804,'Pesos cenários'!$B$2:$D$4,3,FALSE),"")</f>
        <v>0.24260000000000001</v>
      </c>
    </row>
    <row r="805" spans="1:60" x14ac:dyDescent="0.25">
      <c r="A805">
        <v>21887</v>
      </c>
      <c r="B805" t="s">
        <v>719</v>
      </c>
      <c r="C805" t="s">
        <v>491</v>
      </c>
      <c r="D805" t="s">
        <v>60</v>
      </c>
      <c r="E805" t="s">
        <v>93</v>
      </c>
      <c r="F805" t="s">
        <v>728</v>
      </c>
      <c r="G805" t="s">
        <v>716</v>
      </c>
      <c r="H805">
        <v>869.39099999999996</v>
      </c>
      <c r="I805">
        <v>2003.30054</v>
      </c>
      <c r="J805">
        <v>2144.8548336499998</v>
      </c>
      <c r="K805">
        <v>3.6022190000000003E-2</v>
      </c>
      <c r="L805">
        <v>0.13350000000000001</v>
      </c>
      <c r="M805">
        <v>0.93400000000000005</v>
      </c>
      <c r="N805">
        <v>531.59429999999998</v>
      </c>
      <c r="O805">
        <v>991.44029999999998</v>
      </c>
      <c r="P805">
        <v>1.4140999999999999</v>
      </c>
      <c r="Q805">
        <v>0.12039999999999999</v>
      </c>
      <c r="R805">
        <v>0.53549999999999998</v>
      </c>
      <c r="S805">
        <v>941.43989999999997</v>
      </c>
      <c r="T805">
        <v>627.43240000000003</v>
      </c>
      <c r="U805">
        <v>0</v>
      </c>
      <c r="V805">
        <v>0</v>
      </c>
      <c r="W805">
        <v>1</v>
      </c>
      <c r="X805">
        <v>1627059920</v>
      </c>
      <c r="Y805">
        <v>1881592089.5</v>
      </c>
      <c r="Z805">
        <v>0</v>
      </c>
      <c r="AA805">
        <v>0.1263</v>
      </c>
      <c r="AB805">
        <v>0.86470000000000002</v>
      </c>
      <c r="AC805">
        <v>0</v>
      </c>
      <c r="AD805">
        <v>644978.16810000001</v>
      </c>
      <c r="AE805">
        <v>0</v>
      </c>
      <c r="AF805">
        <v>0.12039999999999999</v>
      </c>
      <c r="AG805">
        <v>0</v>
      </c>
      <c r="AH805">
        <v>1.6199999999999999E-2</v>
      </c>
      <c r="AI805">
        <v>0.57840000000000003</v>
      </c>
      <c r="AJ805">
        <v>-0.33900000000000002</v>
      </c>
      <c r="AK805">
        <v>0.124</v>
      </c>
      <c r="AL805">
        <v>0.3871</v>
      </c>
      <c r="AM805">
        <v>0</v>
      </c>
      <c r="AN805">
        <v>528682801.3082</v>
      </c>
      <c r="AO805">
        <v>0</v>
      </c>
      <c r="AP805">
        <v>0.12870000000000001</v>
      </c>
      <c r="AQ805">
        <v>0</v>
      </c>
      <c r="AR805">
        <v>-103.848923</v>
      </c>
      <c r="AS805">
        <v>0</v>
      </c>
      <c r="AT805">
        <v>-5.5498890562499996</v>
      </c>
      <c r="AU805">
        <v>0.13469999999999999</v>
      </c>
      <c r="AV805">
        <v>1</v>
      </c>
      <c r="AW805">
        <v>207352.37940000001</v>
      </c>
      <c r="AX805">
        <v>145285.9498</v>
      </c>
      <c r="AY805">
        <v>0</v>
      </c>
      <c r="AZ805">
        <v>0.112</v>
      </c>
      <c r="BA805">
        <v>0</v>
      </c>
      <c r="BC805">
        <v>0</v>
      </c>
      <c r="BD805">
        <v>0</v>
      </c>
      <c r="BE805">
        <v>0</v>
      </c>
      <c r="BF805">
        <v>0</v>
      </c>
      <c r="BG805" s="2">
        <f t="shared" si="16"/>
        <v>0.48107520999999998</v>
      </c>
      <c r="BH805" t="str">
        <f>IFERROR(VLOOKUP(D805,'Pesos cenários'!$B$2:$D$4,3,FALSE),"")</f>
        <v/>
      </c>
    </row>
    <row r="806" spans="1:60" x14ac:dyDescent="0.25">
      <c r="A806">
        <v>21888</v>
      </c>
      <c r="B806" t="s">
        <v>719</v>
      </c>
      <c r="C806" t="s">
        <v>492</v>
      </c>
      <c r="D806" t="s">
        <v>60</v>
      </c>
      <c r="E806" t="s">
        <v>93</v>
      </c>
      <c r="F806" t="s">
        <v>728</v>
      </c>
      <c r="G806" t="s">
        <v>716</v>
      </c>
      <c r="H806">
        <v>1442.402</v>
      </c>
      <c r="I806">
        <v>14213.007799999999</v>
      </c>
      <c r="J806">
        <v>2144.8548336499998</v>
      </c>
      <c r="K806">
        <v>3.6022190000000003E-2</v>
      </c>
      <c r="L806">
        <v>0.13350000000000001</v>
      </c>
      <c r="M806">
        <v>1</v>
      </c>
      <c r="N806">
        <v>345.65679999999998</v>
      </c>
      <c r="O806">
        <v>991.44029999999998</v>
      </c>
      <c r="P806">
        <v>1.4140999999999999</v>
      </c>
      <c r="Q806">
        <v>0.12039999999999999</v>
      </c>
      <c r="R806">
        <v>0.34770000000000001</v>
      </c>
      <c r="S806">
        <v>1474.1596999999999</v>
      </c>
      <c r="T806">
        <v>627.43240000000003</v>
      </c>
      <c r="U806">
        <v>0</v>
      </c>
      <c r="V806">
        <v>0</v>
      </c>
      <c r="W806">
        <v>1</v>
      </c>
      <c r="X806">
        <v>5693531950</v>
      </c>
      <c r="Y806">
        <v>1881592089.5</v>
      </c>
      <c r="Z806">
        <v>0</v>
      </c>
      <c r="AA806">
        <v>0.1263</v>
      </c>
      <c r="AB806">
        <v>1</v>
      </c>
      <c r="AC806">
        <v>2061005.6475</v>
      </c>
      <c r="AD806">
        <v>644978.16810000001</v>
      </c>
      <c r="AE806">
        <v>0</v>
      </c>
      <c r="AF806">
        <v>0.12039999999999999</v>
      </c>
      <c r="AG806">
        <v>1</v>
      </c>
      <c r="AH806">
        <v>0.34139999999999998</v>
      </c>
      <c r="AI806">
        <v>0.57840000000000003</v>
      </c>
      <c r="AJ806">
        <v>-0.33900000000000002</v>
      </c>
      <c r="AK806">
        <v>0.124</v>
      </c>
      <c r="AL806">
        <v>0.74170000000000003</v>
      </c>
      <c r="AM806">
        <v>48078785.566</v>
      </c>
      <c r="AN806">
        <v>528682801.3082</v>
      </c>
      <c r="AO806">
        <v>0</v>
      </c>
      <c r="AP806">
        <v>0.12870000000000001</v>
      </c>
      <c r="AQ806">
        <v>9.0899999999999995E-2</v>
      </c>
      <c r="AR806">
        <v>-15.9850426</v>
      </c>
      <c r="AS806">
        <v>0</v>
      </c>
      <c r="AT806">
        <v>-5.5498890562499996</v>
      </c>
      <c r="AU806">
        <v>0.13469999999999999</v>
      </c>
      <c r="AV806">
        <v>1</v>
      </c>
      <c r="AW806">
        <v>4045.0616</v>
      </c>
      <c r="AX806">
        <v>145285.9498</v>
      </c>
      <c r="AY806">
        <v>0</v>
      </c>
      <c r="AZ806">
        <v>0.112</v>
      </c>
      <c r="BA806">
        <v>0.97219999999999995</v>
      </c>
      <c r="BB806">
        <v>0</v>
      </c>
      <c r="BC806">
        <v>0</v>
      </c>
      <c r="BD806">
        <v>0</v>
      </c>
      <c r="BE806">
        <v>0</v>
      </c>
      <c r="BF806">
        <v>0</v>
      </c>
      <c r="BG806" s="2">
        <f t="shared" si="16"/>
        <v>0.76931911000000008</v>
      </c>
      <c r="BH806" t="str">
        <f>IFERROR(VLOOKUP(D806,'Pesos cenários'!$B$2:$D$4,3,FALSE),"")</f>
        <v/>
      </c>
    </row>
    <row r="807" spans="1:60" x14ac:dyDescent="0.25">
      <c r="A807">
        <v>21889</v>
      </c>
      <c r="B807" t="s">
        <v>719</v>
      </c>
      <c r="C807" t="s">
        <v>493</v>
      </c>
      <c r="D807" t="s">
        <v>60</v>
      </c>
      <c r="E807" t="s">
        <v>93</v>
      </c>
      <c r="F807" t="s">
        <v>728</v>
      </c>
      <c r="G807" t="s">
        <v>716</v>
      </c>
      <c r="H807">
        <v>598.91099999999994</v>
      </c>
      <c r="I807">
        <v>2213.1074199999998</v>
      </c>
      <c r="J807">
        <v>2144.8548336499998</v>
      </c>
      <c r="K807">
        <v>3.6022190000000003E-2</v>
      </c>
      <c r="L807">
        <v>0.13350000000000001</v>
      </c>
      <c r="M807">
        <v>1</v>
      </c>
      <c r="N807">
        <v>336.08429999999998</v>
      </c>
      <c r="O807">
        <v>991.44029999999998</v>
      </c>
      <c r="P807">
        <v>1.4140999999999999</v>
      </c>
      <c r="Q807">
        <v>0.12039999999999999</v>
      </c>
      <c r="R807">
        <v>0.33800000000000002</v>
      </c>
      <c r="S807">
        <v>522.13549999999998</v>
      </c>
      <c r="T807">
        <v>627.43240000000003</v>
      </c>
      <c r="U807">
        <v>0</v>
      </c>
      <c r="V807">
        <v>0</v>
      </c>
      <c r="W807">
        <v>0.83220000000000005</v>
      </c>
      <c r="X807">
        <v>2364054946</v>
      </c>
      <c r="Y807">
        <v>1881592089.5</v>
      </c>
      <c r="Z807">
        <v>0</v>
      </c>
      <c r="AA807">
        <v>0.1263</v>
      </c>
      <c r="AB807">
        <v>1</v>
      </c>
      <c r="AC807">
        <v>1624294.5728</v>
      </c>
      <c r="AD807">
        <v>644978.16810000001</v>
      </c>
      <c r="AE807">
        <v>0</v>
      </c>
      <c r="AF807">
        <v>0.12039999999999999</v>
      </c>
      <c r="AG807">
        <v>1</v>
      </c>
      <c r="AH807">
        <v>0.3538</v>
      </c>
      <c r="AI807">
        <v>0.57840000000000003</v>
      </c>
      <c r="AJ807">
        <v>-0.33900000000000002</v>
      </c>
      <c r="AK807">
        <v>0.124</v>
      </c>
      <c r="AL807">
        <v>0.75519999999999998</v>
      </c>
      <c r="AM807">
        <v>500959.51449999999</v>
      </c>
      <c r="AN807">
        <v>528682801.3082</v>
      </c>
      <c r="AO807">
        <v>0</v>
      </c>
      <c r="AP807">
        <v>0.12870000000000001</v>
      </c>
      <c r="AQ807">
        <v>8.9999999999999998E-4</v>
      </c>
      <c r="AR807">
        <v>82.612022400000001</v>
      </c>
      <c r="AS807">
        <v>0</v>
      </c>
      <c r="AT807">
        <v>-5.5498890562499996</v>
      </c>
      <c r="AU807">
        <v>0.13469999999999999</v>
      </c>
      <c r="AV807">
        <v>0</v>
      </c>
      <c r="AW807">
        <v>0.40860000000000002</v>
      </c>
      <c r="AX807">
        <v>145285.9498</v>
      </c>
      <c r="AY807">
        <v>0</v>
      </c>
      <c r="AZ807">
        <v>0.112</v>
      </c>
      <c r="BA807">
        <v>1</v>
      </c>
      <c r="BB807">
        <v>0</v>
      </c>
      <c r="BC807">
        <v>0</v>
      </c>
      <c r="BD807">
        <v>0</v>
      </c>
      <c r="BE807">
        <v>0</v>
      </c>
      <c r="BF807">
        <v>0</v>
      </c>
      <c r="BG807" s="2">
        <f t="shared" si="16"/>
        <v>0.62665583000000002</v>
      </c>
      <c r="BH807" t="str">
        <f>IFERROR(VLOOKUP(D807,'Pesos cenários'!$B$2:$D$4,3,FALSE),"")</f>
        <v/>
      </c>
    </row>
    <row r="808" spans="1:60" x14ac:dyDescent="0.25">
      <c r="A808">
        <v>21890</v>
      </c>
      <c r="B808" t="s">
        <v>719</v>
      </c>
      <c r="C808" t="s">
        <v>494</v>
      </c>
      <c r="D808" t="s">
        <v>60</v>
      </c>
      <c r="E808" t="s">
        <v>93</v>
      </c>
      <c r="F808" t="s">
        <v>728</v>
      </c>
      <c r="G808" t="s">
        <v>716</v>
      </c>
      <c r="H808">
        <v>61.445</v>
      </c>
      <c r="I808">
        <v>1346.0046400000001</v>
      </c>
      <c r="J808">
        <v>2144.8548336499998</v>
      </c>
      <c r="K808">
        <v>3.6022190000000003E-2</v>
      </c>
      <c r="L808">
        <v>0.13350000000000001</v>
      </c>
      <c r="M808">
        <v>0.62749999999999995</v>
      </c>
      <c r="N808">
        <v>49.139200000000002</v>
      </c>
      <c r="O808">
        <v>991.44029999999998</v>
      </c>
      <c r="P808">
        <v>1.4140999999999999</v>
      </c>
      <c r="Q808">
        <v>0.12039999999999999</v>
      </c>
      <c r="R808">
        <v>4.82E-2</v>
      </c>
      <c r="S808">
        <v>233.53229999999999</v>
      </c>
      <c r="T808">
        <v>627.43240000000003</v>
      </c>
      <c r="U808">
        <v>0</v>
      </c>
      <c r="V808">
        <v>0</v>
      </c>
      <c r="W808">
        <v>0.37219999999999998</v>
      </c>
      <c r="X808">
        <v>242539052</v>
      </c>
      <c r="Y808">
        <v>1881592089.5</v>
      </c>
      <c r="Z808">
        <v>0</v>
      </c>
      <c r="AA808">
        <v>0.1263</v>
      </c>
      <c r="AB808">
        <v>0.12889999999999999</v>
      </c>
      <c r="AC808">
        <v>468071.09570000001</v>
      </c>
      <c r="AD808">
        <v>644978.16810000001</v>
      </c>
      <c r="AE808">
        <v>0</v>
      </c>
      <c r="AF808">
        <v>0.12039999999999999</v>
      </c>
      <c r="AG808">
        <v>0.72570000000000001</v>
      </c>
      <c r="AH808">
        <v>1</v>
      </c>
      <c r="AI808">
        <v>0.57840000000000003</v>
      </c>
      <c r="AJ808">
        <v>-0.33900000000000002</v>
      </c>
      <c r="AK808">
        <v>0.124</v>
      </c>
      <c r="AL808">
        <v>1</v>
      </c>
      <c r="AM808">
        <v>494874532.18379998</v>
      </c>
      <c r="AN808">
        <v>528682801.3082</v>
      </c>
      <c r="AO808">
        <v>0</v>
      </c>
      <c r="AP808">
        <v>0.12870000000000001</v>
      </c>
      <c r="AQ808">
        <v>0.93610000000000004</v>
      </c>
      <c r="AR808">
        <v>0.11489532099999999</v>
      </c>
      <c r="AS808">
        <v>0</v>
      </c>
      <c r="AT808">
        <v>-5.5498890562499996</v>
      </c>
      <c r="AU808">
        <v>0.13469999999999999</v>
      </c>
      <c r="AV808">
        <v>0</v>
      </c>
      <c r="AW808">
        <v>38248.836300000003</v>
      </c>
      <c r="AX808">
        <v>145285.9498</v>
      </c>
      <c r="AY808">
        <v>0</v>
      </c>
      <c r="AZ808">
        <v>0.112</v>
      </c>
      <c r="BA808">
        <v>0.73670000000000002</v>
      </c>
      <c r="BB808">
        <v>0</v>
      </c>
      <c r="BC808">
        <v>0</v>
      </c>
      <c r="BD808">
        <v>0</v>
      </c>
      <c r="BE808">
        <v>0</v>
      </c>
      <c r="BF808">
        <v>0</v>
      </c>
      <c r="BG808" s="2">
        <f t="shared" si="16"/>
        <v>0.52021534999999997</v>
      </c>
      <c r="BH808" t="str">
        <f>IFERROR(VLOOKUP(D808,'Pesos cenários'!$B$2:$D$4,3,FALSE),"")</f>
        <v/>
      </c>
    </row>
    <row r="809" spans="1:60" x14ac:dyDescent="0.25">
      <c r="A809">
        <v>21891</v>
      </c>
      <c r="B809" t="s">
        <v>719</v>
      </c>
      <c r="C809" t="s">
        <v>495</v>
      </c>
      <c r="D809" t="s">
        <v>60</v>
      </c>
      <c r="E809" t="s">
        <v>93</v>
      </c>
      <c r="F809" t="s">
        <v>728</v>
      </c>
      <c r="G809" t="s">
        <v>716</v>
      </c>
      <c r="H809">
        <v>232.125</v>
      </c>
      <c r="I809">
        <v>4517.0732399999997</v>
      </c>
      <c r="J809">
        <v>2144.8548336499998</v>
      </c>
      <c r="K809">
        <v>3.6022190000000003E-2</v>
      </c>
      <c r="L809">
        <v>0.13350000000000001</v>
      </c>
      <c r="M809">
        <v>1</v>
      </c>
      <c r="N809">
        <v>136.3442</v>
      </c>
      <c r="O809">
        <v>991.44029999999998</v>
      </c>
      <c r="P809">
        <v>1.4140999999999999</v>
      </c>
      <c r="Q809">
        <v>0.12039999999999999</v>
      </c>
      <c r="R809">
        <v>0.1363</v>
      </c>
      <c r="S809">
        <v>443.572</v>
      </c>
      <c r="T809">
        <v>627.43240000000003</v>
      </c>
      <c r="U809">
        <v>0</v>
      </c>
      <c r="V809">
        <v>0</v>
      </c>
      <c r="W809">
        <v>0.70699999999999996</v>
      </c>
      <c r="X809">
        <v>916255366</v>
      </c>
      <c r="Y809">
        <v>1881592089.5</v>
      </c>
      <c r="Z809">
        <v>0</v>
      </c>
      <c r="AA809">
        <v>0.1263</v>
      </c>
      <c r="AB809">
        <v>0.48699999999999999</v>
      </c>
      <c r="AC809">
        <v>991637.68949999998</v>
      </c>
      <c r="AD809">
        <v>644978.16810000001</v>
      </c>
      <c r="AE809">
        <v>0</v>
      </c>
      <c r="AF809">
        <v>0.12039999999999999</v>
      </c>
      <c r="AG809">
        <v>1</v>
      </c>
      <c r="AH809">
        <v>0.75480000000000003</v>
      </c>
      <c r="AI809">
        <v>0.57840000000000003</v>
      </c>
      <c r="AJ809">
        <v>-0.33900000000000002</v>
      </c>
      <c r="AK809">
        <v>0.124</v>
      </c>
      <c r="AL809">
        <v>1</v>
      </c>
      <c r="AM809">
        <v>948837430.63310003</v>
      </c>
      <c r="AN809">
        <v>528682801.3082</v>
      </c>
      <c r="AO809">
        <v>0</v>
      </c>
      <c r="AP809">
        <v>0.12870000000000001</v>
      </c>
      <c r="AQ809">
        <v>1</v>
      </c>
      <c r="AR809">
        <v>0.12590122200000001</v>
      </c>
      <c r="AS809">
        <v>0</v>
      </c>
      <c r="AT809">
        <v>-5.5498890562499996</v>
      </c>
      <c r="AU809">
        <v>0.13469999999999999</v>
      </c>
      <c r="AV809">
        <v>0</v>
      </c>
      <c r="AW809">
        <v>93477.183499999999</v>
      </c>
      <c r="AX809">
        <v>145285.9498</v>
      </c>
      <c r="AY809">
        <v>0</v>
      </c>
      <c r="AZ809">
        <v>0.112</v>
      </c>
      <c r="BA809">
        <v>0.35659999999999997</v>
      </c>
      <c r="BB809">
        <v>0</v>
      </c>
      <c r="BC809">
        <v>0</v>
      </c>
      <c r="BD809">
        <v>0</v>
      </c>
      <c r="BE809">
        <v>0</v>
      </c>
      <c r="BF809">
        <v>0</v>
      </c>
      <c r="BG809" s="2">
        <f t="shared" si="16"/>
        <v>0.62445781999999994</v>
      </c>
      <c r="BH809" t="str">
        <f>IFERROR(VLOOKUP(D809,'Pesos cenários'!$B$2:$D$4,3,FALSE),"")</f>
        <v/>
      </c>
    </row>
    <row r="810" spans="1:60" x14ac:dyDescent="0.25">
      <c r="A810">
        <v>21892</v>
      </c>
      <c r="B810" t="s">
        <v>719</v>
      </c>
      <c r="C810" t="s">
        <v>496</v>
      </c>
      <c r="D810" t="s">
        <v>60</v>
      </c>
      <c r="E810" t="s">
        <v>93</v>
      </c>
      <c r="F810" t="s">
        <v>728</v>
      </c>
      <c r="G810" t="s">
        <v>716</v>
      </c>
      <c r="H810">
        <v>298.60599999999999</v>
      </c>
      <c r="I810">
        <v>1015.04047</v>
      </c>
      <c r="J810">
        <v>2144.8548336499998</v>
      </c>
      <c r="K810">
        <v>3.6022190000000003E-2</v>
      </c>
      <c r="L810">
        <v>0.13350000000000001</v>
      </c>
      <c r="M810">
        <v>0.47320000000000001</v>
      </c>
      <c r="N810">
        <v>762.59680000000003</v>
      </c>
      <c r="O810">
        <v>991.44029999999998</v>
      </c>
      <c r="P810">
        <v>1.4140999999999999</v>
      </c>
      <c r="Q810">
        <v>0.12039999999999999</v>
      </c>
      <c r="R810">
        <v>0.76890000000000003</v>
      </c>
      <c r="S810">
        <v>354.65649999999999</v>
      </c>
      <c r="T810">
        <v>627.43240000000003</v>
      </c>
      <c r="U810">
        <v>0</v>
      </c>
      <c r="V810">
        <v>0</v>
      </c>
      <c r="W810">
        <v>0.56530000000000002</v>
      </c>
      <c r="X810">
        <v>1178673034</v>
      </c>
      <c r="Y810">
        <v>1881592089.5</v>
      </c>
      <c r="Z810">
        <v>0</v>
      </c>
      <c r="AA810">
        <v>0.1263</v>
      </c>
      <c r="AB810">
        <v>0.62639999999999996</v>
      </c>
      <c r="AC810">
        <v>753008.00829999999</v>
      </c>
      <c r="AD810">
        <v>644978.16810000001</v>
      </c>
      <c r="AE810">
        <v>0</v>
      </c>
      <c r="AF810">
        <v>0.12039999999999999</v>
      </c>
      <c r="AG810">
        <v>1</v>
      </c>
      <c r="AH810">
        <v>0.14549999999999999</v>
      </c>
      <c r="AI810">
        <v>0.57840000000000003</v>
      </c>
      <c r="AJ810">
        <v>-0.33900000000000002</v>
      </c>
      <c r="AK810">
        <v>0.124</v>
      </c>
      <c r="AL810">
        <v>0.52810000000000001</v>
      </c>
      <c r="AM810">
        <v>451407501.11409998</v>
      </c>
      <c r="AN810">
        <v>528682801.3082</v>
      </c>
      <c r="AO810">
        <v>0</v>
      </c>
      <c r="AP810">
        <v>0.12870000000000001</v>
      </c>
      <c r="AQ810">
        <v>0.8538</v>
      </c>
      <c r="AR810">
        <v>-6.6796973300000007E-2</v>
      </c>
      <c r="AS810">
        <v>0</v>
      </c>
      <c r="AT810">
        <v>-5.5498890562499996</v>
      </c>
      <c r="AU810">
        <v>0.13469999999999999</v>
      </c>
      <c r="AV810">
        <v>1.2035731277326401E-2</v>
      </c>
      <c r="AW810">
        <v>107981.8798</v>
      </c>
      <c r="AX810">
        <v>145285.9498</v>
      </c>
      <c r="AY810">
        <v>0</v>
      </c>
      <c r="AZ810">
        <v>0.112</v>
      </c>
      <c r="BA810">
        <v>0.25679999999999997</v>
      </c>
      <c r="BB810">
        <v>0</v>
      </c>
      <c r="BC810">
        <v>0</v>
      </c>
      <c r="BD810">
        <v>0</v>
      </c>
      <c r="BE810">
        <v>0</v>
      </c>
      <c r="BF810">
        <v>0</v>
      </c>
      <c r="BG810" s="2">
        <f t="shared" si="16"/>
        <v>0.56101335300305588</v>
      </c>
      <c r="BH810" t="str">
        <f>IFERROR(VLOOKUP(D810,'Pesos cenários'!$B$2:$D$4,3,FALSE),"")</f>
        <v/>
      </c>
    </row>
    <row r="811" spans="1:60" x14ac:dyDescent="0.25">
      <c r="A811">
        <v>21893</v>
      </c>
      <c r="B811" t="s">
        <v>719</v>
      </c>
      <c r="C811" t="s">
        <v>497</v>
      </c>
      <c r="D811" t="s">
        <v>60</v>
      </c>
      <c r="E811" t="s">
        <v>93</v>
      </c>
      <c r="F811" t="s">
        <v>728</v>
      </c>
      <c r="G811" t="s">
        <v>716</v>
      </c>
      <c r="H811">
        <v>252.88</v>
      </c>
      <c r="I811">
        <v>649.97949200000005</v>
      </c>
      <c r="J811">
        <v>2144.8548336499998</v>
      </c>
      <c r="K811">
        <v>3.6022190000000003E-2</v>
      </c>
      <c r="L811">
        <v>0.13350000000000001</v>
      </c>
      <c r="M811">
        <v>0.30299999999999999</v>
      </c>
      <c r="N811">
        <v>303.9871</v>
      </c>
      <c r="O811">
        <v>991.44029999999998</v>
      </c>
      <c r="P811">
        <v>1.4140999999999999</v>
      </c>
      <c r="Q811">
        <v>0.12039999999999999</v>
      </c>
      <c r="R811">
        <v>0.30559999999999998</v>
      </c>
      <c r="S811">
        <v>174.4802</v>
      </c>
      <c r="T811">
        <v>627.43240000000003</v>
      </c>
      <c r="U811">
        <v>0</v>
      </c>
      <c r="V811">
        <v>0</v>
      </c>
      <c r="W811">
        <v>0.27810000000000001</v>
      </c>
      <c r="X811">
        <v>998184066</v>
      </c>
      <c r="Y811">
        <v>1881592089.5</v>
      </c>
      <c r="Z811">
        <v>0</v>
      </c>
      <c r="AA811">
        <v>0.1263</v>
      </c>
      <c r="AB811">
        <v>0.53049999999999997</v>
      </c>
      <c r="AC811">
        <v>627857.96010000003</v>
      </c>
      <c r="AD811">
        <v>644978.16810000001</v>
      </c>
      <c r="AE811">
        <v>0</v>
      </c>
      <c r="AF811">
        <v>0.12039999999999999</v>
      </c>
      <c r="AG811">
        <v>0.97350000000000003</v>
      </c>
      <c r="AH811">
        <v>0.36980000000000002</v>
      </c>
      <c r="AI811">
        <v>0.57840000000000003</v>
      </c>
      <c r="AJ811">
        <v>-0.33900000000000002</v>
      </c>
      <c r="AK811">
        <v>0.124</v>
      </c>
      <c r="AL811">
        <v>0.77259999999999995</v>
      </c>
      <c r="AM811">
        <v>303426738.30119997</v>
      </c>
      <c r="AN811">
        <v>528682801.3082</v>
      </c>
      <c r="AO811">
        <v>0</v>
      </c>
      <c r="AP811">
        <v>0.12870000000000001</v>
      </c>
      <c r="AQ811">
        <v>0.57389999999999997</v>
      </c>
      <c r="AR811">
        <v>1.01026332</v>
      </c>
      <c r="AS811">
        <v>0</v>
      </c>
      <c r="AT811">
        <v>-5.5498890562499996</v>
      </c>
      <c r="AU811">
        <v>0.13469999999999999</v>
      </c>
      <c r="AV811">
        <v>0</v>
      </c>
      <c r="AW811">
        <v>25958.755399999998</v>
      </c>
      <c r="AX811">
        <v>145285.9498</v>
      </c>
      <c r="AY811">
        <v>0</v>
      </c>
      <c r="AZ811">
        <v>0.112</v>
      </c>
      <c r="BA811">
        <v>0.82130000000000003</v>
      </c>
      <c r="BB811">
        <v>0</v>
      </c>
      <c r="BC811">
        <v>0</v>
      </c>
      <c r="BD811">
        <v>0</v>
      </c>
      <c r="BE811">
        <v>0</v>
      </c>
      <c r="BF811">
        <v>0</v>
      </c>
      <c r="BG811" s="2">
        <f t="shared" si="16"/>
        <v>0.52310522000000004</v>
      </c>
      <c r="BH811" t="str">
        <f>IFERROR(VLOOKUP(D811,'Pesos cenários'!$B$2:$D$4,3,FALSE),"")</f>
        <v/>
      </c>
    </row>
    <row r="812" spans="1:60" x14ac:dyDescent="0.25">
      <c r="A812">
        <v>21899</v>
      </c>
      <c r="B812" t="s">
        <v>719</v>
      </c>
      <c r="C812" t="s">
        <v>498</v>
      </c>
      <c r="D812" t="s">
        <v>60</v>
      </c>
      <c r="E812" t="s">
        <v>93</v>
      </c>
      <c r="F812" t="s">
        <v>728</v>
      </c>
      <c r="G812" t="s">
        <v>716</v>
      </c>
      <c r="H812">
        <v>21.488</v>
      </c>
      <c r="I812">
        <v>37.0935402</v>
      </c>
      <c r="J812">
        <v>2144.8548336499998</v>
      </c>
      <c r="K812">
        <v>3.6022190000000003E-2</v>
      </c>
      <c r="L812">
        <v>0.13350000000000001</v>
      </c>
      <c r="M812">
        <v>1.7299999999999999E-2</v>
      </c>
      <c r="N812">
        <v>259.20409999999998</v>
      </c>
      <c r="O812">
        <v>991.44029999999998</v>
      </c>
      <c r="P812">
        <v>1.4140999999999999</v>
      </c>
      <c r="Q812">
        <v>0.12039999999999999</v>
      </c>
      <c r="R812">
        <v>0.26040000000000002</v>
      </c>
      <c r="S812">
        <v>66.538300000000007</v>
      </c>
      <c r="T812">
        <v>627.43240000000003</v>
      </c>
      <c r="U812">
        <v>0</v>
      </c>
      <c r="V812">
        <v>0</v>
      </c>
      <c r="W812">
        <v>0.106</v>
      </c>
      <c r="X812">
        <v>84819102</v>
      </c>
      <c r="Y812">
        <v>1881592089.5</v>
      </c>
      <c r="Z812">
        <v>0</v>
      </c>
      <c r="AA812">
        <v>0.1263</v>
      </c>
      <c r="AB812">
        <v>4.5100000000000001E-2</v>
      </c>
      <c r="AC812">
        <v>996.46310000000005</v>
      </c>
      <c r="AD812">
        <v>644978.16810000001</v>
      </c>
      <c r="AE812">
        <v>0</v>
      </c>
      <c r="AF812">
        <v>0.12039999999999999</v>
      </c>
      <c r="AG812">
        <v>1.5E-3</v>
      </c>
      <c r="AH812">
        <v>0.13139999999999999</v>
      </c>
      <c r="AI812">
        <v>0.57840000000000003</v>
      </c>
      <c r="AJ812">
        <v>-0.33900000000000002</v>
      </c>
      <c r="AK812">
        <v>0.124</v>
      </c>
      <c r="AL812">
        <v>0.51270000000000004</v>
      </c>
      <c r="AM812">
        <v>0</v>
      </c>
      <c r="AN812">
        <v>528682801.3082</v>
      </c>
      <c r="AO812">
        <v>0</v>
      </c>
      <c r="AP812">
        <v>0.12870000000000001</v>
      </c>
      <c r="AQ812">
        <v>0</v>
      </c>
      <c r="AR812">
        <v>-23.371200600000002</v>
      </c>
      <c r="AS812">
        <v>0</v>
      </c>
      <c r="AT812">
        <v>-5.5498890562499996</v>
      </c>
      <c r="AU812">
        <v>0.13469999999999999</v>
      </c>
      <c r="AV812">
        <v>1</v>
      </c>
      <c r="AW812">
        <v>19664.6463</v>
      </c>
      <c r="AX812">
        <v>145285.9498</v>
      </c>
      <c r="AY812">
        <v>0</v>
      </c>
      <c r="AZ812">
        <v>0.112</v>
      </c>
      <c r="BA812">
        <v>0.86460000000000004</v>
      </c>
      <c r="BC812">
        <v>0</v>
      </c>
      <c r="BD812">
        <v>0</v>
      </c>
      <c r="BE812">
        <v>0</v>
      </c>
      <c r="BF812">
        <v>0</v>
      </c>
      <c r="BG812" s="2">
        <f t="shared" si="16"/>
        <v>0.33464843999999999</v>
      </c>
      <c r="BH812" t="str">
        <f>IFERROR(VLOOKUP(D812,'Pesos cenários'!$B$2:$D$4,3,FALSE),"")</f>
        <v/>
      </c>
    </row>
    <row r="813" spans="1:60" x14ac:dyDescent="0.25">
      <c r="A813">
        <v>21900</v>
      </c>
      <c r="B813" t="s">
        <v>719</v>
      </c>
      <c r="C813" t="s">
        <v>499</v>
      </c>
      <c r="D813" t="s">
        <v>60</v>
      </c>
      <c r="E813" t="s">
        <v>93</v>
      </c>
      <c r="F813" t="s">
        <v>728</v>
      </c>
      <c r="G813" t="s">
        <v>716</v>
      </c>
      <c r="H813">
        <v>105.09099999999999</v>
      </c>
      <c r="I813">
        <v>564.37347399999999</v>
      </c>
      <c r="J813">
        <v>2144.8548336499998</v>
      </c>
      <c r="K813">
        <v>3.6022190000000003E-2</v>
      </c>
      <c r="L813">
        <v>0.13350000000000001</v>
      </c>
      <c r="M813">
        <v>0.2631</v>
      </c>
      <c r="N813">
        <v>278.97190000000001</v>
      </c>
      <c r="O813">
        <v>991.44029999999998</v>
      </c>
      <c r="P813">
        <v>1.4140999999999999</v>
      </c>
      <c r="Q813">
        <v>0.12039999999999999</v>
      </c>
      <c r="R813">
        <v>0.28039999999999998</v>
      </c>
      <c r="S813">
        <v>199.73220000000001</v>
      </c>
      <c r="T813">
        <v>627.43240000000003</v>
      </c>
      <c r="U813">
        <v>0</v>
      </c>
      <c r="V813">
        <v>0</v>
      </c>
      <c r="W813">
        <v>0.31830000000000003</v>
      </c>
      <c r="X813">
        <v>414822868</v>
      </c>
      <c r="Y813">
        <v>1881592089.5</v>
      </c>
      <c r="Z813">
        <v>0</v>
      </c>
      <c r="AA813">
        <v>0.1263</v>
      </c>
      <c r="AB813">
        <v>0.2205</v>
      </c>
      <c r="AC813">
        <v>158416.22320000001</v>
      </c>
      <c r="AD813">
        <v>644978.16810000001</v>
      </c>
      <c r="AE813">
        <v>0</v>
      </c>
      <c r="AF813">
        <v>0.12039999999999999</v>
      </c>
      <c r="AG813">
        <v>0.24560000000000001</v>
      </c>
      <c r="AH813">
        <v>1.2999999999999999E-3</v>
      </c>
      <c r="AI813">
        <v>0.57840000000000003</v>
      </c>
      <c r="AJ813">
        <v>-0.33900000000000002</v>
      </c>
      <c r="AK813">
        <v>0.124</v>
      </c>
      <c r="AL813">
        <v>0.37090000000000001</v>
      </c>
      <c r="AM813">
        <v>332583723.32340002</v>
      </c>
      <c r="AN813">
        <v>528682801.3082</v>
      </c>
      <c r="AO813">
        <v>0</v>
      </c>
      <c r="AP813">
        <v>0.12870000000000001</v>
      </c>
      <c r="AQ813">
        <v>0.62909999999999999</v>
      </c>
      <c r="AR813">
        <v>8.7359437900000003</v>
      </c>
      <c r="AS813">
        <v>0</v>
      </c>
      <c r="AT813">
        <v>-5.5498890562499996</v>
      </c>
      <c r="AU813">
        <v>0.13469999999999999</v>
      </c>
      <c r="AV813">
        <v>0</v>
      </c>
      <c r="AW813">
        <v>113021.6168</v>
      </c>
      <c r="AX813">
        <v>145285.9498</v>
      </c>
      <c r="AY813">
        <v>0</v>
      </c>
      <c r="AZ813">
        <v>0.112</v>
      </c>
      <c r="BA813">
        <v>0.22209999999999999</v>
      </c>
      <c r="BC813">
        <v>0</v>
      </c>
      <c r="BD813">
        <v>0</v>
      </c>
      <c r="BE813">
        <v>0</v>
      </c>
      <c r="BF813">
        <v>0</v>
      </c>
      <c r="BG813" s="2">
        <f t="shared" si="16"/>
        <v>0.27813536999999999</v>
      </c>
      <c r="BH813" t="str">
        <f>IFERROR(VLOOKUP(D813,'Pesos cenários'!$B$2:$D$4,3,FALSE),"")</f>
        <v/>
      </c>
    </row>
    <row r="814" spans="1:60" x14ac:dyDescent="0.25">
      <c r="A814">
        <v>21901</v>
      </c>
      <c r="B814" t="s">
        <v>719</v>
      </c>
      <c r="C814" t="s">
        <v>500</v>
      </c>
      <c r="D814" t="s">
        <v>60</v>
      </c>
      <c r="E814" t="s">
        <v>93</v>
      </c>
      <c r="F814" t="s">
        <v>728</v>
      </c>
      <c r="G814" t="s">
        <v>716</v>
      </c>
      <c r="H814">
        <v>181.24299999999999</v>
      </c>
      <c r="I814">
        <v>946.03283699999997</v>
      </c>
      <c r="J814">
        <v>2144.8548336499998</v>
      </c>
      <c r="K814">
        <v>3.6022190000000003E-2</v>
      </c>
      <c r="L814">
        <v>0.13350000000000001</v>
      </c>
      <c r="M814">
        <v>0.44109999999999999</v>
      </c>
      <c r="N814">
        <v>334.35509999999999</v>
      </c>
      <c r="O814">
        <v>991.44029999999998</v>
      </c>
      <c r="P814">
        <v>1.4140999999999999</v>
      </c>
      <c r="Q814">
        <v>0.12039999999999999</v>
      </c>
      <c r="R814">
        <v>0.33629999999999999</v>
      </c>
      <c r="S814">
        <v>384.76060000000001</v>
      </c>
      <c r="T814">
        <v>627.43240000000003</v>
      </c>
      <c r="U814">
        <v>0</v>
      </c>
      <c r="V814">
        <v>0</v>
      </c>
      <c r="W814">
        <v>0.61319999999999997</v>
      </c>
      <c r="X814">
        <v>715411800</v>
      </c>
      <c r="Y814">
        <v>1881592089.5</v>
      </c>
      <c r="Z814">
        <v>0</v>
      </c>
      <c r="AA814">
        <v>0.1263</v>
      </c>
      <c r="AB814">
        <v>0.38019999999999998</v>
      </c>
      <c r="AC814">
        <v>315910.81540000002</v>
      </c>
      <c r="AD814">
        <v>644978.16810000001</v>
      </c>
      <c r="AE814">
        <v>0</v>
      </c>
      <c r="AF814">
        <v>0.12039999999999999</v>
      </c>
      <c r="AG814">
        <v>0.48980000000000001</v>
      </c>
      <c r="AH814">
        <v>6.0900000000000003E-2</v>
      </c>
      <c r="AI814">
        <v>0.57840000000000003</v>
      </c>
      <c r="AJ814">
        <v>-0.33900000000000002</v>
      </c>
      <c r="AK814">
        <v>0.124</v>
      </c>
      <c r="AL814">
        <v>0.43590000000000001</v>
      </c>
      <c r="AM814">
        <v>3150332562.3766999</v>
      </c>
      <c r="AN814">
        <v>528682801.3082</v>
      </c>
      <c r="AO814">
        <v>0</v>
      </c>
      <c r="AP814">
        <v>0.12870000000000001</v>
      </c>
      <c r="AQ814">
        <v>1</v>
      </c>
      <c r="AR814">
        <v>1258.1970200000001</v>
      </c>
      <c r="AS814">
        <v>0</v>
      </c>
      <c r="AT814">
        <v>-5.5498890562499996</v>
      </c>
      <c r="AU814">
        <v>0.13469999999999999</v>
      </c>
      <c r="AV814">
        <v>0</v>
      </c>
      <c r="AW814">
        <v>223016.8481</v>
      </c>
      <c r="AX814">
        <v>145285.9498</v>
      </c>
      <c r="AY814">
        <v>0</v>
      </c>
      <c r="AZ814">
        <v>0.112</v>
      </c>
      <c r="BA814">
        <v>0</v>
      </c>
      <c r="BC814">
        <v>0</v>
      </c>
      <c r="BD814">
        <v>0</v>
      </c>
      <c r="BE814">
        <v>0</v>
      </c>
      <c r="BF814">
        <v>0</v>
      </c>
      <c r="BG814" s="2">
        <f t="shared" si="16"/>
        <v>0.38912015</v>
      </c>
      <c r="BH814" t="str">
        <f>IFERROR(VLOOKUP(D814,'Pesos cenários'!$B$2:$D$4,3,FALSE),"")</f>
        <v/>
      </c>
    </row>
    <row r="815" spans="1:60" x14ac:dyDescent="0.25">
      <c r="A815">
        <v>21902</v>
      </c>
      <c r="B815" t="s">
        <v>719</v>
      </c>
      <c r="C815" t="s">
        <v>501</v>
      </c>
      <c r="D815" t="s">
        <v>60</v>
      </c>
      <c r="E815" t="s">
        <v>93</v>
      </c>
      <c r="F815" t="s">
        <v>728</v>
      </c>
      <c r="G815" t="s">
        <v>716</v>
      </c>
      <c r="H815">
        <v>74.186999999999998</v>
      </c>
      <c r="I815">
        <v>596.56591800000001</v>
      </c>
      <c r="J815">
        <v>2144.8548336499998</v>
      </c>
      <c r="K815">
        <v>3.6022190000000003E-2</v>
      </c>
      <c r="L815">
        <v>0.13350000000000001</v>
      </c>
      <c r="M815">
        <v>0.27810000000000001</v>
      </c>
      <c r="N815">
        <v>125.42059999999999</v>
      </c>
      <c r="O815">
        <v>991.44029999999998</v>
      </c>
      <c r="P815">
        <v>1.4140999999999999</v>
      </c>
      <c r="Q815">
        <v>0.12039999999999999</v>
      </c>
      <c r="R815">
        <v>0.12529999999999999</v>
      </c>
      <c r="S815">
        <v>137.51179999999999</v>
      </c>
      <c r="T815">
        <v>627.43240000000003</v>
      </c>
      <c r="U815">
        <v>0</v>
      </c>
      <c r="V815">
        <v>0</v>
      </c>
      <c r="W815">
        <v>0.21920000000000001</v>
      </c>
      <c r="X815">
        <v>292836726</v>
      </c>
      <c r="Y815">
        <v>1881592089.5</v>
      </c>
      <c r="Z815">
        <v>0</v>
      </c>
      <c r="AA815">
        <v>0.1263</v>
      </c>
      <c r="AB815">
        <v>0.15559999999999999</v>
      </c>
      <c r="AC815">
        <v>127458.9828</v>
      </c>
      <c r="AD815">
        <v>644978.16810000001</v>
      </c>
      <c r="AE815">
        <v>0</v>
      </c>
      <c r="AF815">
        <v>0.12039999999999999</v>
      </c>
      <c r="AG815">
        <v>0.1976</v>
      </c>
      <c r="AH815">
        <v>0.12809999999999999</v>
      </c>
      <c r="AI815">
        <v>0.57840000000000003</v>
      </c>
      <c r="AJ815">
        <v>-0.33900000000000002</v>
      </c>
      <c r="AK815">
        <v>0.124</v>
      </c>
      <c r="AL815">
        <v>0.5091</v>
      </c>
      <c r="AM815">
        <v>1601498476.0411</v>
      </c>
      <c r="AN815">
        <v>528682801.3082</v>
      </c>
      <c r="AO815">
        <v>0</v>
      </c>
      <c r="AP815">
        <v>0.12870000000000001</v>
      </c>
      <c r="AQ815">
        <v>1</v>
      </c>
      <c r="AR815">
        <v>1.45626926</v>
      </c>
      <c r="AS815">
        <v>0</v>
      </c>
      <c r="AT815">
        <v>-5.5498890562499996</v>
      </c>
      <c r="AU815">
        <v>0.13469999999999999</v>
      </c>
      <c r="AV815">
        <v>0</v>
      </c>
      <c r="AW815">
        <v>44209.073700000001</v>
      </c>
      <c r="AX815">
        <v>145285.9498</v>
      </c>
      <c r="AY815">
        <v>0</v>
      </c>
      <c r="AZ815">
        <v>0.112</v>
      </c>
      <c r="BA815">
        <v>0.69569999999999999</v>
      </c>
      <c r="BC815">
        <v>0</v>
      </c>
      <c r="BD815">
        <v>0</v>
      </c>
      <c r="BE815">
        <v>0</v>
      </c>
      <c r="BF815">
        <v>0</v>
      </c>
      <c r="BG815" s="2">
        <f t="shared" si="16"/>
        <v>0.36540259000000003</v>
      </c>
      <c r="BH815" t="str">
        <f>IFERROR(VLOOKUP(D815,'Pesos cenários'!$B$2:$D$4,3,FALSE),"")</f>
        <v/>
      </c>
    </row>
    <row r="816" spans="1:60" x14ac:dyDescent="0.25">
      <c r="A816">
        <v>21903</v>
      </c>
      <c r="B816" t="s">
        <v>719</v>
      </c>
      <c r="C816" t="s">
        <v>502</v>
      </c>
      <c r="D816" t="s">
        <v>60</v>
      </c>
      <c r="E816" t="s">
        <v>93</v>
      </c>
      <c r="F816" t="s">
        <v>728</v>
      </c>
      <c r="G816" t="s">
        <v>716</v>
      </c>
      <c r="H816">
        <v>70.269000000000005</v>
      </c>
      <c r="I816">
        <v>425.51733400000001</v>
      </c>
      <c r="J816">
        <v>2144.8548336499998</v>
      </c>
      <c r="K816">
        <v>3.6022190000000003E-2</v>
      </c>
      <c r="L816">
        <v>0.13350000000000001</v>
      </c>
      <c r="M816">
        <v>0.19839999999999999</v>
      </c>
      <c r="N816">
        <v>61.512900000000002</v>
      </c>
      <c r="O816">
        <v>991.44029999999998</v>
      </c>
      <c r="P816">
        <v>1.4140999999999999</v>
      </c>
      <c r="Q816">
        <v>0.12039999999999999</v>
      </c>
      <c r="R816">
        <v>6.0699999999999997E-2</v>
      </c>
      <c r="S816">
        <v>141.20240000000001</v>
      </c>
      <c r="T816">
        <v>627.43240000000003</v>
      </c>
      <c r="U816">
        <v>0</v>
      </c>
      <c r="V816">
        <v>0</v>
      </c>
      <c r="W816">
        <v>0.22500000000000001</v>
      </c>
      <c r="X816">
        <v>277368936</v>
      </c>
      <c r="Y816">
        <v>1881592089.5</v>
      </c>
      <c r="Z816">
        <v>0</v>
      </c>
      <c r="AA816">
        <v>0.1263</v>
      </c>
      <c r="AB816">
        <v>0.1474</v>
      </c>
      <c r="AC816">
        <v>122766.94680000001</v>
      </c>
      <c r="AD816">
        <v>644978.16810000001</v>
      </c>
      <c r="AE816">
        <v>0</v>
      </c>
      <c r="AF816">
        <v>0.12039999999999999</v>
      </c>
      <c r="AG816">
        <v>0.1903</v>
      </c>
      <c r="AH816">
        <v>8.1100000000000005E-2</v>
      </c>
      <c r="AI816">
        <v>0.57840000000000003</v>
      </c>
      <c r="AJ816">
        <v>-0.33900000000000002</v>
      </c>
      <c r="AK816">
        <v>0.124</v>
      </c>
      <c r="AL816">
        <v>0.45800000000000002</v>
      </c>
      <c r="AM816">
        <v>1747285934.5448</v>
      </c>
      <c r="AN816">
        <v>528682801.3082</v>
      </c>
      <c r="AO816">
        <v>0</v>
      </c>
      <c r="AP816">
        <v>0.12870000000000001</v>
      </c>
      <c r="AQ816">
        <v>1</v>
      </c>
      <c r="AR816">
        <v>1.2991031399999999</v>
      </c>
      <c r="AS816">
        <v>0</v>
      </c>
      <c r="AT816">
        <v>-5.5498890562499996</v>
      </c>
      <c r="AU816">
        <v>0.13469999999999999</v>
      </c>
      <c r="AV816">
        <v>0</v>
      </c>
      <c r="AW816">
        <v>70259.507800000007</v>
      </c>
      <c r="AX816">
        <v>145285.9498</v>
      </c>
      <c r="AY816">
        <v>0</v>
      </c>
      <c r="AZ816">
        <v>0.112</v>
      </c>
      <c r="BA816">
        <v>0.51639999999999997</v>
      </c>
      <c r="BC816">
        <v>0</v>
      </c>
      <c r="BD816">
        <v>0</v>
      </c>
      <c r="BE816">
        <v>0</v>
      </c>
      <c r="BF816">
        <v>0</v>
      </c>
      <c r="BG816" s="2">
        <f t="shared" si="16"/>
        <v>0.31865222000000004</v>
      </c>
      <c r="BH816" t="str">
        <f>IFERROR(VLOOKUP(D816,'Pesos cenários'!$B$2:$D$4,3,FALSE),"")</f>
        <v/>
      </c>
    </row>
    <row r="817" spans="1:60" x14ac:dyDescent="0.25">
      <c r="A817">
        <v>21904</v>
      </c>
      <c r="B817" t="s">
        <v>719</v>
      </c>
      <c r="C817" t="s">
        <v>503</v>
      </c>
      <c r="D817" t="s">
        <v>60</v>
      </c>
      <c r="E817" t="s">
        <v>93</v>
      </c>
      <c r="F817" t="s">
        <v>728</v>
      </c>
      <c r="G817" t="s">
        <v>716</v>
      </c>
      <c r="H817">
        <v>21.553999999999998</v>
      </c>
      <c r="I817">
        <v>166.11738600000001</v>
      </c>
      <c r="J817">
        <v>2144.8548336499998</v>
      </c>
      <c r="K817">
        <v>3.6022190000000003E-2</v>
      </c>
      <c r="L817">
        <v>0.13350000000000001</v>
      </c>
      <c r="M817">
        <v>7.7399999999999997E-2</v>
      </c>
      <c r="N817">
        <v>88.583600000000004</v>
      </c>
      <c r="O817">
        <v>991.44029999999998</v>
      </c>
      <c r="P817">
        <v>1.4140999999999999</v>
      </c>
      <c r="Q817">
        <v>0.12039999999999999</v>
      </c>
      <c r="R817">
        <v>8.7999999999999995E-2</v>
      </c>
      <c r="S817">
        <v>51.179499999999997</v>
      </c>
      <c r="T817">
        <v>627.43240000000003</v>
      </c>
      <c r="U817">
        <v>0</v>
      </c>
      <c r="V817">
        <v>0</v>
      </c>
      <c r="W817">
        <v>8.1600000000000006E-2</v>
      </c>
      <c r="X817">
        <v>85081022</v>
      </c>
      <c r="Y817">
        <v>1881592089.5</v>
      </c>
      <c r="Z817">
        <v>0</v>
      </c>
      <c r="AA817">
        <v>0.1263</v>
      </c>
      <c r="AB817">
        <v>4.5199999999999997E-2</v>
      </c>
      <c r="AC817">
        <v>97469.270199999999</v>
      </c>
      <c r="AD817">
        <v>644978.16810000001</v>
      </c>
      <c r="AE817">
        <v>0</v>
      </c>
      <c r="AF817">
        <v>0.12039999999999999</v>
      </c>
      <c r="AG817">
        <v>0.15110000000000001</v>
      </c>
      <c r="AH817">
        <v>9.5899999999999999E-2</v>
      </c>
      <c r="AI817">
        <v>0.57840000000000003</v>
      </c>
      <c r="AJ817">
        <v>-0.33900000000000002</v>
      </c>
      <c r="AK817">
        <v>0.124</v>
      </c>
      <c r="AL817">
        <v>0.47410000000000002</v>
      </c>
      <c r="AM817">
        <v>95590332.530100003</v>
      </c>
      <c r="AN817">
        <v>528682801.3082</v>
      </c>
      <c r="AO817">
        <v>0</v>
      </c>
      <c r="AP817">
        <v>0.12870000000000001</v>
      </c>
      <c r="AQ817">
        <v>0.18079999999999999</v>
      </c>
      <c r="AR817">
        <v>-21.882152600000001</v>
      </c>
      <c r="AS817">
        <v>0</v>
      </c>
      <c r="AT817">
        <v>-5.5498890562499996</v>
      </c>
      <c r="AU817">
        <v>0.13469999999999999</v>
      </c>
      <c r="AV817">
        <v>1</v>
      </c>
      <c r="AW817">
        <v>2906.3957999999998</v>
      </c>
      <c r="AX817">
        <v>145285.9498</v>
      </c>
      <c r="AY817">
        <v>0</v>
      </c>
      <c r="AZ817">
        <v>0.112</v>
      </c>
      <c r="BA817">
        <v>0.98</v>
      </c>
      <c r="BC817">
        <v>0</v>
      </c>
      <c r="BD817">
        <v>0</v>
      </c>
      <c r="BE817">
        <v>0</v>
      </c>
      <c r="BF817">
        <v>0</v>
      </c>
      <c r="BG817" s="2">
        <f t="shared" si="16"/>
        <v>0.37134665999999994</v>
      </c>
      <c r="BH817" t="str">
        <f>IFERROR(VLOOKUP(D817,'Pesos cenários'!$B$2:$D$4,3,FALSE),"")</f>
        <v/>
      </c>
    </row>
    <row r="818" spans="1:60" x14ac:dyDescent="0.25">
      <c r="A818">
        <v>21905</v>
      </c>
      <c r="B818" t="s">
        <v>719</v>
      </c>
      <c r="C818" t="s">
        <v>504</v>
      </c>
      <c r="D818" t="s">
        <v>60</v>
      </c>
      <c r="E818" t="s">
        <v>93</v>
      </c>
      <c r="F818" t="s">
        <v>728</v>
      </c>
      <c r="G818" t="s">
        <v>716</v>
      </c>
      <c r="H818">
        <v>13.680999999999999</v>
      </c>
      <c r="I818">
        <v>439.80535900000001</v>
      </c>
      <c r="J818">
        <v>2144.8548336499998</v>
      </c>
      <c r="K818">
        <v>3.6022190000000003E-2</v>
      </c>
      <c r="L818">
        <v>0.13350000000000001</v>
      </c>
      <c r="M818">
        <v>0.20499999999999999</v>
      </c>
      <c r="N818">
        <v>20.509</v>
      </c>
      <c r="O818">
        <v>991.44029999999998</v>
      </c>
      <c r="P818">
        <v>1.4140999999999999</v>
      </c>
      <c r="Q818">
        <v>0.12039999999999999</v>
      </c>
      <c r="R818">
        <v>1.9300000000000001E-2</v>
      </c>
      <c r="S818">
        <v>51.915199999999999</v>
      </c>
      <c r="T818">
        <v>627.43240000000003</v>
      </c>
      <c r="U818">
        <v>0</v>
      </c>
      <c r="V818">
        <v>0</v>
      </c>
      <c r="W818">
        <v>8.2699999999999996E-2</v>
      </c>
      <c r="X818">
        <v>54001448</v>
      </c>
      <c r="Y818">
        <v>1881592089.5</v>
      </c>
      <c r="Z818">
        <v>0</v>
      </c>
      <c r="AA818">
        <v>0.1263</v>
      </c>
      <c r="AB818">
        <v>2.87E-2</v>
      </c>
      <c r="AC818">
        <v>23.808299999999999</v>
      </c>
      <c r="AD818">
        <v>644978.16810000001</v>
      </c>
      <c r="AE818">
        <v>0</v>
      </c>
      <c r="AF818">
        <v>0.12039999999999999</v>
      </c>
      <c r="AG818">
        <v>0</v>
      </c>
      <c r="AH818">
        <v>0.17</v>
      </c>
      <c r="AI818">
        <v>0.57840000000000003</v>
      </c>
      <c r="AJ818">
        <v>-0.33900000000000002</v>
      </c>
      <c r="AK818">
        <v>0.124</v>
      </c>
      <c r="AL818">
        <v>0.55479999999999996</v>
      </c>
      <c r="AM818">
        <v>8544519.4590000007</v>
      </c>
      <c r="AN818">
        <v>528682801.3082</v>
      </c>
      <c r="AO818">
        <v>0</v>
      </c>
      <c r="AP818">
        <v>0.12870000000000001</v>
      </c>
      <c r="AQ818">
        <v>1.6199999999999999E-2</v>
      </c>
      <c r="AR818">
        <v>5.05271256E-2</v>
      </c>
      <c r="AS818">
        <v>0</v>
      </c>
      <c r="AT818">
        <v>-5.5498890562499996</v>
      </c>
      <c r="AU818">
        <v>0.13469999999999999</v>
      </c>
      <c r="AV818">
        <v>0</v>
      </c>
      <c r="AW818">
        <v>2011.0278000000001</v>
      </c>
      <c r="AX818">
        <v>145285.9498</v>
      </c>
      <c r="AY818">
        <v>0</v>
      </c>
      <c r="AZ818">
        <v>0.112</v>
      </c>
      <c r="BA818">
        <v>0.98619999999999997</v>
      </c>
      <c r="BC818">
        <v>0</v>
      </c>
      <c r="BD818">
        <v>0</v>
      </c>
      <c r="BE818">
        <v>0</v>
      </c>
      <c r="BF818">
        <v>0</v>
      </c>
      <c r="BG818" s="2">
        <f t="shared" si="16"/>
        <v>0.21465056999999998</v>
      </c>
      <c r="BH818" t="str">
        <f>IFERROR(VLOOKUP(D818,'Pesos cenários'!$B$2:$D$4,3,FALSE),"")</f>
        <v/>
      </c>
    </row>
    <row r="819" spans="1:60" x14ac:dyDescent="0.25">
      <c r="A819">
        <v>21906</v>
      </c>
      <c r="B819" t="s">
        <v>719</v>
      </c>
      <c r="C819" t="s">
        <v>505</v>
      </c>
      <c r="D819" t="s">
        <v>60</v>
      </c>
      <c r="E819" t="s">
        <v>93</v>
      </c>
      <c r="F819" t="s">
        <v>728</v>
      </c>
      <c r="G819" t="s">
        <v>716</v>
      </c>
      <c r="H819">
        <v>9.9480000000000004</v>
      </c>
      <c r="I819">
        <v>203.42607100000001</v>
      </c>
      <c r="J819">
        <v>2144.8548336499998</v>
      </c>
      <c r="K819">
        <v>3.6022190000000003E-2</v>
      </c>
      <c r="L819">
        <v>0.13350000000000001</v>
      </c>
      <c r="M819">
        <v>9.4799999999999995E-2</v>
      </c>
      <c r="N819">
        <v>49.026699999999998</v>
      </c>
      <c r="O819">
        <v>991.44029999999998</v>
      </c>
      <c r="P819">
        <v>1.4140999999999999</v>
      </c>
      <c r="Q819">
        <v>0.12039999999999999</v>
      </c>
      <c r="R819">
        <v>4.8099999999999997E-2</v>
      </c>
      <c r="S819">
        <v>108.0038</v>
      </c>
      <c r="T819">
        <v>627.43240000000003</v>
      </c>
      <c r="U819">
        <v>0</v>
      </c>
      <c r="V819">
        <v>0</v>
      </c>
      <c r="W819">
        <v>0.1721</v>
      </c>
      <c r="X819">
        <v>39266466</v>
      </c>
      <c r="Y819">
        <v>1881592089.5</v>
      </c>
      <c r="Z819">
        <v>0</v>
      </c>
      <c r="AA819">
        <v>0.1263</v>
      </c>
      <c r="AB819">
        <v>2.0899999999999998E-2</v>
      </c>
      <c r="AC819">
        <v>24372.1273</v>
      </c>
      <c r="AD819">
        <v>644978.16810000001</v>
      </c>
      <c r="AE819">
        <v>0</v>
      </c>
      <c r="AF819">
        <v>0.12039999999999999</v>
      </c>
      <c r="AG819">
        <v>3.78E-2</v>
      </c>
      <c r="AH819">
        <v>3.9600000000000003E-2</v>
      </c>
      <c r="AI819">
        <v>0.57840000000000003</v>
      </c>
      <c r="AJ819">
        <v>-0.33900000000000002</v>
      </c>
      <c r="AK819">
        <v>0.124</v>
      </c>
      <c r="AL819">
        <v>0.41270000000000001</v>
      </c>
      <c r="AM819">
        <v>20215783.302099999</v>
      </c>
      <c r="AN819">
        <v>528682801.3082</v>
      </c>
      <c r="AO819">
        <v>0</v>
      </c>
      <c r="AP819">
        <v>0.12870000000000001</v>
      </c>
      <c r="AQ819">
        <v>3.8199999999999998E-2</v>
      </c>
      <c r="AR819">
        <v>-1.41751906E-2</v>
      </c>
      <c r="AS819">
        <v>0</v>
      </c>
      <c r="AT819">
        <v>-5.5498890562499996</v>
      </c>
      <c r="AU819">
        <v>0.13469999999999999</v>
      </c>
      <c r="AV819">
        <v>2.5541394532989101E-3</v>
      </c>
      <c r="AW819">
        <v>2197.8917999999999</v>
      </c>
      <c r="AX819">
        <v>145285.9498</v>
      </c>
      <c r="AY819">
        <v>0</v>
      </c>
      <c r="AZ819">
        <v>0.112</v>
      </c>
      <c r="BA819">
        <v>0.9849</v>
      </c>
      <c r="BC819">
        <v>0</v>
      </c>
      <c r="BD819">
        <v>0</v>
      </c>
      <c r="BE819">
        <v>0</v>
      </c>
      <c r="BF819">
        <v>0</v>
      </c>
      <c r="BG819" s="2">
        <f t="shared" si="16"/>
        <v>0.19238181258435938</v>
      </c>
      <c r="BH819" t="str">
        <f>IFERROR(VLOOKUP(D819,'Pesos cenários'!$B$2:$D$4,3,FALSE),"")</f>
        <v/>
      </c>
    </row>
    <row r="820" spans="1:60" x14ac:dyDescent="0.25">
      <c r="A820">
        <v>21907</v>
      </c>
      <c r="B820" t="s">
        <v>719</v>
      </c>
      <c r="C820" t="s">
        <v>506</v>
      </c>
      <c r="D820" t="s">
        <v>60</v>
      </c>
      <c r="E820" t="s">
        <v>93</v>
      </c>
      <c r="F820" t="s">
        <v>728</v>
      </c>
      <c r="G820" t="s">
        <v>716</v>
      </c>
      <c r="H820">
        <v>283.471</v>
      </c>
      <c r="I820">
        <v>674.76178000000004</v>
      </c>
      <c r="J820">
        <v>2144.8548336499998</v>
      </c>
      <c r="K820">
        <v>3.6022190000000003E-2</v>
      </c>
      <c r="L820">
        <v>0.13350000000000001</v>
      </c>
      <c r="M820">
        <v>0.31459999999999999</v>
      </c>
      <c r="N820">
        <v>339.8528</v>
      </c>
      <c r="O820">
        <v>991.44029999999998</v>
      </c>
      <c r="P820">
        <v>1.4140999999999999</v>
      </c>
      <c r="Q820">
        <v>0.12039999999999999</v>
      </c>
      <c r="R820">
        <v>0.34179999999999999</v>
      </c>
      <c r="S820">
        <v>326.40809999999999</v>
      </c>
      <c r="T820">
        <v>627.43240000000003</v>
      </c>
      <c r="U820">
        <v>0</v>
      </c>
      <c r="V820">
        <v>0</v>
      </c>
      <c r="W820">
        <v>0.5202</v>
      </c>
      <c r="X820">
        <v>1118932340</v>
      </c>
      <c r="Y820">
        <v>1881592089.5</v>
      </c>
      <c r="Z820">
        <v>0</v>
      </c>
      <c r="AA820">
        <v>0.1263</v>
      </c>
      <c r="AB820">
        <v>0.59470000000000001</v>
      </c>
      <c r="AC820">
        <v>425584.4559</v>
      </c>
      <c r="AD820">
        <v>644978.16810000001</v>
      </c>
      <c r="AE820">
        <v>0</v>
      </c>
      <c r="AF820">
        <v>0.12039999999999999</v>
      </c>
      <c r="AG820">
        <v>0.65980000000000005</v>
      </c>
      <c r="AH820">
        <v>1.6999999999999999E-3</v>
      </c>
      <c r="AI820">
        <v>0.57840000000000003</v>
      </c>
      <c r="AJ820">
        <v>-0.33900000000000002</v>
      </c>
      <c r="AK820">
        <v>0.124</v>
      </c>
      <c r="AL820">
        <v>0.37140000000000001</v>
      </c>
      <c r="AM820">
        <v>1471221292.4726</v>
      </c>
      <c r="AN820">
        <v>528682801.3082</v>
      </c>
      <c r="AO820">
        <v>0</v>
      </c>
      <c r="AP820">
        <v>0.12870000000000001</v>
      </c>
      <c r="AQ820">
        <v>1</v>
      </c>
      <c r="AR820">
        <v>0.35936445</v>
      </c>
      <c r="AS820">
        <v>0</v>
      </c>
      <c r="AT820">
        <v>-5.5498890562499996</v>
      </c>
      <c r="AU820">
        <v>0.13469999999999999</v>
      </c>
      <c r="AV820">
        <v>0</v>
      </c>
      <c r="AW820">
        <v>292325.652</v>
      </c>
      <c r="AX820">
        <v>145285.9498</v>
      </c>
      <c r="AY820">
        <v>0</v>
      </c>
      <c r="AZ820">
        <v>0.112</v>
      </c>
      <c r="BA820">
        <v>0</v>
      </c>
      <c r="BC820">
        <v>0</v>
      </c>
      <c r="BD820">
        <v>0</v>
      </c>
      <c r="BE820">
        <v>0</v>
      </c>
      <c r="BF820">
        <v>0</v>
      </c>
      <c r="BG820" s="2">
        <f t="shared" si="16"/>
        <v>0.41245595000000002</v>
      </c>
      <c r="BH820" t="str">
        <f>IFERROR(VLOOKUP(D820,'Pesos cenários'!$B$2:$D$4,3,FALSE),"")</f>
        <v/>
      </c>
    </row>
    <row r="821" spans="1:60" x14ac:dyDescent="0.25">
      <c r="A821">
        <v>21908</v>
      </c>
      <c r="B821" t="s">
        <v>719</v>
      </c>
      <c r="C821" t="s">
        <v>507</v>
      </c>
      <c r="D821" t="s">
        <v>60</v>
      </c>
      <c r="E821" t="s">
        <v>93</v>
      </c>
      <c r="F821" t="s">
        <v>728</v>
      </c>
      <c r="G821" t="s">
        <v>716</v>
      </c>
      <c r="H821">
        <v>113.066</v>
      </c>
      <c r="I821">
        <v>262.57583599999998</v>
      </c>
      <c r="J821">
        <v>2144.8548336499998</v>
      </c>
      <c r="K821">
        <v>3.6022190000000003E-2</v>
      </c>
      <c r="L821">
        <v>0.13350000000000001</v>
      </c>
      <c r="M821">
        <v>0.12239999999999999</v>
      </c>
      <c r="N821">
        <v>297.06630000000001</v>
      </c>
      <c r="O821">
        <v>991.44029999999998</v>
      </c>
      <c r="P821">
        <v>1.4140999999999999</v>
      </c>
      <c r="Q821">
        <v>0.12039999999999999</v>
      </c>
      <c r="R821">
        <v>0.29859999999999998</v>
      </c>
      <c r="S821">
        <v>143.29859999999999</v>
      </c>
      <c r="T821">
        <v>627.43240000000003</v>
      </c>
      <c r="U821">
        <v>0</v>
      </c>
      <c r="V821">
        <v>0</v>
      </c>
      <c r="W821">
        <v>0.22839999999999999</v>
      </c>
      <c r="X821">
        <v>446301278</v>
      </c>
      <c r="Y821">
        <v>1881592089.5</v>
      </c>
      <c r="Z821">
        <v>0</v>
      </c>
      <c r="AA821">
        <v>0.1263</v>
      </c>
      <c r="AB821">
        <v>0.23719999999999999</v>
      </c>
      <c r="AC821">
        <v>162410.36040000001</v>
      </c>
      <c r="AD821">
        <v>644978.16810000001</v>
      </c>
      <c r="AE821">
        <v>0</v>
      </c>
      <c r="AF821">
        <v>0.12039999999999999</v>
      </c>
      <c r="AG821">
        <v>0.25180000000000002</v>
      </c>
      <c r="AH821">
        <v>0.21149999999999999</v>
      </c>
      <c r="AI821">
        <v>0.57840000000000003</v>
      </c>
      <c r="AJ821">
        <v>-0.33900000000000002</v>
      </c>
      <c r="AK821">
        <v>0.124</v>
      </c>
      <c r="AL821">
        <v>0.60009999999999997</v>
      </c>
      <c r="AM821">
        <v>1537756698.0764</v>
      </c>
      <c r="AN821">
        <v>528682801.3082</v>
      </c>
      <c r="AO821">
        <v>0</v>
      </c>
      <c r="AP821">
        <v>0.12870000000000001</v>
      </c>
      <c r="AQ821">
        <v>1</v>
      </c>
      <c r="AR821">
        <v>5.8663945200000001</v>
      </c>
      <c r="AS821">
        <v>0</v>
      </c>
      <c r="AT821">
        <v>-5.5498890562499996</v>
      </c>
      <c r="AU821">
        <v>0.13469999999999999</v>
      </c>
      <c r="AV821">
        <v>0</v>
      </c>
      <c r="AW821">
        <v>100835.4561</v>
      </c>
      <c r="AX821">
        <v>145285.9498</v>
      </c>
      <c r="AY821">
        <v>0</v>
      </c>
      <c r="AZ821">
        <v>0.112</v>
      </c>
      <c r="BA821">
        <v>0.30599999999999999</v>
      </c>
      <c r="BC821">
        <v>0</v>
      </c>
      <c r="BD821">
        <v>0</v>
      </c>
      <c r="BE821">
        <v>0</v>
      </c>
      <c r="BF821">
        <v>0</v>
      </c>
      <c r="BG821" s="2">
        <f t="shared" si="16"/>
        <v>0.34995131999999995</v>
      </c>
      <c r="BH821" t="str">
        <f>IFERROR(VLOOKUP(D821,'Pesos cenários'!$B$2:$D$4,3,FALSE),"")</f>
        <v/>
      </c>
    </row>
    <row r="822" spans="1:60" x14ac:dyDescent="0.25">
      <c r="A822">
        <v>21909</v>
      </c>
      <c r="B822" t="s">
        <v>719</v>
      </c>
      <c r="C822" t="s">
        <v>508</v>
      </c>
      <c r="D822" t="s">
        <v>60</v>
      </c>
      <c r="E822" t="s">
        <v>93</v>
      </c>
      <c r="F822" t="s">
        <v>728</v>
      </c>
      <c r="G822" t="s">
        <v>716</v>
      </c>
      <c r="H822">
        <v>70.805000000000007</v>
      </c>
      <c r="I822">
        <v>555.00207499999999</v>
      </c>
      <c r="J822">
        <v>2144.8548336499998</v>
      </c>
      <c r="K822">
        <v>3.6022190000000003E-2</v>
      </c>
      <c r="L822">
        <v>0.13350000000000001</v>
      </c>
      <c r="M822">
        <v>0.25869999999999999</v>
      </c>
      <c r="N822">
        <v>47.495199999999997</v>
      </c>
      <c r="O822">
        <v>991.44029999999998</v>
      </c>
      <c r="P822">
        <v>1.4140999999999999</v>
      </c>
      <c r="Q822">
        <v>0.12039999999999999</v>
      </c>
      <c r="R822">
        <v>4.65E-2</v>
      </c>
      <c r="S822">
        <v>141.80770000000001</v>
      </c>
      <c r="T822">
        <v>627.43240000000003</v>
      </c>
      <c r="U822">
        <v>0</v>
      </c>
      <c r="V822">
        <v>0</v>
      </c>
      <c r="W822">
        <v>0.22600000000000001</v>
      </c>
      <c r="X822">
        <v>372645168</v>
      </c>
      <c r="Y822">
        <v>1881592089.5</v>
      </c>
      <c r="Z822">
        <v>0</v>
      </c>
      <c r="AA822">
        <v>0.1263</v>
      </c>
      <c r="AB822">
        <v>0.19800000000000001</v>
      </c>
      <c r="AC822">
        <v>112928.9157</v>
      </c>
      <c r="AD822">
        <v>644978.16810000001</v>
      </c>
      <c r="AE822">
        <v>0</v>
      </c>
      <c r="AF822">
        <v>0.12039999999999999</v>
      </c>
      <c r="AG822">
        <v>0.17510000000000001</v>
      </c>
      <c r="AH822">
        <v>1.83E-2</v>
      </c>
      <c r="AI822">
        <v>0.57840000000000003</v>
      </c>
      <c r="AJ822">
        <v>-0.33900000000000002</v>
      </c>
      <c r="AK822">
        <v>0.124</v>
      </c>
      <c r="AL822">
        <v>0.38950000000000001</v>
      </c>
      <c r="AM822">
        <v>3446559008.8311</v>
      </c>
      <c r="AN822">
        <v>528682801.3082</v>
      </c>
      <c r="AO822">
        <v>0</v>
      </c>
      <c r="AP822">
        <v>0.12870000000000001</v>
      </c>
      <c r="AQ822">
        <v>1</v>
      </c>
      <c r="AR822">
        <v>1.09275436</v>
      </c>
      <c r="AS822">
        <v>0</v>
      </c>
      <c r="AT822">
        <v>-5.5498890562499996</v>
      </c>
      <c r="AU822">
        <v>0.13469999999999999</v>
      </c>
      <c r="AV822">
        <v>0</v>
      </c>
      <c r="AW822">
        <v>251316.91579999999</v>
      </c>
      <c r="AX822">
        <v>145285.9498</v>
      </c>
      <c r="AY822">
        <v>0</v>
      </c>
      <c r="AZ822">
        <v>0.112</v>
      </c>
      <c r="BA822">
        <v>0</v>
      </c>
      <c r="BC822">
        <v>0</v>
      </c>
      <c r="BD822">
        <v>0</v>
      </c>
      <c r="BE822">
        <v>0</v>
      </c>
      <c r="BF822">
        <v>0</v>
      </c>
      <c r="BG822" s="2">
        <f t="shared" si="16"/>
        <v>0.26322248999999998</v>
      </c>
      <c r="BH822" t="str">
        <f>IFERROR(VLOOKUP(D822,'Pesos cenários'!$B$2:$D$4,3,FALSE),"")</f>
        <v/>
      </c>
    </row>
    <row r="823" spans="1:60" x14ac:dyDescent="0.25">
      <c r="A823">
        <v>21910</v>
      </c>
      <c r="B823" t="s">
        <v>719</v>
      </c>
      <c r="C823" t="s">
        <v>509</v>
      </c>
      <c r="D823" t="s">
        <v>60</v>
      </c>
      <c r="E823" t="s">
        <v>93</v>
      </c>
      <c r="F823" t="s">
        <v>728</v>
      </c>
      <c r="G823" t="s">
        <v>716</v>
      </c>
      <c r="H823">
        <v>30.158000000000001</v>
      </c>
      <c r="I823">
        <v>600.60906999999997</v>
      </c>
      <c r="J823">
        <v>2144.8548336499998</v>
      </c>
      <c r="K823">
        <v>3.6022190000000003E-2</v>
      </c>
      <c r="L823">
        <v>0.13350000000000001</v>
      </c>
      <c r="M823">
        <v>0.28000000000000003</v>
      </c>
      <c r="N823">
        <v>6.2351000000000001</v>
      </c>
      <c r="O823">
        <v>991.44029999999998</v>
      </c>
      <c r="P823">
        <v>1.4140999999999999</v>
      </c>
      <c r="Q823">
        <v>0.12039999999999999</v>
      </c>
      <c r="R823">
        <v>4.8999999999999998E-3</v>
      </c>
      <c r="S823">
        <v>68.287300000000002</v>
      </c>
      <c r="T823">
        <v>627.43240000000003</v>
      </c>
      <c r="U823">
        <v>0</v>
      </c>
      <c r="V823">
        <v>0</v>
      </c>
      <c r="W823">
        <v>0.10879999999999999</v>
      </c>
      <c r="X823">
        <v>119039978</v>
      </c>
      <c r="Y823">
        <v>1881592089.5</v>
      </c>
      <c r="Z823">
        <v>0</v>
      </c>
      <c r="AA823">
        <v>0.1263</v>
      </c>
      <c r="AB823">
        <v>6.3299999999999995E-2</v>
      </c>
      <c r="AC823">
        <v>73918.338799999998</v>
      </c>
      <c r="AD823">
        <v>644978.16810000001</v>
      </c>
      <c r="AE823">
        <v>0</v>
      </c>
      <c r="AF823">
        <v>0.12039999999999999</v>
      </c>
      <c r="AG823">
        <v>0.11459999999999999</v>
      </c>
      <c r="AH823">
        <v>0.46589999999999998</v>
      </c>
      <c r="AI823">
        <v>0.57840000000000003</v>
      </c>
      <c r="AJ823">
        <v>-0.33900000000000002</v>
      </c>
      <c r="AK823">
        <v>0.124</v>
      </c>
      <c r="AL823">
        <v>0.87729999999999997</v>
      </c>
      <c r="AM823">
        <v>2526903300.0065999</v>
      </c>
      <c r="AN823">
        <v>528682801.3082</v>
      </c>
      <c r="AO823">
        <v>0</v>
      </c>
      <c r="AP823">
        <v>0.12870000000000001</v>
      </c>
      <c r="AQ823">
        <v>1</v>
      </c>
      <c r="AR823">
        <v>6.3484234800000001</v>
      </c>
      <c r="AS823">
        <v>0</v>
      </c>
      <c r="AT823">
        <v>-5.5498890562499996</v>
      </c>
      <c r="AU823">
        <v>0.13469999999999999</v>
      </c>
      <c r="AV823">
        <v>0</v>
      </c>
      <c r="AW823">
        <v>40545.022900000004</v>
      </c>
      <c r="AX823">
        <v>145285.9498</v>
      </c>
      <c r="AY823">
        <v>0</v>
      </c>
      <c r="AZ823">
        <v>0.112</v>
      </c>
      <c r="BA823">
        <v>0.72089999999999999</v>
      </c>
      <c r="BC823">
        <v>0</v>
      </c>
      <c r="BD823">
        <v>0</v>
      </c>
      <c r="BE823">
        <v>0</v>
      </c>
      <c r="BF823">
        <v>0</v>
      </c>
      <c r="BG823" s="2">
        <f t="shared" si="16"/>
        <v>0.37798859000000001</v>
      </c>
      <c r="BH823" t="str">
        <f>IFERROR(VLOOKUP(D823,'Pesos cenários'!$B$2:$D$4,3,FALSE),"")</f>
        <v/>
      </c>
    </row>
    <row r="824" spans="1:60" x14ac:dyDescent="0.25">
      <c r="A824">
        <v>21911</v>
      </c>
      <c r="B824" t="s">
        <v>719</v>
      </c>
      <c r="C824" t="s">
        <v>510</v>
      </c>
      <c r="D824" t="s">
        <v>60</v>
      </c>
      <c r="E824" t="s">
        <v>93</v>
      </c>
      <c r="F824" t="s">
        <v>728</v>
      </c>
      <c r="G824" t="s">
        <v>716</v>
      </c>
      <c r="H824">
        <v>161.309</v>
      </c>
      <c r="I824">
        <v>125.951065</v>
      </c>
      <c r="J824">
        <v>2144.8548336499998</v>
      </c>
      <c r="K824">
        <v>3.6022190000000003E-2</v>
      </c>
      <c r="L824">
        <v>0.13350000000000001</v>
      </c>
      <c r="M824">
        <v>5.8700000000000002E-2</v>
      </c>
      <c r="N824">
        <v>276.36099999999999</v>
      </c>
      <c r="O824">
        <v>991.44029999999998</v>
      </c>
      <c r="P824">
        <v>1.4140999999999999</v>
      </c>
      <c r="Q824">
        <v>0.12039999999999999</v>
      </c>
      <c r="R824">
        <v>0.2777</v>
      </c>
      <c r="S824">
        <v>419.24950000000001</v>
      </c>
      <c r="T824">
        <v>627.43240000000003</v>
      </c>
      <c r="U824">
        <v>0</v>
      </c>
      <c r="V824">
        <v>0</v>
      </c>
      <c r="W824">
        <v>0.66820000000000002</v>
      </c>
      <c r="X824">
        <v>636728426</v>
      </c>
      <c r="Y824">
        <v>1881592089.5</v>
      </c>
      <c r="Z824">
        <v>0</v>
      </c>
      <c r="AA824">
        <v>0.1263</v>
      </c>
      <c r="AB824">
        <v>0.33839999999999998</v>
      </c>
      <c r="AC824">
        <v>628874.29689999996</v>
      </c>
      <c r="AD824">
        <v>644978.16810000001</v>
      </c>
      <c r="AE824">
        <v>0</v>
      </c>
      <c r="AF824">
        <v>0.12039999999999999</v>
      </c>
      <c r="AG824">
        <v>0.97499999999999998</v>
      </c>
      <c r="AH824">
        <v>1</v>
      </c>
      <c r="AI824">
        <v>0.57840000000000003</v>
      </c>
      <c r="AJ824">
        <v>-0.33900000000000002</v>
      </c>
      <c r="AK824">
        <v>0.124</v>
      </c>
      <c r="AL824">
        <v>1</v>
      </c>
      <c r="AM824">
        <v>984911919.23959994</v>
      </c>
      <c r="AN824">
        <v>528682801.3082</v>
      </c>
      <c r="AO824">
        <v>0</v>
      </c>
      <c r="AP824">
        <v>0.12870000000000001</v>
      </c>
      <c r="AQ824">
        <v>1</v>
      </c>
      <c r="AR824">
        <v>1.48857655E-2</v>
      </c>
      <c r="AS824">
        <v>0</v>
      </c>
      <c r="AT824">
        <v>-5.5498890562499996</v>
      </c>
      <c r="AU824">
        <v>0.13469999999999999</v>
      </c>
      <c r="AV824">
        <v>0</v>
      </c>
      <c r="AW824">
        <v>44139.007599999997</v>
      </c>
      <c r="AX824">
        <v>145285.9498</v>
      </c>
      <c r="AY824">
        <v>0</v>
      </c>
      <c r="AZ824">
        <v>0.112</v>
      </c>
      <c r="BA824">
        <v>0.69620000000000004</v>
      </c>
      <c r="BC824">
        <v>0</v>
      </c>
      <c r="BD824">
        <v>0</v>
      </c>
      <c r="BE824">
        <v>0</v>
      </c>
      <c r="BF824">
        <v>0</v>
      </c>
      <c r="BG824" s="2">
        <f t="shared" si="16"/>
        <v>0.53207585000000002</v>
      </c>
      <c r="BH824" t="str">
        <f>IFERROR(VLOOKUP(D824,'Pesos cenários'!$B$2:$D$4,3,FALSE),"")</f>
        <v/>
      </c>
    </row>
    <row r="825" spans="1:60" x14ac:dyDescent="0.25">
      <c r="A825">
        <v>21912</v>
      </c>
      <c r="B825" t="s">
        <v>719</v>
      </c>
      <c r="C825" t="s">
        <v>511</v>
      </c>
      <c r="D825" t="s">
        <v>60</v>
      </c>
      <c r="E825" t="s">
        <v>93</v>
      </c>
      <c r="F825" t="s">
        <v>728</v>
      </c>
      <c r="G825" t="s">
        <v>716</v>
      </c>
      <c r="H825">
        <v>66.709000000000003</v>
      </c>
      <c r="I825">
        <v>393.28472900000003</v>
      </c>
      <c r="J825">
        <v>2144.8548336499998</v>
      </c>
      <c r="K825">
        <v>3.6022190000000003E-2</v>
      </c>
      <c r="L825">
        <v>0.13350000000000001</v>
      </c>
      <c r="M825">
        <v>0.18329999999999999</v>
      </c>
      <c r="N825">
        <v>66.907799999999995</v>
      </c>
      <c r="O825">
        <v>991.44029999999998</v>
      </c>
      <c r="P825">
        <v>1.4140999999999999</v>
      </c>
      <c r="Q825">
        <v>0.12039999999999999</v>
      </c>
      <c r="R825">
        <v>6.6199999999999995E-2</v>
      </c>
      <c r="S825">
        <v>174.4117</v>
      </c>
      <c r="T825">
        <v>627.43240000000003</v>
      </c>
      <c r="U825">
        <v>0</v>
      </c>
      <c r="V825">
        <v>0</v>
      </c>
      <c r="W825">
        <v>0.27800000000000002</v>
      </c>
      <c r="X825">
        <v>263316486</v>
      </c>
      <c r="Y825">
        <v>1881592089.5</v>
      </c>
      <c r="Z825">
        <v>0</v>
      </c>
      <c r="AA825">
        <v>0.1263</v>
      </c>
      <c r="AB825">
        <v>0.1399</v>
      </c>
      <c r="AC825">
        <v>79210.718900000007</v>
      </c>
      <c r="AD825">
        <v>644978.16810000001</v>
      </c>
      <c r="AE825">
        <v>0</v>
      </c>
      <c r="AF825">
        <v>0.12039999999999999</v>
      </c>
      <c r="AG825">
        <v>0.12280000000000001</v>
      </c>
      <c r="AH825">
        <v>1</v>
      </c>
      <c r="AI825">
        <v>0.57840000000000003</v>
      </c>
      <c r="AJ825">
        <v>-0.33900000000000002</v>
      </c>
      <c r="AK825">
        <v>0.124</v>
      </c>
      <c r="AL825">
        <v>1</v>
      </c>
      <c r="AM825">
        <v>308771206.05549997</v>
      </c>
      <c r="AN825">
        <v>528682801.3082</v>
      </c>
      <c r="AO825">
        <v>0</v>
      </c>
      <c r="AP825">
        <v>0.12870000000000001</v>
      </c>
      <c r="AQ825">
        <v>0.58399999999999996</v>
      </c>
      <c r="AR825">
        <v>7.3075690299999998</v>
      </c>
      <c r="AS825">
        <v>0</v>
      </c>
      <c r="AT825">
        <v>-5.5498890562499996</v>
      </c>
      <c r="AU825">
        <v>0.13469999999999999</v>
      </c>
      <c r="AV825">
        <v>0</v>
      </c>
      <c r="AW825">
        <v>18235.1662</v>
      </c>
      <c r="AX825">
        <v>145285.9498</v>
      </c>
      <c r="AY825">
        <v>0</v>
      </c>
      <c r="AZ825">
        <v>0.112</v>
      </c>
      <c r="BA825">
        <v>0.87450000000000006</v>
      </c>
      <c r="BC825">
        <v>0</v>
      </c>
      <c r="BD825">
        <v>0</v>
      </c>
      <c r="BE825">
        <v>0</v>
      </c>
      <c r="BF825">
        <v>0</v>
      </c>
      <c r="BG825" s="2">
        <f t="shared" si="16"/>
        <v>0.36200032000000004</v>
      </c>
      <c r="BH825" t="str">
        <f>IFERROR(VLOOKUP(D825,'Pesos cenários'!$B$2:$D$4,3,FALSE),"")</f>
        <v/>
      </c>
    </row>
    <row r="826" spans="1:60" x14ac:dyDescent="0.25">
      <c r="A826">
        <v>21913</v>
      </c>
      <c r="B826" t="s">
        <v>719</v>
      </c>
      <c r="C826" t="s">
        <v>512</v>
      </c>
      <c r="D826" t="s">
        <v>60</v>
      </c>
      <c r="E826" t="s">
        <v>93</v>
      </c>
      <c r="F826" t="s">
        <v>728</v>
      </c>
      <c r="G826" t="s">
        <v>716</v>
      </c>
      <c r="H826">
        <v>504.363</v>
      </c>
      <c r="I826">
        <v>6103.2124000000003</v>
      </c>
      <c r="J826">
        <v>2144.8548336499998</v>
      </c>
      <c r="K826">
        <v>3.6022190000000003E-2</v>
      </c>
      <c r="L826">
        <v>0.13350000000000001</v>
      </c>
      <c r="M826">
        <v>1</v>
      </c>
      <c r="N826">
        <v>280.5</v>
      </c>
      <c r="O826">
        <v>991.44029999999998</v>
      </c>
      <c r="P826">
        <v>1.4140999999999999</v>
      </c>
      <c r="Q826">
        <v>0.12039999999999999</v>
      </c>
      <c r="R826">
        <v>0.28189999999999998</v>
      </c>
      <c r="S826">
        <v>887.15380000000005</v>
      </c>
      <c r="T826">
        <v>627.43240000000003</v>
      </c>
      <c r="U826">
        <v>0</v>
      </c>
      <c r="V826">
        <v>0</v>
      </c>
      <c r="W826">
        <v>1</v>
      </c>
      <c r="X826">
        <v>1990849140</v>
      </c>
      <c r="Y826">
        <v>1881592089.5</v>
      </c>
      <c r="Z826">
        <v>0</v>
      </c>
      <c r="AA826">
        <v>0.1263</v>
      </c>
      <c r="AB826">
        <v>1</v>
      </c>
      <c r="AC826">
        <v>803788.02240000002</v>
      </c>
      <c r="AD826">
        <v>644978.16810000001</v>
      </c>
      <c r="AE826">
        <v>0</v>
      </c>
      <c r="AF826">
        <v>0.12039999999999999</v>
      </c>
      <c r="AG826">
        <v>1</v>
      </c>
      <c r="AH826">
        <v>1.66E-2</v>
      </c>
      <c r="AI826">
        <v>0.57840000000000003</v>
      </c>
      <c r="AJ826">
        <v>-0.33900000000000002</v>
      </c>
      <c r="AK826">
        <v>0.124</v>
      </c>
      <c r="AL826">
        <v>0.38769999999999999</v>
      </c>
      <c r="AM826">
        <v>1092827720.6605</v>
      </c>
      <c r="AN826">
        <v>528682801.3082</v>
      </c>
      <c r="AO826">
        <v>0</v>
      </c>
      <c r="AP826">
        <v>0.12870000000000001</v>
      </c>
      <c r="AQ826">
        <v>1</v>
      </c>
      <c r="AR826">
        <v>-0.75243699600000002</v>
      </c>
      <c r="AS826">
        <v>0</v>
      </c>
      <c r="AT826">
        <v>-5.5498890562499996</v>
      </c>
      <c r="AU826">
        <v>0.13469999999999999</v>
      </c>
      <c r="AV826">
        <v>0.13557694367829601</v>
      </c>
      <c r="AW826">
        <v>82683.802200000006</v>
      </c>
      <c r="AX826">
        <v>145285.9498</v>
      </c>
      <c r="AY826">
        <v>0</v>
      </c>
      <c r="AZ826">
        <v>0.112</v>
      </c>
      <c r="BA826">
        <v>0.43090000000000001</v>
      </c>
      <c r="BC826">
        <v>0</v>
      </c>
      <c r="BD826">
        <v>0</v>
      </c>
      <c r="BE826">
        <v>0</v>
      </c>
      <c r="BF826">
        <v>0</v>
      </c>
      <c r="BG826" s="2">
        <f t="shared" si="16"/>
        <v>0.65743857431346642</v>
      </c>
      <c r="BH826" t="str">
        <f>IFERROR(VLOOKUP(D826,'Pesos cenários'!$B$2:$D$4,3,FALSE),"")</f>
        <v/>
      </c>
    </row>
    <row r="827" spans="1:60" x14ac:dyDescent="0.25">
      <c r="A827">
        <v>21914</v>
      </c>
      <c r="B827" t="s">
        <v>719</v>
      </c>
      <c r="C827" t="s">
        <v>513</v>
      </c>
      <c r="D827" t="s">
        <v>60</v>
      </c>
      <c r="E827" t="s">
        <v>93</v>
      </c>
      <c r="F827" t="s">
        <v>728</v>
      </c>
      <c r="G827" t="s">
        <v>716</v>
      </c>
      <c r="H827">
        <v>78.212999999999994</v>
      </c>
      <c r="I827">
        <v>21.103305800000001</v>
      </c>
      <c r="J827">
        <v>2144.8548336499998</v>
      </c>
      <c r="K827">
        <v>3.6022190000000003E-2</v>
      </c>
      <c r="L827">
        <v>0.13350000000000001</v>
      </c>
      <c r="M827">
        <v>9.7999999999999997E-3</v>
      </c>
      <c r="N827">
        <v>763.73109999999997</v>
      </c>
      <c r="O827">
        <v>991.44029999999998</v>
      </c>
      <c r="P827">
        <v>1.4140999999999999</v>
      </c>
      <c r="Q827">
        <v>0.12039999999999999</v>
      </c>
      <c r="R827">
        <v>0.77</v>
      </c>
      <c r="S827">
        <v>144.21109999999999</v>
      </c>
      <c r="T827">
        <v>627.43240000000003</v>
      </c>
      <c r="U827">
        <v>0</v>
      </c>
      <c r="V827">
        <v>0</v>
      </c>
      <c r="W827">
        <v>0.2298</v>
      </c>
      <c r="X827">
        <v>308727212</v>
      </c>
      <c r="Y827">
        <v>1881592089.5</v>
      </c>
      <c r="Z827">
        <v>0</v>
      </c>
      <c r="AA827">
        <v>0.1263</v>
      </c>
      <c r="AB827">
        <v>0.1641</v>
      </c>
      <c r="AC827">
        <v>127727.3714</v>
      </c>
      <c r="AD827">
        <v>644978.16810000001</v>
      </c>
      <c r="AE827">
        <v>0</v>
      </c>
      <c r="AF827">
        <v>0.12039999999999999</v>
      </c>
      <c r="AG827">
        <v>0.19800000000000001</v>
      </c>
      <c r="AH827">
        <v>-3.1399999999999997E-2</v>
      </c>
      <c r="AI827">
        <v>0.57840000000000003</v>
      </c>
      <c r="AJ827">
        <v>-0.33900000000000002</v>
      </c>
      <c r="AK827">
        <v>0.124</v>
      </c>
      <c r="AL827">
        <v>0.3352</v>
      </c>
      <c r="AM827">
        <v>1910266399.7925</v>
      </c>
      <c r="AN827">
        <v>528682801.3082</v>
      </c>
      <c r="AO827">
        <v>0</v>
      </c>
      <c r="AP827">
        <v>0.12870000000000001</v>
      </c>
      <c r="AQ827">
        <v>1</v>
      </c>
      <c r="AR827">
        <v>6.2613291699999998</v>
      </c>
      <c r="AS827">
        <v>0</v>
      </c>
      <c r="AT827">
        <v>-5.5498890562499996</v>
      </c>
      <c r="AU827">
        <v>0.13469999999999999</v>
      </c>
      <c r="AV827">
        <v>0</v>
      </c>
      <c r="AW827">
        <v>99504.463399999993</v>
      </c>
      <c r="AX827">
        <v>145285.9498</v>
      </c>
      <c r="AY827">
        <v>0</v>
      </c>
      <c r="AZ827">
        <v>0.112</v>
      </c>
      <c r="BA827">
        <v>0.31509999999999999</v>
      </c>
      <c r="BC827">
        <v>0</v>
      </c>
      <c r="BD827">
        <v>0</v>
      </c>
      <c r="BE827">
        <v>0</v>
      </c>
      <c r="BF827">
        <v>0</v>
      </c>
      <c r="BG827" s="2">
        <f t="shared" si="16"/>
        <v>0.34413733000000007</v>
      </c>
      <c r="BH827" t="str">
        <f>IFERROR(VLOOKUP(D827,'Pesos cenários'!$B$2:$D$4,3,FALSE),"")</f>
        <v/>
      </c>
    </row>
    <row r="828" spans="1:60" x14ac:dyDescent="0.25">
      <c r="A828">
        <v>21915</v>
      </c>
      <c r="B828" t="s">
        <v>719</v>
      </c>
      <c r="C828" t="s">
        <v>514</v>
      </c>
      <c r="D828" t="s">
        <v>60</v>
      </c>
      <c r="E828" t="s">
        <v>93</v>
      </c>
      <c r="F828" t="s">
        <v>728</v>
      </c>
      <c r="G828" t="s">
        <v>716</v>
      </c>
      <c r="H828">
        <v>17.916</v>
      </c>
      <c r="I828">
        <v>211.19300799999999</v>
      </c>
      <c r="J828">
        <v>2144.8548336499998</v>
      </c>
      <c r="K828">
        <v>3.6022190000000003E-2</v>
      </c>
      <c r="L828">
        <v>0.13350000000000001</v>
      </c>
      <c r="M828">
        <v>9.8400000000000001E-2</v>
      </c>
      <c r="N828">
        <v>133.0249</v>
      </c>
      <c r="O828">
        <v>991.44029999999998</v>
      </c>
      <c r="P828">
        <v>1.4140999999999999</v>
      </c>
      <c r="Q828">
        <v>0.12039999999999999</v>
      </c>
      <c r="R828">
        <v>0.13289999999999999</v>
      </c>
      <c r="S828">
        <v>74.892700000000005</v>
      </c>
      <c r="T828">
        <v>627.43240000000003</v>
      </c>
      <c r="U828">
        <v>0</v>
      </c>
      <c r="V828">
        <v>0</v>
      </c>
      <c r="W828">
        <v>0.11940000000000001</v>
      </c>
      <c r="X828">
        <v>70719296</v>
      </c>
      <c r="Y828">
        <v>1881592089.5</v>
      </c>
      <c r="Z828">
        <v>0</v>
      </c>
      <c r="AA828">
        <v>0.1263</v>
      </c>
      <c r="AB828">
        <v>3.7600000000000001E-2</v>
      </c>
      <c r="AC828">
        <v>68908.633499999996</v>
      </c>
      <c r="AD828">
        <v>644978.16810000001</v>
      </c>
      <c r="AE828">
        <v>0</v>
      </c>
      <c r="AF828">
        <v>0.12039999999999999</v>
      </c>
      <c r="AG828">
        <v>0.10680000000000001</v>
      </c>
      <c r="AH828">
        <v>0.1236</v>
      </c>
      <c r="AI828">
        <v>0.57840000000000003</v>
      </c>
      <c r="AJ828">
        <v>-0.33900000000000002</v>
      </c>
      <c r="AK828">
        <v>0.124</v>
      </c>
      <c r="AL828">
        <v>0.50429999999999997</v>
      </c>
      <c r="AM828">
        <v>33453194.827500001</v>
      </c>
      <c r="AN828">
        <v>528682801.3082</v>
      </c>
      <c r="AO828">
        <v>0</v>
      </c>
      <c r="AP828">
        <v>0.12870000000000001</v>
      </c>
      <c r="AQ828">
        <v>6.3299999999999995E-2</v>
      </c>
      <c r="AR828">
        <v>-1.5653702</v>
      </c>
      <c r="AS828">
        <v>0</v>
      </c>
      <c r="AT828">
        <v>-5.5498890562499996</v>
      </c>
      <c r="AU828">
        <v>0.13469999999999999</v>
      </c>
      <c r="AV828">
        <v>0.282054322912484</v>
      </c>
      <c r="AW828">
        <v>6454.4548000000004</v>
      </c>
      <c r="AX828">
        <v>145285.9498</v>
      </c>
      <c r="AY828">
        <v>0</v>
      </c>
      <c r="AZ828">
        <v>0.112</v>
      </c>
      <c r="BA828">
        <v>0.9556</v>
      </c>
      <c r="BC828">
        <v>0</v>
      </c>
      <c r="BD828">
        <v>0</v>
      </c>
      <c r="BE828">
        <v>0</v>
      </c>
      <c r="BF828">
        <v>0</v>
      </c>
      <c r="BG828" s="2">
        <f t="shared" si="16"/>
        <v>0.2624449872963116</v>
      </c>
      <c r="BH828" t="str">
        <f>IFERROR(VLOOKUP(D828,'Pesos cenários'!$B$2:$D$4,3,FALSE),"")</f>
        <v/>
      </c>
    </row>
    <row r="829" spans="1:60" x14ac:dyDescent="0.25">
      <c r="A829">
        <v>21918</v>
      </c>
      <c r="B829" t="s">
        <v>719</v>
      </c>
      <c r="C829" t="s">
        <v>515</v>
      </c>
      <c r="D829" t="s">
        <v>60</v>
      </c>
      <c r="E829" t="s">
        <v>93</v>
      </c>
      <c r="F829" t="s">
        <v>728</v>
      </c>
      <c r="G829" t="s">
        <v>716</v>
      </c>
      <c r="H829">
        <v>2.387</v>
      </c>
      <c r="I829">
        <v>46.278804800000003</v>
      </c>
      <c r="J829">
        <v>2144.8548336499998</v>
      </c>
      <c r="K829">
        <v>3.6022190000000003E-2</v>
      </c>
      <c r="L829">
        <v>0.13350000000000001</v>
      </c>
      <c r="M829">
        <v>2.1600000000000001E-2</v>
      </c>
      <c r="N829">
        <v>33.6708</v>
      </c>
      <c r="O829">
        <v>991.44029999999998</v>
      </c>
      <c r="P829">
        <v>1.4140999999999999</v>
      </c>
      <c r="Q829">
        <v>0.12039999999999999</v>
      </c>
      <c r="R829">
        <v>3.2599999999999997E-2</v>
      </c>
      <c r="S829">
        <v>11.0695</v>
      </c>
      <c r="T829">
        <v>627.43240000000003</v>
      </c>
      <c r="U829">
        <v>0</v>
      </c>
      <c r="V829">
        <v>0</v>
      </c>
      <c r="W829">
        <v>1.7600000000000001E-2</v>
      </c>
      <c r="X829">
        <v>9422938</v>
      </c>
      <c r="Y829">
        <v>1881592089.5</v>
      </c>
      <c r="Z829">
        <v>0</v>
      </c>
      <c r="AA829">
        <v>0.1263</v>
      </c>
      <c r="AB829">
        <v>5.0000000000000001E-3</v>
      </c>
      <c r="AC829">
        <v>3680.3737000000001</v>
      </c>
      <c r="AD829">
        <v>644978.16810000001</v>
      </c>
      <c r="AE829">
        <v>0</v>
      </c>
      <c r="AF829">
        <v>0.12039999999999999</v>
      </c>
      <c r="AG829">
        <v>5.7000000000000002E-3</v>
      </c>
      <c r="AH829">
        <v>4.0000000000000002E-4</v>
      </c>
      <c r="AI829">
        <v>0.57840000000000003</v>
      </c>
      <c r="AJ829">
        <v>-0.33900000000000002</v>
      </c>
      <c r="AK829">
        <v>0.124</v>
      </c>
      <c r="AL829">
        <v>0.36990000000000001</v>
      </c>
      <c r="AM829">
        <v>4100955.6301000002</v>
      </c>
      <c r="AN829">
        <v>528682801.3082</v>
      </c>
      <c r="AO829">
        <v>0</v>
      </c>
      <c r="AP829">
        <v>0.12870000000000001</v>
      </c>
      <c r="AQ829">
        <v>7.7999999999999996E-3</v>
      </c>
      <c r="AR829">
        <v>-5.0516109499999997</v>
      </c>
      <c r="AS829">
        <v>0</v>
      </c>
      <c r="AT829">
        <v>-5.5498890562499996</v>
      </c>
      <c r="AU829">
        <v>0.13469999999999999</v>
      </c>
      <c r="AV829">
        <v>0.91021836631331099</v>
      </c>
      <c r="AW829">
        <v>328.97359999999998</v>
      </c>
      <c r="AX829">
        <v>145285.9498</v>
      </c>
      <c r="AY829">
        <v>0</v>
      </c>
      <c r="AZ829">
        <v>0.112</v>
      </c>
      <c r="BA829">
        <v>0.99770000000000003</v>
      </c>
      <c r="BC829">
        <v>0</v>
      </c>
      <c r="BD829">
        <v>0</v>
      </c>
      <c r="BE829">
        <v>0</v>
      </c>
      <c r="BF829">
        <v>0</v>
      </c>
      <c r="BG829" s="2">
        <f t="shared" si="16"/>
        <v>0.28934669394240298</v>
      </c>
      <c r="BH829" t="str">
        <f>IFERROR(VLOOKUP(D829,'Pesos cenários'!$B$2:$D$4,3,FALSE),"")</f>
        <v/>
      </c>
    </row>
    <row r="830" spans="1:60" x14ac:dyDescent="0.25">
      <c r="A830">
        <v>21919</v>
      </c>
      <c r="B830" t="s">
        <v>719</v>
      </c>
      <c r="C830" t="s">
        <v>516</v>
      </c>
      <c r="D830" t="s">
        <v>60</v>
      </c>
      <c r="E830" t="s">
        <v>93</v>
      </c>
      <c r="F830" t="s">
        <v>728</v>
      </c>
      <c r="G830" t="s">
        <v>716</v>
      </c>
      <c r="H830">
        <v>84.650999999999996</v>
      </c>
      <c r="I830">
        <v>674.971497</v>
      </c>
      <c r="J830">
        <v>2144.8548336499998</v>
      </c>
      <c r="K830">
        <v>3.6022190000000003E-2</v>
      </c>
      <c r="L830">
        <v>0.13350000000000001</v>
      </c>
      <c r="M830">
        <v>0.31469999999999998</v>
      </c>
      <c r="N830">
        <v>168.69730000000001</v>
      </c>
      <c r="O830">
        <v>991.44029999999998</v>
      </c>
      <c r="P830">
        <v>1.4140999999999999</v>
      </c>
      <c r="Q830">
        <v>0.12039999999999999</v>
      </c>
      <c r="R830">
        <v>0.16900000000000001</v>
      </c>
      <c r="S830">
        <v>150.87880000000001</v>
      </c>
      <c r="T830">
        <v>627.43240000000003</v>
      </c>
      <c r="U830">
        <v>0</v>
      </c>
      <c r="V830">
        <v>0</v>
      </c>
      <c r="W830">
        <v>0.24049999999999999</v>
      </c>
      <c r="X830">
        <v>334138826</v>
      </c>
      <c r="Y830">
        <v>1881592089.5</v>
      </c>
      <c r="Z830">
        <v>0</v>
      </c>
      <c r="AA830">
        <v>0.1263</v>
      </c>
      <c r="AB830">
        <v>0.17760000000000001</v>
      </c>
      <c r="AC830">
        <v>88015.273799999995</v>
      </c>
      <c r="AD830">
        <v>644978.16810000001</v>
      </c>
      <c r="AE830">
        <v>0</v>
      </c>
      <c r="AF830">
        <v>0.12039999999999999</v>
      </c>
      <c r="AG830">
        <v>0.13650000000000001</v>
      </c>
      <c r="AH830">
        <v>1.2E-2</v>
      </c>
      <c r="AI830">
        <v>0.57840000000000003</v>
      </c>
      <c r="AJ830">
        <v>-0.33900000000000002</v>
      </c>
      <c r="AK830">
        <v>0.124</v>
      </c>
      <c r="AL830">
        <v>0.3826</v>
      </c>
      <c r="AM830">
        <v>280915938.35640001</v>
      </c>
      <c r="AN830">
        <v>528682801.3082</v>
      </c>
      <c r="AO830">
        <v>0</v>
      </c>
      <c r="AP830">
        <v>0.12870000000000001</v>
      </c>
      <c r="AQ830">
        <v>0.53139999999999998</v>
      </c>
      <c r="AR830">
        <v>3.2183623300000002</v>
      </c>
      <c r="AS830">
        <v>0</v>
      </c>
      <c r="AT830">
        <v>-5.5498890562499996</v>
      </c>
      <c r="AU830">
        <v>0.13469999999999999</v>
      </c>
      <c r="AV830">
        <v>0</v>
      </c>
      <c r="AW830">
        <v>4393.7341999999999</v>
      </c>
      <c r="AX830">
        <v>145285.9498</v>
      </c>
      <c r="AY830">
        <v>0</v>
      </c>
      <c r="AZ830">
        <v>0.112</v>
      </c>
      <c r="BA830">
        <v>0.9698</v>
      </c>
      <c r="BC830">
        <v>0</v>
      </c>
      <c r="BD830">
        <v>0</v>
      </c>
      <c r="BE830">
        <v>0</v>
      </c>
      <c r="BF830">
        <v>0</v>
      </c>
      <c r="BG830" s="2">
        <f t="shared" si="16"/>
        <v>0.32567670999999998</v>
      </c>
      <c r="BH830" t="str">
        <f>IFERROR(VLOOKUP(D830,'Pesos cenários'!$B$2:$D$4,3,FALSE),"")</f>
        <v/>
      </c>
    </row>
    <row r="831" spans="1:60" x14ac:dyDescent="0.25">
      <c r="A831">
        <v>21920</v>
      </c>
      <c r="B831" t="s">
        <v>719</v>
      </c>
      <c r="C831" t="s">
        <v>517</v>
      </c>
      <c r="D831" t="s">
        <v>60</v>
      </c>
      <c r="E831" t="s">
        <v>93</v>
      </c>
      <c r="F831" t="s">
        <v>728</v>
      </c>
      <c r="G831" t="s">
        <v>716</v>
      </c>
      <c r="H831">
        <v>56.098999999999997</v>
      </c>
      <c r="I831">
        <v>717.46984899999995</v>
      </c>
      <c r="J831">
        <v>2144.8548336499998</v>
      </c>
      <c r="K831">
        <v>3.6022190000000003E-2</v>
      </c>
      <c r="L831">
        <v>0.13350000000000001</v>
      </c>
      <c r="M831">
        <v>0.33450000000000002</v>
      </c>
      <c r="N831">
        <v>25.176400000000001</v>
      </c>
      <c r="O831">
        <v>991.44029999999998</v>
      </c>
      <c r="P831">
        <v>1.4140999999999999</v>
      </c>
      <c r="Q831">
        <v>0.12039999999999999</v>
      </c>
      <c r="R831">
        <v>2.4E-2</v>
      </c>
      <c r="S831">
        <v>135.6711</v>
      </c>
      <c r="T831">
        <v>627.43240000000003</v>
      </c>
      <c r="U831">
        <v>0</v>
      </c>
      <c r="V831">
        <v>0</v>
      </c>
      <c r="W831">
        <v>0.2162</v>
      </c>
      <c r="X831">
        <v>237199136</v>
      </c>
      <c r="Y831">
        <v>1881592089.5</v>
      </c>
      <c r="Z831">
        <v>0</v>
      </c>
      <c r="AA831">
        <v>0.1263</v>
      </c>
      <c r="AB831">
        <v>0.12609999999999999</v>
      </c>
      <c r="AC831">
        <v>30987.722300000001</v>
      </c>
      <c r="AD831">
        <v>644978.16810000001</v>
      </c>
      <c r="AE831">
        <v>0</v>
      </c>
      <c r="AF831">
        <v>0.12039999999999999</v>
      </c>
      <c r="AG831">
        <v>4.8000000000000001E-2</v>
      </c>
      <c r="AH831">
        <v>3.09E-2</v>
      </c>
      <c r="AI831">
        <v>0.57840000000000003</v>
      </c>
      <c r="AJ831">
        <v>-0.33900000000000002</v>
      </c>
      <c r="AK831">
        <v>0.124</v>
      </c>
      <c r="AL831">
        <v>0.4032</v>
      </c>
      <c r="AM831">
        <v>742092891.28219998</v>
      </c>
      <c r="AN831">
        <v>528682801.3082</v>
      </c>
      <c r="AO831">
        <v>0</v>
      </c>
      <c r="AP831">
        <v>0.12870000000000001</v>
      </c>
      <c r="AQ831">
        <v>1</v>
      </c>
      <c r="AR831">
        <v>0.57922232200000001</v>
      </c>
      <c r="AS831">
        <v>0</v>
      </c>
      <c r="AT831">
        <v>-5.5498890562499996</v>
      </c>
      <c r="AU831">
        <v>0.13469999999999999</v>
      </c>
      <c r="AV831">
        <v>0</v>
      </c>
      <c r="AW831">
        <v>17031.734499999999</v>
      </c>
      <c r="AX831">
        <v>145285.9498</v>
      </c>
      <c r="AY831">
        <v>0</v>
      </c>
      <c r="AZ831">
        <v>0.112</v>
      </c>
      <c r="BA831">
        <v>0.88280000000000003</v>
      </c>
      <c r="BC831">
        <v>0</v>
      </c>
      <c r="BD831">
        <v>0</v>
      </c>
      <c r="BE831">
        <v>0</v>
      </c>
      <c r="BF831">
        <v>0</v>
      </c>
      <c r="BG831" s="2">
        <f t="shared" si="16"/>
        <v>0.34682138000000001</v>
      </c>
      <c r="BH831" t="str">
        <f>IFERROR(VLOOKUP(D831,'Pesos cenários'!$B$2:$D$4,3,FALSE),"")</f>
        <v/>
      </c>
    </row>
    <row r="832" spans="1:60" x14ac:dyDescent="0.25">
      <c r="A832">
        <v>21921</v>
      </c>
      <c r="B832" t="s">
        <v>719</v>
      </c>
      <c r="C832" t="s">
        <v>518</v>
      </c>
      <c r="D832" t="s">
        <v>60</v>
      </c>
      <c r="E832" t="s">
        <v>93</v>
      </c>
      <c r="F832" t="s">
        <v>728</v>
      </c>
      <c r="G832" t="s">
        <v>716</v>
      </c>
      <c r="H832">
        <v>134.65899999999999</v>
      </c>
      <c r="I832">
        <v>856.76916500000004</v>
      </c>
      <c r="J832">
        <v>2144.8548336499998</v>
      </c>
      <c r="K832">
        <v>3.6022190000000003E-2</v>
      </c>
      <c r="L832">
        <v>0.13350000000000001</v>
      </c>
      <c r="M832">
        <v>0.39939999999999998</v>
      </c>
      <c r="N832">
        <v>145.36539999999999</v>
      </c>
      <c r="O832">
        <v>991.44029999999998</v>
      </c>
      <c r="P832">
        <v>1.4140999999999999</v>
      </c>
      <c r="Q832">
        <v>0.12039999999999999</v>
      </c>
      <c r="R832">
        <v>0.1454</v>
      </c>
      <c r="S832">
        <v>134.65860000000001</v>
      </c>
      <c r="T832">
        <v>627.43240000000003</v>
      </c>
      <c r="U832">
        <v>0</v>
      </c>
      <c r="V832">
        <v>0</v>
      </c>
      <c r="W832">
        <v>0.21460000000000001</v>
      </c>
      <c r="X832">
        <v>531532206</v>
      </c>
      <c r="Y832">
        <v>1881592089.5</v>
      </c>
      <c r="Z832">
        <v>0</v>
      </c>
      <c r="AA832">
        <v>0.1263</v>
      </c>
      <c r="AB832">
        <v>0.28249999999999997</v>
      </c>
      <c r="AC832">
        <v>201987.94779999999</v>
      </c>
      <c r="AD832">
        <v>644978.16810000001</v>
      </c>
      <c r="AE832">
        <v>0</v>
      </c>
      <c r="AF832">
        <v>0.12039999999999999</v>
      </c>
      <c r="AG832">
        <v>0.31319999999999998</v>
      </c>
      <c r="AH832">
        <v>1</v>
      </c>
      <c r="AI832">
        <v>0.57840000000000003</v>
      </c>
      <c r="AJ832">
        <v>-0.33900000000000002</v>
      </c>
      <c r="AK832">
        <v>0.124</v>
      </c>
      <c r="AL832">
        <v>1</v>
      </c>
      <c r="AM832">
        <v>24525.118399999999</v>
      </c>
      <c r="AN832">
        <v>528682801.3082</v>
      </c>
      <c r="AO832">
        <v>0</v>
      </c>
      <c r="AP832">
        <v>0.12870000000000001</v>
      </c>
      <c r="AQ832">
        <v>0</v>
      </c>
      <c r="AR832">
        <v>4.6790628400000002E-5</v>
      </c>
      <c r="AS832">
        <v>0</v>
      </c>
      <c r="AT832">
        <v>-5.5498890562499996</v>
      </c>
      <c r="AU832">
        <v>0.13469999999999999</v>
      </c>
      <c r="AV832">
        <v>0</v>
      </c>
      <c r="AW832">
        <v>7.0277000000000003</v>
      </c>
      <c r="AX832">
        <v>145285.9498</v>
      </c>
      <c r="AY832">
        <v>0</v>
      </c>
      <c r="AZ832">
        <v>0.112</v>
      </c>
      <c r="BA832">
        <v>1</v>
      </c>
      <c r="BC832">
        <v>0</v>
      </c>
      <c r="BD832">
        <v>0</v>
      </c>
      <c r="BE832">
        <v>0</v>
      </c>
      <c r="BF832">
        <v>0</v>
      </c>
      <c r="BG832" s="2">
        <f t="shared" si="16"/>
        <v>0.38021508999999998</v>
      </c>
      <c r="BH832" t="str">
        <f>IFERROR(VLOOKUP(D832,'Pesos cenários'!$B$2:$D$4,3,FALSE),"")</f>
        <v/>
      </c>
    </row>
    <row r="833" spans="1:60" x14ac:dyDescent="0.25">
      <c r="A833">
        <v>21922</v>
      </c>
      <c r="B833" t="s">
        <v>719</v>
      </c>
      <c r="C833" t="s">
        <v>519</v>
      </c>
      <c r="D833" t="s">
        <v>60</v>
      </c>
      <c r="E833" t="s">
        <v>93</v>
      </c>
      <c r="F833" t="s">
        <v>728</v>
      </c>
      <c r="G833" t="s">
        <v>716</v>
      </c>
      <c r="H833">
        <v>16.986999999999998</v>
      </c>
      <c r="I833">
        <v>28.5296421</v>
      </c>
      <c r="J833">
        <v>2144.8548336499998</v>
      </c>
      <c r="K833">
        <v>3.6022190000000003E-2</v>
      </c>
      <c r="L833">
        <v>0.13350000000000001</v>
      </c>
      <c r="M833">
        <v>1.3299999999999999E-2</v>
      </c>
      <c r="N833">
        <v>176.1277</v>
      </c>
      <c r="O833">
        <v>991.44029999999998</v>
      </c>
      <c r="P833">
        <v>1.4140999999999999</v>
      </c>
      <c r="Q833">
        <v>0.12039999999999999</v>
      </c>
      <c r="R833">
        <v>0.17649999999999999</v>
      </c>
      <c r="S833">
        <v>49.403799999999997</v>
      </c>
      <c r="T833">
        <v>627.43240000000003</v>
      </c>
      <c r="U833">
        <v>0</v>
      </c>
      <c r="V833">
        <v>0</v>
      </c>
      <c r="W833">
        <v>7.8700000000000006E-2</v>
      </c>
      <c r="X833">
        <v>82010440</v>
      </c>
      <c r="Y833">
        <v>1881592089.5</v>
      </c>
      <c r="Z833">
        <v>0</v>
      </c>
      <c r="AA833">
        <v>0.1263</v>
      </c>
      <c r="AB833">
        <v>4.36E-2</v>
      </c>
      <c r="AC833">
        <v>51578.5982</v>
      </c>
      <c r="AD833">
        <v>644978.16810000001</v>
      </c>
      <c r="AE833">
        <v>0</v>
      </c>
      <c r="AF833">
        <v>0.12039999999999999</v>
      </c>
      <c r="AG833">
        <v>0.08</v>
      </c>
      <c r="AH833">
        <v>0.10589999999999999</v>
      </c>
      <c r="AI833">
        <v>0.57840000000000003</v>
      </c>
      <c r="AJ833">
        <v>-0.33900000000000002</v>
      </c>
      <c r="AK833">
        <v>0.124</v>
      </c>
      <c r="AL833">
        <v>0.48499999999999999</v>
      </c>
      <c r="AM833">
        <v>176202631.93520001</v>
      </c>
      <c r="AN833">
        <v>528682801.3082</v>
      </c>
      <c r="AO833">
        <v>0</v>
      </c>
      <c r="AP833">
        <v>0.12870000000000001</v>
      </c>
      <c r="AQ833">
        <v>0.33329999999999999</v>
      </c>
      <c r="AR833">
        <v>1.0613821699999999</v>
      </c>
      <c r="AS833">
        <v>0</v>
      </c>
      <c r="AT833">
        <v>-5.5498890562499996</v>
      </c>
      <c r="AU833">
        <v>0.13469999999999999</v>
      </c>
      <c r="AV833">
        <v>0</v>
      </c>
      <c r="AW833">
        <v>30794.747500000001</v>
      </c>
      <c r="AX833">
        <v>145285.9498</v>
      </c>
      <c r="AY833">
        <v>0</v>
      </c>
      <c r="AZ833">
        <v>0.112</v>
      </c>
      <c r="BA833">
        <v>0.78800000000000003</v>
      </c>
      <c r="BC833">
        <v>0</v>
      </c>
      <c r="BD833">
        <v>0</v>
      </c>
      <c r="BE833">
        <v>0</v>
      </c>
      <c r="BF833">
        <v>0</v>
      </c>
      <c r="BG833" s="2">
        <f t="shared" si="16"/>
        <v>0.22945653999999999</v>
      </c>
      <c r="BH833" t="str">
        <f>IFERROR(VLOOKUP(D833,'Pesos cenários'!$B$2:$D$4,3,FALSE),"")</f>
        <v/>
      </c>
    </row>
    <row r="834" spans="1:60" x14ac:dyDescent="0.25">
      <c r="A834">
        <v>21923</v>
      </c>
      <c r="B834" t="s">
        <v>719</v>
      </c>
      <c r="C834" t="s">
        <v>520</v>
      </c>
      <c r="D834" t="s">
        <v>60</v>
      </c>
      <c r="E834" t="s">
        <v>93</v>
      </c>
      <c r="F834" t="s">
        <v>728</v>
      </c>
      <c r="G834" t="s">
        <v>716</v>
      </c>
      <c r="H834">
        <v>45.475000000000001</v>
      </c>
      <c r="I834">
        <v>439.659515</v>
      </c>
      <c r="J834">
        <v>2144.8548336499998</v>
      </c>
      <c r="K834">
        <v>3.6022190000000003E-2</v>
      </c>
      <c r="L834">
        <v>0.13350000000000001</v>
      </c>
      <c r="M834">
        <v>0.20499999999999999</v>
      </c>
      <c r="N834">
        <v>79.865799999999993</v>
      </c>
      <c r="O834">
        <v>991.44029999999998</v>
      </c>
      <c r="P834">
        <v>1.4140999999999999</v>
      </c>
      <c r="Q834">
        <v>0.12039999999999999</v>
      </c>
      <c r="R834">
        <v>7.9200000000000007E-2</v>
      </c>
      <c r="S834">
        <v>111.8785</v>
      </c>
      <c r="T834">
        <v>627.43240000000003</v>
      </c>
      <c r="U834">
        <v>0</v>
      </c>
      <c r="V834">
        <v>0</v>
      </c>
      <c r="W834">
        <v>0.17829999999999999</v>
      </c>
      <c r="X834">
        <v>179501238</v>
      </c>
      <c r="Y834">
        <v>1881592089.5</v>
      </c>
      <c r="Z834">
        <v>0</v>
      </c>
      <c r="AA834">
        <v>0.1263</v>
      </c>
      <c r="AB834">
        <v>9.5399999999999999E-2</v>
      </c>
      <c r="AC834">
        <v>129317.24739999999</v>
      </c>
      <c r="AD834">
        <v>644978.16810000001</v>
      </c>
      <c r="AE834">
        <v>0</v>
      </c>
      <c r="AF834">
        <v>0.12039999999999999</v>
      </c>
      <c r="AG834">
        <v>0.20050000000000001</v>
      </c>
      <c r="AH834">
        <v>0.2</v>
      </c>
      <c r="AI834">
        <v>0.57840000000000003</v>
      </c>
      <c r="AJ834">
        <v>-0.33900000000000002</v>
      </c>
      <c r="AK834">
        <v>0.124</v>
      </c>
      <c r="AL834">
        <v>0.58750000000000002</v>
      </c>
      <c r="AM834">
        <v>0</v>
      </c>
      <c r="AN834">
        <v>528682801.3082</v>
      </c>
      <c r="AO834">
        <v>0</v>
      </c>
      <c r="AP834">
        <v>0.12870000000000001</v>
      </c>
      <c r="AQ834">
        <v>0</v>
      </c>
      <c r="AR834">
        <v>-2.9767529699999999E-6</v>
      </c>
      <c r="AS834">
        <v>0</v>
      </c>
      <c r="AT834">
        <v>-5.5498890562499996</v>
      </c>
      <c r="AU834">
        <v>0.13469999999999999</v>
      </c>
      <c r="AV834">
        <v>5.3636260829999996E-7</v>
      </c>
      <c r="AW834">
        <v>202.32329999999999</v>
      </c>
      <c r="AX834">
        <v>145285.9498</v>
      </c>
      <c r="AY834">
        <v>0</v>
      </c>
      <c r="AZ834">
        <v>0.112</v>
      </c>
      <c r="BA834">
        <v>0.99860000000000004</v>
      </c>
      <c r="BC834">
        <v>0</v>
      </c>
      <c r="BD834">
        <v>0</v>
      </c>
      <c r="BE834">
        <v>0</v>
      </c>
      <c r="BF834">
        <v>0</v>
      </c>
      <c r="BG834" s="2">
        <f t="shared" si="16"/>
        <v>0.25778567224804333</v>
      </c>
      <c r="BH834" t="str">
        <f>IFERROR(VLOOKUP(D834,'Pesos cenários'!$B$2:$D$4,3,FALSE),"")</f>
        <v/>
      </c>
    </row>
    <row r="835" spans="1:60" x14ac:dyDescent="0.25">
      <c r="A835">
        <v>21924</v>
      </c>
      <c r="B835" t="s">
        <v>719</v>
      </c>
      <c r="C835" t="s">
        <v>521</v>
      </c>
      <c r="D835" t="s">
        <v>60</v>
      </c>
      <c r="E835" t="s">
        <v>93</v>
      </c>
      <c r="F835" t="s">
        <v>728</v>
      </c>
      <c r="G835" t="s">
        <v>716</v>
      </c>
      <c r="H835">
        <v>24.51</v>
      </c>
      <c r="I835">
        <v>37.525733899999999</v>
      </c>
      <c r="J835">
        <v>2144.8548336499998</v>
      </c>
      <c r="K835">
        <v>3.6022190000000003E-2</v>
      </c>
      <c r="L835">
        <v>0.13350000000000001</v>
      </c>
      <c r="M835">
        <v>1.7500000000000002E-2</v>
      </c>
      <c r="N835">
        <v>76.993300000000005</v>
      </c>
      <c r="O835">
        <v>991.44029999999998</v>
      </c>
      <c r="P835">
        <v>1.4140999999999999</v>
      </c>
      <c r="Q835">
        <v>0.12039999999999999</v>
      </c>
      <c r="R835">
        <v>7.6300000000000007E-2</v>
      </c>
      <c r="S835">
        <v>72.695899999999995</v>
      </c>
      <c r="T835">
        <v>627.43240000000003</v>
      </c>
      <c r="U835">
        <v>0</v>
      </c>
      <c r="V835">
        <v>0</v>
      </c>
      <c r="W835">
        <v>0.1159</v>
      </c>
      <c r="X835">
        <v>96745984</v>
      </c>
      <c r="Y835">
        <v>1881592089.5</v>
      </c>
      <c r="Z835">
        <v>0</v>
      </c>
      <c r="AA835">
        <v>0.1263</v>
      </c>
      <c r="AB835">
        <v>5.1400000000000001E-2</v>
      </c>
      <c r="AC835">
        <v>6603.1322</v>
      </c>
      <c r="AD835">
        <v>644978.16810000001</v>
      </c>
      <c r="AE835">
        <v>0</v>
      </c>
      <c r="AF835">
        <v>0.12039999999999999</v>
      </c>
      <c r="AG835">
        <v>1.0200000000000001E-2</v>
      </c>
      <c r="AH835">
        <v>8.2600000000000007E-2</v>
      </c>
      <c r="AI835">
        <v>0.57840000000000003</v>
      </c>
      <c r="AJ835">
        <v>-0.33900000000000002</v>
      </c>
      <c r="AK835">
        <v>0.124</v>
      </c>
      <c r="AL835">
        <v>0.45950000000000002</v>
      </c>
      <c r="AM835">
        <v>1610065.4338</v>
      </c>
      <c r="AN835">
        <v>528682801.3082</v>
      </c>
      <c r="AO835">
        <v>0</v>
      </c>
      <c r="AP835">
        <v>0.12870000000000001</v>
      </c>
      <c r="AQ835">
        <v>3.0000000000000001E-3</v>
      </c>
      <c r="AR835">
        <v>6.8734861899999999E-2</v>
      </c>
      <c r="AS835">
        <v>0</v>
      </c>
      <c r="AT835">
        <v>-5.5498890562499996</v>
      </c>
      <c r="AU835">
        <v>0.13469999999999999</v>
      </c>
      <c r="AV835">
        <v>0</v>
      </c>
      <c r="AW835">
        <v>960.78719999999998</v>
      </c>
      <c r="AX835">
        <v>145285.9498</v>
      </c>
      <c r="AY835">
        <v>0</v>
      </c>
      <c r="AZ835">
        <v>0.112</v>
      </c>
      <c r="BA835">
        <v>0.99339999999999995</v>
      </c>
      <c r="BC835">
        <v>0</v>
      </c>
      <c r="BD835">
        <v>0</v>
      </c>
      <c r="BE835">
        <v>0</v>
      </c>
      <c r="BF835">
        <v>0</v>
      </c>
      <c r="BG835" s="2">
        <f t="shared" si="16"/>
        <v>0.18786756999999998</v>
      </c>
      <c r="BH835" t="str">
        <f>IFERROR(VLOOKUP(D835,'Pesos cenários'!$B$2:$D$4,3,FALSE),"")</f>
        <v/>
      </c>
    </row>
    <row r="836" spans="1:60" x14ac:dyDescent="0.25">
      <c r="A836">
        <v>21925</v>
      </c>
      <c r="B836" t="s">
        <v>719</v>
      </c>
      <c r="C836" t="s">
        <v>522</v>
      </c>
      <c r="D836" t="s">
        <v>60</v>
      </c>
      <c r="E836" t="s">
        <v>93</v>
      </c>
      <c r="F836" t="s">
        <v>728</v>
      </c>
      <c r="G836" t="s">
        <v>716</v>
      </c>
      <c r="H836">
        <v>7.0419999999999998</v>
      </c>
      <c r="I836">
        <v>36.684131600000001</v>
      </c>
      <c r="J836">
        <v>2144.8548336499998</v>
      </c>
      <c r="K836">
        <v>3.6022190000000003E-2</v>
      </c>
      <c r="L836">
        <v>0.13350000000000001</v>
      </c>
      <c r="M836">
        <v>1.7100000000000001E-2</v>
      </c>
      <c r="N836">
        <v>25.371300000000002</v>
      </c>
      <c r="O836">
        <v>991.44029999999998</v>
      </c>
      <c r="P836">
        <v>1.4140999999999999</v>
      </c>
      <c r="Q836">
        <v>0.12039999999999999</v>
      </c>
      <c r="R836">
        <v>2.4199999999999999E-2</v>
      </c>
      <c r="S836">
        <v>28.573499999999999</v>
      </c>
      <c r="T836">
        <v>627.43240000000003</v>
      </c>
      <c r="U836">
        <v>0</v>
      </c>
      <c r="V836">
        <v>0</v>
      </c>
      <c r="W836">
        <v>4.5499999999999999E-2</v>
      </c>
      <c r="X836">
        <v>27797620</v>
      </c>
      <c r="Y836">
        <v>1881592089.5</v>
      </c>
      <c r="Z836">
        <v>0</v>
      </c>
      <c r="AA836">
        <v>0.1263</v>
      </c>
      <c r="AB836">
        <v>1.4800000000000001E-2</v>
      </c>
      <c r="AC836">
        <v>10563.392099999999</v>
      </c>
      <c r="AD836">
        <v>644978.16810000001</v>
      </c>
      <c r="AE836">
        <v>0</v>
      </c>
      <c r="AF836">
        <v>0.12039999999999999</v>
      </c>
      <c r="AG836">
        <v>1.6400000000000001E-2</v>
      </c>
      <c r="AH836">
        <v>0</v>
      </c>
      <c r="AI836">
        <v>0.57840000000000003</v>
      </c>
      <c r="AJ836">
        <v>-0.33900000000000002</v>
      </c>
      <c r="AK836">
        <v>0.124</v>
      </c>
      <c r="AL836">
        <v>0.3695</v>
      </c>
      <c r="AM836">
        <v>0</v>
      </c>
      <c r="AN836">
        <v>528682801.3082</v>
      </c>
      <c r="AO836">
        <v>0</v>
      </c>
      <c r="AP836">
        <v>0.12870000000000001</v>
      </c>
      <c r="AQ836">
        <v>0</v>
      </c>
      <c r="AR836">
        <v>0</v>
      </c>
      <c r="AS836">
        <v>0</v>
      </c>
      <c r="AT836">
        <v>-5.5498890562499996</v>
      </c>
      <c r="AU836">
        <v>0.13469999999999999</v>
      </c>
      <c r="AV836">
        <v>0</v>
      </c>
      <c r="AW836">
        <v>568.80250000000001</v>
      </c>
      <c r="AX836">
        <v>145285.9498</v>
      </c>
      <c r="AY836">
        <v>0</v>
      </c>
      <c r="AZ836">
        <v>0.112</v>
      </c>
      <c r="BA836">
        <v>0.99609999999999999</v>
      </c>
      <c r="BC836">
        <v>0</v>
      </c>
      <c r="BD836">
        <v>0</v>
      </c>
      <c r="BE836">
        <v>0</v>
      </c>
      <c r="BF836">
        <v>0</v>
      </c>
      <c r="BG836" s="2">
        <f t="shared" si="16"/>
        <v>0.16642152999999998</v>
      </c>
      <c r="BH836" t="str">
        <f>IFERROR(VLOOKUP(D836,'Pesos cenários'!$B$2:$D$4,3,FALSE),"")</f>
        <v/>
      </c>
    </row>
    <row r="837" spans="1:60" x14ac:dyDescent="0.25">
      <c r="A837">
        <v>21927</v>
      </c>
      <c r="B837" t="s">
        <v>719</v>
      </c>
      <c r="C837" t="s">
        <v>523</v>
      </c>
      <c r="D837" t="s">
        <v>60</v>
      </c>
      <c r="E837" t="s">
        <v>93</v>
      </c>
      <c r="F837" t="s">
        <v>728</v>
      </c>
      <c r="G837" t="s">
        <v>716</v>
      </c>
      <c r="H837">
        <v>130.04900000000001</v>
      </c>
      <c r="I837">
        <v>289.32132000000001</v>
      </c>
      <c r="J837">
        <v>2144.8548336499998</v>
      </c>
      <c r="K837">
        <v>3.6022190000000003E-2</v>
      </c>
      <c r="L837">
        <v>0.13350000000000001</v>
      </c>
      <c r="M837">
        <v>0.13489999999999999</v>
      </c>
      <c r="N837">
        <v>162.7653</v>
      </c>
      <c r="O837">
        <v>991.44029999999998</v>
      </c>
      <c r="P837">
        <v>1.4140999999999999</v>
      </c>
      <c r="Q837">
        <v>0.12039999999999999</v>
      </c>
      <c r="R837">
        <v>0.16300000000000001</v>
      </c>
      <c r="S837">
        <v>237.98929999999999</v>
      </c>
      <c r="T837">
        <v>627.43240000000003</v>
      </c>
      <c r="U837">
        <v>0</v>
      </c>
      <c r="V837">
        <v>0</v>
      </c>
      <c r="W837">
        <v>0.37930000000000003</v>
      </c>
      <c r="X837">
        <v>513335358</v>
      </c>
      <c r="Y837">
        <v>1881592089.5</v>
      </c>
      <c r="Z837">
        <v>0</v>
      </c>
      <c r="AA837">
        <v>0.1263</v>
      </c>
      <c r="AB837">
        <v>0.27279999999999999</v>
      </c>
      <c r="AC837">
        <v>216756.69500000001</v>
      </c>
      <c r="AD837">
        <v>644978.16810000001</v>
      </c>
      <c r="AE837">
        <v>0</v>
      </c>
      <c r="AF837">
        <v>0.12039999999999999</v>
      </c>
      <c r="AG837">
        <v>0.33610000000000001</v>
      </c>
      <c r="AH837">
        <v>9.4399999999999998E-2</v>
      </c>
      <c r="AI837">
        <v>0.57840000000000003</v>
      </c>
      <c r="AJ837">
        <v>-0.33900000000000002</v>
      </c>
      <c r="AK837">
        <v>0.124</v>
      </c>
      <c r="AL837">
        <v>0.47239999999999999</v>
      </c>
      <c r="AM837">
        <v>4154761198.6341</v>
      </c>
      <c r="AN837">
        <v>528682801.3082</v>
      </c>
      <c r="AO837">
        <v>0</v>
      </c>
      <c r="AP837">
        <v>0.12870000000000001</v>
      </c>
      <c r="AQ837">
        <v>1</v>
      </c>
      <c r="AR837">
        <v>4.6864729399999999E-2</v>
      </c>
      <c r="AS837">
        <v>0</v>
      </c>
      <c r="AT837">
        <v>-5.5498890562499996</v>
      </c>
      <c r="AU837">
        <v>0.13469999999999999</v>
      </c>
      <c r="AV837">
        <v>0</v>
      </c>
      <c r="AW837">
        <v>381832.4375</v>
      </c>
      <c r="AX837">
        <v>145285.9498</v>
      </c>
      <c r="AY837">
        <v>0</v>
      </c>
      <c r="AZ837">
        <v>0.112</v>
      </c>
      <c r="BA837">
        <v>0</v>
      </c>
      <c r="BC837">
        <v>0</v>
      </c>
      <c r="BD837">
        <v>0</v>
      </c>
      <c r="BE837">
        <v>0</v>
      </c>
      <c r="BF837">
        <v>0</v>
      </c>
      <c r="BG837" s="2">
        <f t="shared" si="16"/>
        <v>0.29983303</v>
      </c>
      <c r="BH837" t="str">
        <f>IFERROR(VLOOKUP(D837,'Pesos cenários'!$B$2:$D$4,3,FALSE),"")</f>
        <v/>
      </c>
    </row>
    <row r="838" spans="1:60" x14ac:dyDescent="0.25">
      <c r="A838">
        <v>21928</v>
      </c>
      <c r="B838" t="s">
        <v>719</v>
      </c>
      <c r="C838" t="s">
        <v>524</v>
      </c>
      <c r="D838" t="s">
        <v>60</v>
      </c>
      <c r="E838" t="s">
        <v>93</v>
      </c>
      <c r="F838" t="s">
        <v>728</v>
      </c>
      <c r="G838" t="s">
        <v>716</v>
      </c>
      <c r="H838">
        <v>90.337000000000003</v>
      </c>
      <c r="I838">
        <v>520.91064500000005</v>
      </c>
      <c r="J838">
        <v>2144.8548336499998</v>
      </c>
      <c r="K838">
        <v>3.6022190000000003E-2</v>
      </c>
      <c r="L838">
        <v>0.13350000000000001</v>
      </c>
      <c r="M838">
        <v>0.2429</v>
      </c>
      <c r="N838">
        <v>43.381900000000002</v>
      </c>
      <c r="O838">
        <v>991.44029999999998</v>
      </c>
      <c r="P838">
        <v>1.4140999999999999</v>
      </c>
      <c r="Q838">
        <v>0.12039999999999999</v>
      </c>
      <c r="R838">
        <v>4.24E-2</v>
      </c>
      <c r="S838">
        <v>264.98090000000002</v>
      </c>
      <c r="T838">
        <v>627.43240000000003</v>
      </c>
      <c r="U838">
        <v>0</v>
      </c>
      <c r="V838">
        <v>0</v>
      </c>
      <c r="W838">
        <v>0.42230000000000001</v>
      </c>
      <c r="X838">
        <v>356582580</v>
      </c>
      <c r="Y838">
        <v>1881592089.5</v>
      </c>
      <c r="Z838">
        <v>0</v>
      </c>
      <c r="AA838">
        <v>0.1263</v>
      </c>
      <c r="AB838">
        <v>0.1895</v>
      </c>
      <c r="AC838">
        <v>342461.74410000001</v>
      </c>
      <c r="AD838">
        <v>644978.16810000001</v>
      </c>
      <c r="AE838">
        <v>0</v>
      </c>
      <c r="AF838">
        <v>0.12039999999999999</v>
      </c>
      <c r="AG838">
        <v>0.53100000000000003</v>
      </c>
      <c r="AH838">
        <v>0.67589999999999995</v>
      </c>
      <c r="AI838">
        <v>0.57840000000000003</v>
      </c>
      <c r="AJ838">
        <v>-0.33900000000000002</v>
      </c>
      <c r="AK838">
        <v>0.124</v>
      </c>
      <c r="AL838">
        <v>1</v>
      </c>
      <c r="AM838">
        <v>124834765.8899</v>
      </c>
      <c r="AN838">
        <v>528682801.3082</v>
      </c>
      <c r="AO838">
        <v>0</v>
      </c>
      <c r="AP838">
        <v>0.12870000000000001</v>
      </c>
      <c r="AQ838">
        <v>0.2361</v>
      </c>
      <c r="AR838">
        <v>1.4101019100000001E-2</v>
      </c>
      <c r="AS838">
        <v>0</v>
      </c>
      <c r="AT838">
        <v>-5.5498890562499996</v>
      </c>
      <c r="AU838">
        <v>0.13469999999999999</v>
      </c>
      <c r="AV838">
        <v>0</v>
      </c>
      <c r="AW838">
        <v>32402.6122</v>
      </c>
      <c r="AX838">
        <v>145285.9498</v>
      </c>
      <c r="AY838">
        <v>0</v>
      </c>
      <c r="AZ838">
        <v>0.112</v>
      </c>
      <c r="BA838">
        <v>0.77700000000000002</v>
      </c>
      <c r="BC838">
        <v>0</v>
      </c>
      <c r="BD838">
        <v>0</v>
      </c>
      <c r="BE838">
        <v>0</v>
      </c>
      <c r="BF838">
        <v>0</v>
      </c>
      <c r="BG838" s="2">
        <f t="shared" si="16"/>
        <v>0.36680842999999996</v>
      </c>
      <c r="BH838" t="str">
        <f>IFERROR(VLOOKUP(D838,'Pesos cenários'!$B$2:$D$4,3,FALSE),"")</f>
        <v/>
      </c>
    </row>
    <row r="839" spans="1:60" x14ac:dyDescent="0.25">
      <c r="A839">
        <v>21930</v>
      </c>
      <c r="B839" t="s">
        <v>719</v>
      </c>
      <c r="C839" t="s">
        <v>525</v>
      </c>
      <c r="D839" t="s">
        <v>60</v>
      </c>
      <c r="E839" t="s">
        <v>93</v>
      </c>
      <c r="F839" t="s">
        <v>728</v>
      </c>
      <c r="G839" t="s">
        <v>716</v>
      </c>
      <c r="H839">
        <v>12.042</v>
      </c>
      <c r="I839">
        <v>155.20481899999999</v>
      </c>
      <c r="J839">
        <v>2144.8548336499998</v>
      </c>
      <c r="K839">
        <v>3.6022190000000003E-2</v>
      </c>
      <c r="L839">
        <v>0.13350000000000001</v>
      </c>
      <c r="M839">
        <v>7.2300000000000003E-2</v>
      </c>
      <c r="N839">
        <v>36.033499999999997</v>
      </c>
      <c r="O839">
        <v>991.44029999999998</v>
      </c>
      <c r="P839">
        <v>1.4140999999999999</v>
      </c>
      <c r="Q839">
        <v>0.12039999999999999</v>
      </c>
      <c r="R839">
        <v>3.5000000000000003E-2</v>
      </c>
      <c r="S839">
        <v>82.707899999999995</v>
      </c>
      <c r="T839">
        <v>627.43240000000003</v>
      </c>
      <c r="U839">
        <v>0</v>
      </c>
      <c r="V839">
        <v>0</v>
      </c>
      <c r="W839">
        <v>0.1318</v>
      </c>
      <c r="X839">
        <v>47534668</v>
      </c>
      <c r="Y839">
        <v>1881592089.5</v>
      </c>
      <c r="Z839">
        <v>0</v>
      </c>
      <c r="AA839">
        <v>0.1263</v>
      </c>
      <c r="AB839">
        <v>2.53E-2</v>
      </c>
      <c r="AC839">
        <v>5771.1938</v>
      </c>
      <c r="AD839">
        <v>644978.16810000001</v>
      </c>
      <c r="AE839">
        <v>0</v>
      </c>
      <c r="AF839">
        <v>0.12039999999999999</v>
      </c>
      <c r="AG839">
        <v>8.8999999999999999E-3</v>
      </c>
      <c r="AH839">
        <v>5.8700000000000002E-2</v>
      </c>
      <c r="AI839">
        <v>0.57840000000000003</v>
      </c>
      <c r="AJ839">
        <v>-0.33900000000000002</v>
      </c>
      <c r="AK839">
        <v>0.124</v>
      </c>
      <c r="AL839">
        <v>0.4335</v>
      </c>
      <c r="AM839">
        <v>0</v>
      </c>
      <c r="AN839">
        <v>528682801.3082</v>
      </c>
      <c r="AO839">
        <v>0</v>
      </c>
      <c r="AP839">
        <v>0.12870000000000001</v>
      </c>
      <c r="AQ839">
        <v>0</v>
      </c>
      <c r="AR839">
        <v>-3.6214771300000002</v>
      </c>
      <c r="AS839">
        <v>0</v>
      </c>
      <c r="AT839">
        <v>-5.5498890562499996</v>
      </c>
      <c r="AU839">
        <v>0.13469999999999999</v>
      </c>
      <c r="AV839">
        <v>0.652531445817223</v>
      </c>
      <c r="AW839">
        <v>17545.3658</v>
      </c>
      <c r="AX839">
        <v>145285.9498</v>
      </c>
      <c r="AY839">
        <v>0</v>
      </c>
      <c r="AZ839">
        <v>0.112</v>
      </c>
      <c r="BA839">
        <v>0.87919999999999998</v>
      </c>
      <c r="BC839">
        <v>0</v>
      </c>
      <c r="BD839">
        <v>0</v>
      </c>
      <c r="BE839">
        <v>0</v>
      </c>
      <c r="BF839">
        <v>0</v>
      </c>
      <c r="BG839" s="2">
        <f t="shared" si="16"/>
        <v>0.25825338575157991</v>
      </c>
      <c r="BH839" t="str">
        <f>IFERROR(VLOOKUP(D839,'Pesos cenários'!$B$2:$D$4,3,FALSE),"")</f>
        <v/>
      </c>
    </row>
    <row r="840" spans="1:60" x14ac:dyDescent="0.25">
      <c r="A840">
        <v>21931</v>
      </c>
      <c r="B840" t="s">
        <v>719</v>
      </c>
      <c r="C840" t="s">
        <v>526</v>
      </c>
      <c r="D840" t="s">
        <v>60</v>
      </c>
      <c r="E840" t="s">
        <v>93</v>
      </c>
      <c r="F840" t="s">
        <v>728</v>
      </c>
      <c r="G840" t="s">
        <v>716</v>
      </c>
      <c r="H840">
        <v>424.68900000000002</v>
      </c>
      <c r="I840">
        <v>1380.43823</v>
      </c>
      <c r="J840">
        <v>2144.8548336499998</v>
      </c>
      <c r="K840">
        <v>3.6022190000000003E-2</v>
      </c>
      <c r="L840">
        <v>0.13350000000000001</v>
      </c>
      <c r="M840">
        <v>0.64359999999999995</v>
      </c>
      <c r="N840">
        <v>278.55020000000002</v>
      </c>
      <c r="O840">
        <v>991.44029999999998</v>
      </c>
      <c r="P840">
        <v>1.4140999999999999</v>
      </c>
      <c r="Q840">
        <v>0.12039999999999999</v>
      </c>
      <c r="R840">
        <v>0.27989999999999998</v>
      </c>
      <c r="S840">
        <v>580.43589999999995</v>
      </c>
      <c r="T840">
        <v>627.43240000000003</v>
      </c>
      <c r="U840">
        <v>0</v>
      </c>
      <c r="V840">
        <v>0</v>
      </c>
      <c r="W840">
        <v>0.92510000000000003</v>
      </c>
      <c r="X840">
        <v>1676357038</v>
      </c>
      <c r="Y840">
        <v>1881592089.5</v>
      </c>
      <c r="Z840">
        <v>0</v>
      </c>
      <c r="AA840">
        <v>0.1263</v>
      </c>
      <c r="AB840">
        <v>0.89090000000000003</v>
      </c>
      <c r="AC840">
        <v>564637.60080000001</v>
      </c>
      <c r="AD840">
        <v>644978.16810000001</v>
      </c>
      <c r="AE840">
        <v>0</v>
      </c>
      <c r="AF840">
        <v>0.12039999999999999</v>
      </c>
      <c r="AG840">
        <v>0.87539999999999996</v>
      </c>
      <c r="AH840">
        <v>0.28660000000000002</v>
      </c>
      <c r="AI840">
        <v>0.57840000000000003</v>
      </c>
      <c r="AJ840">
        <v>-0.33900000000000002</v>
      </c>
      <c r="AK840">
        <v>0.124</v>
      </c>
      <c r="AL840">
        <v>0.68189999999999995</v>
      </c>
      <c r="AM840">
        <v>1768589641.7332001</v>
      </c>
      <c r="AN840">
        <v>528682801.3082</v>
      </c>
      <c r="AO840">
        <v>0</v>
      </c>
      <c r="AP840">
        <v>0.12870000000000001</v>
      </c>
      <c r="AQ840">
        <v>1</v>
      </c>
      <c r="AR840">
        <v>-10.185174</v>
      </c>
      <c r="AS840">
        <v>0</v>
      </c>
      <c r="AT840">
        <v>-5.5498890562499996</v>
      </c>
      <c r="AU840">
        <v>0.13469999999999999</v>
      </c>
      <c r="AV840">
        <v>1</v>
      </c>
      <c r="AW840">
        <v>128039.46920000001</v>
      </c>
      <c r="AX840">
        <v>145285.9498</v>
      </c>
      <c r="AY840">
        <v>0</v>
      </c>
      <c r="AZ840">
        <v>0.112</v>
      </c>
      <c r="BA840">
        <v>0.1187</v>
      </c>
      <c r="BC840">
        <v>0</v>
      </c>
      <c r="BD840">
        <v>0</v>
      </c>
      <c r="BE840">
        <v>0</v>
      </c>
      <c r="BF840">
        <v>0</v>
      </c>
      <c r="BG840" s="2">
        <f t="shared" si="16"/>
        <v>0.69878939000000007</v>
      </c>
      <c r="BH840" t="str">
        <f>IFERROR(VLOOKUP(D840,'Pesos cenários'!$B$2:$D$4,3,FALSE),"")</f>
        <v/>
      </c>
    </row>
    <row r="841" spans="1:60" x14ac:dyDescent="0.25">
      <c r="A841">
        <v>21932</v>
      </c>
      <c r="B841" t="s">
        <v>719</v>
      </c>
      <c r="C841" t="s">
        <v>527</v>
      </c>
      <c r="D841" t="s">
        <v>60</v>
      </c>
      <c r="E841" t="s">
        <v>93</v>
      </c>
      <c r="F841" t="s">
        <v>728</v>
      </c>
      <c r="G841" t="s">
        <v>716</v>
      </c>
      <c r="H841">
        <v>233.08099999999999</v>
      </c>
      <c r="I841">
        <v>2977.6323200000002</v>
      </c>
      <c r="J841">
        <v>2144.8548336499998</v>
      </c>
      <c r="K841">
        <v>3.6022190000000003E-2</v>
      </c>
      <c r="L841">
        <v>0.13350000000000001</v>
      </c>
      <c r="M841">
        <v>1</v>
      </c>
      <c r="N841">
        <v>31.4953</v>
      </c>
      <c r="O841">
        <v>991.44029999999998</v>
      </c>
      <c r="P841">
        <v>1.4140999999999999</v>
      </c>
      <c r="Q841">
        <v>0.12039999999999999</v>
      </c>
      <c r="R841">
        <v>3.04E-2</v>
      </c>
      <c r="S841">
        <v>233.0282</v>
      </c>
      <c r="T841">
        <v>627.43240000000003</v>
      </c>
      <c r="U841">
        <v>0</v>
      </c>
      <c r="V841">
        <v>0</v>
      </c>
      <c r="W841">
        <v>0.37140000000000001</v>
      </c>
      <c r="X841">
        <v>920030492</v>
      </c>
      <c r="Y841">
        <v>1881592089.5</v>
      </c>
      <c r="Z841">
        <v>0</v>
      </c>
      <c r="AA841">
        <v>0.1263</v>
      </c>
      <c r="AB841">
        <v>0.48899999999999999</v>
      </c>
      <c r="AC841">
        <v>349542.32929999998</v>
      </c>
      <c r="AD841">
        <v>644978.16810000001</v>
      </c>
      <c r="AE841">
        <v>0</v>
      </c>
      <c r="AF841">
        <v>0.12039999999999999</v>
      </c>
      <c r="AG841">
        <v>0.54190000000000005</v>
      </c>
      <c r="AH841">
        <v>1</v>
      </c>
      <c r="AI841">
        <v>0.57840000000000003</v>
      </c>
      <c r="AJ841">
        <v>-0.33900000000000002</v>
      </c>
      <c r="AK841">
        <v>0.124</v>
      </c>
      <c r="AL841">
        <v>1</v>
      </c>
      <c r="AM841">
        <v>23514.836899999998</v>
      </c>
      <c r="AN841">
        <v>528682801.3082</v>
      </c>
      <c r="AO841">
        <v>0</v>
      </c>
      <c r="AP841">
        <v>0.12870000000000001</v>
      </c>
      <c r="AQ841">
        <v>0</v>
      </c>
      <c r="AR841">
        <v>1.7098267299999999E-6</v>
      </c>
      <c r="AS841">
        <v>0</v>
      </c>
      <c r="AT841">
        <v>-5.5498890562499996</v>
      </c>
      <c r="AU841">
        <v>0.13469999999999999</v>
      </c>
      <c r="AV841">
        <v>0</v>
      </c>
      <c r="AW841">
        <v>0</v>
      </c>
      <c r="AX841">
        <v>145285.9498</v>
      </c>
      <c r="AY841">
        <v>0</v>
      </c>
      <c r="AZ841">
        <v>0.112</v>
      </c>
      <c r="BA841">
        <v>1</v>
      </c>
      <c r="BC841">
        <v>0</v>
      </c>
      <c r="BD841">
        <v>0</v>
      </c>
      <c r="BE841">
        <v>0</v>
      </c>
      <c r="BF841">
        <v>0</v>
      </c>
      <c r="BG841" s="2">
        <f t="shared" si="16"/>
        <v>0.50016561999999998</v>
      </c>
      <c r="BH841" t="str">
        <f>IFERROR(VLOOKUP(D841,'Pesos cenários'!$B$2:$D$4,3,FALSE),"")</f>
        <v/>
      </c>
    </row>
    <row r="842" spans="1:60" x14ac:dyDescent="0.25">
      <c r="A842">
        <v>21933</v>
      </c>
      <c r="B842" t="s">
        <v>719</v>
      </c>
      <c r="C842" t="s">
        <v>528</v>
      </c>
      <c r="D842" t="s">
        <v>60</v>
      </c>
      <c r="E842" t="s">
        <v>93</v>
      </c>
      <c r="F842" t="s">
        <v>728</v>
      </c>
      <c r="G842" t="s">
        <v>716</v>
      </c>
      <c r="H842">
        <v>76.983000000000004</v>
      </c>
      <c r="I842">
        <v>292.95034800000002</v>
      </c>
      <c r="J842">
        <v>2144.8548336499998</v>
      </c>
      <c r="K842">
        <v>3.6022190000000003E-2</v>
      </c>
      <c r="L842">
        <v>0.13350000000000001</v>
      </c>
      <c r="M842">
        <v>0.1366</v>
      </c>
      <c r="N842">
        <v>71.945700000000002</v>
      </c>
      <c r="O842">
        <v>991.44029999999998</v>
      </c>
      <c r="P842">
        <v>1.4140999999999999</v>
      </c>
      <c r="Q842">
        <v>0.12039999999999999</v>
      </c>
      <c r="R842">
        <v>7.1199999999999999E-2</v>
      </c>
      <c r="S842">
        <v>220.94149999999999</v>
      </c>
      <c r="T842">
        <v>627.43240000000003</v>
      </c>
      <c r="U842">
        <v>0</v>
      </c>
      <c r="V842">
        <v>0</v>
      </c>
      <c r="W842">
        <v>0.35210000000000002</v>
      </c>
      <c r="X842">
        <v>303873294</v>
      </c>
      <c r="Y842">
        <v>1881592089.5</v>
      </c>
      <c r="Z842">
        <v>0</v>
      </c>
      <c r="AA842">
        <v>0.1263</v>
      </c>
      <c r="AB842">
        <v>0.1615</v>
      </c>
      <c r="AC842">
        <v>76816.926399999997</v>
      </c>
      <c r="AD842">
        <v>644978.16810000001</v>
      </c>
      <c r="AE842">
        <v>0</v>
      </c>
      <c r="AF842">
        <v>0.12039999999999999</v>
      </c>
      <c r="AG842">
        <v>0.1191</v>
      </c>
      <c r="AH842">
        <v>1.44E-2</v>
      </c>
      <c r="AI842">
        <v>0.57840000000000003</v>
      </c>
      <c r="AJ842">
        <v>-0.33900000000000002</v>
      </c>
      <c r="AK842">
        <v>0.124</v>
      </c>
      <c r="AL842">
        <v>0.38519999999999999</v>
      </c>
      <c r="AM842">
        <v>0</v>
      </c>
      <c r="AN842">
        <v>528682801.3082</v>
      </c>
      <c r="AO842">
        <v>0</v>
      </c>
      <c r="AP842">
        <v>0.12870000000000001</v>
      </c>
      <c r="AQ842">
        <v>0</v>
      </c>
      <c r="AR842">
        <v>-1.0519326899999999</v>
      </c>
      <c r="AS842">
        <v>0</v>
      </c>
      <c r="AT842">
        <v>-5.5498890562499996</v>
      </c>
      <c r="AU842">
        <v>0.13469999999999999</v>
      </c>
      <c r="AV842">
        <v>0.18954121052480599</v>
      </c>
      <c r="AW842">
        <v>19937.065999999999</v>
      </c>
      <c r="AX842">
        <v>145285.9498</v>
      </c>
      <c r="AY842">
        <v>0</v>
      </c>
      <c r="AZ842">
        <v>0.112</v>
      </c>
      <c r="BA842">
        <v>0.86280000000000001</v>
      </c>
      <c r="BC842">
        <v>0</v>
      </c>
      <c r="BD842">
        <v>0</v>
      </c>
      <c r="BE842">
        <v>0</v>
      </c>
      <c r="BF842">
        <v>0</v>
      </c>
      <c r="BG842" s="2">
        <f t="shared" si="16"/>
        <v>0.23147527105769133</v>
      </c>
      <c r="BH842" t="str">
        <f>IFERROR(VLOOKUP(D842,'Pesos cenários'!$B$2:$D$4,3,FALSE),"")</f>
        <v/>
      </c>
    </row>
    <row r="843" spans="1:60" x14ac:dyDescent="0.25">
      <c r="A843">
        <v>21934</v>
      </c>
      <c r="B843" t="s">
        <v>719</v>
      </c>
      <c r="C843" t="s">
        <v>529</v>
      </c>
      <c r="D843" t="s">
        <v>60</v>
      </c>
      <c r="E843" t="s">
        <v>93</v>
      </c>
      <c r="F843" t="s">
        <v>728</v>
      </c>
      <c r="G843" t="s">
        <v>716</v>
      </c>
      <c r="H843">
        <v>174.27600000000001</v>
      </c>
      <c r="I843">
        <v>364.36496</v>
      </c>
      <c r="J843">
        <v>2144.8548336499998</v>
      </c>
      <c r="K843">
        <v>3.6022190000000003E-2</v>
      </c>
      <c r="L843">
        <v>0.13350000000000001</v>
      </c>
      <c r="M843">
        <v>0.1699</v>
      </c>
      <c r="N843">
        <v>440.37709999999998</v>
      </c>
      <c r="O843">
        <v>991.44029999999998</v>
      </c>
      <c r="P843">
        <v>1.4140999999999999</v>
      </c>
      <c r="Q843">
        <v>0.12039999999999999</v>
      </c>
      <c r="R843">
        <v>0.44340000000000002</v>
      </c>
      <c r="S843">
        <v>286.93709999999999</v>
      </c>
      <c r="T843">
        <v>627.43240000000003</v>
      </c>
      <c r="U843">
        <v>0</v>
      </c>
      <c r="V843">
        <v>0</v>
      </c>
      <c r="W843">
        <v>0.45729999999999998</v>
      </c>
      <c r="X843">
        <v>852844760</v>
      </c>
      <c r="Y843">
        <v>1881592089.5</v>
      </c>
      <c r="Z843">
        <v>0</v>
      </c>
      <c r="AA843">
        <v>0.1263</v>
      </c>
      <c r="AB843">
        <v>0.45329999999999998</v>
      </c>
      <c r="AC843">
        <v>297617.91440000001</v>
      </c>
      <c r="AD843">
        <v>644978.16810000001</v>
      </c>
      <c r="AE843">
        <v>0</v>
      </c>
      <c r="AF843">
        <v>0.12039999999999999</v>
      </c>
      <c r="AG843">
        <v>0.46139999999999998</v>
      </c>
      <c r="AH843">
        <v>0.15010000000000001</v>
      </c>
      <c r="AI843">
        <v>0.57840000000000003</v>
      </c>
      <c r="AJ843">
        <v>-0.33900000000000002</v>
      </c>
      <c r="AK843">
        <v>0.124</v>
      </c>
      <c r="AL843">
        <v>0.53310000000000002</v>
      </c>
      <c r="AM843">
        <v>4072294067.7996998</v>
      </c>
      <c r="AN843">
        <v>528682801.3082</v>
      </c>
      <c r="AO843">
        <v>0</v>
      </c>
      <c r="AP843">
        <v>0.12870000000000001</v>
      </c>
      <c r="AQ843">
        <v>1</v>
      </c>
      <c r="AR843">
        <v>78.166664100000006</v>
      </c>
      <c r="AS843">
        <v>0</v>
      </c>
      <c r="AT843">
        <v>-5.5498890562499996</v>
      </c>
      <c r="AU843">
        <v>0.13469999999999999</v>
      </c>
      <c r="AV843">
        <v>0</v>
      </c>
      <c r="AW843">
        <v>342242.25880000001</v>
      </c>
      <c r="AX843">
        <v>145285.9498</v>
      </c>
      <c r="AY843">
        <v>0</v>
      </c>
      <c r="AZ843">
        <v>0.112</v>
      </c>
      <c r="BA843">
        <v>0</v>
      </c>
      <c r="BC843">
        <v>0</v>
      </c>
      <c r="BD843">
        <v>0</v>
      </c>
      <c r="BE843">
        <v>0</v>
      </c>
      <c r="BF843">
        <v>0</v>
      </c>
      <c r="BG843" s="2">
        <f t="shared" si="16"/>
        <v>0.38367576000000003</v>
      </c>
      <c r="BH843" t="str">
        <f>IFERROR(VLOOKUP(D843,'Pesos cenários'!$B$2:$D$4,3,FALSE),"")</f>
        <v/>
      </c>
    </row>
    <row r="844" spans="1:60" x14ac:dyDescent="0.25">
      <c r="A844">
        <v>21935</v>
      </c>
      <c r="B844" t="s">
        <v>719</v>
      </c>
      <c r="C844" t="s">
        <v>530</v>
      </c>
      <c r="D844" t="s">
        <v>60</v>
      </c>
      <c r="E844" t="s">
        <v>93</v>
      </c>
      <c r="F844" t="s">
        <v>728</v>
      </c>
      <c r="G844" t="s">
        <v>716</v>
      </c>
      <c r="H844">
        <v>115.461</v>
      </c>
      <c r="I844">
        <v>269.95703099999997</v>
      </c>
      <c r="J844">
        <v>2144.8548336499998</v>
      </c>
      <c r="K844">
        <v>3.6022190000000003E-2</v>
      </c>
      <c r="L844">
        <v>0.13350000000000001</v>
      </c>
      <c r="M844">
        <v>0.1258</v>
      </c>
      <c r="N844">
        <v>283.10879999999997</v>
      </c>
      <c r="O844">
        <v>991.44029999999998</v>
      </c>
      <c r="P844">
        <v>1.4140999999999999</v>
      </c>
      <c r="Q844">
        <v>0.12039999999999999</v>
      </c>
      <c r="R844">
        <v>0.28449999999999998</v>
      </c>
      <c r="S844">
        <v>199.36879999999999</v>
      </c>
      <c r="T844">
        <v>627.43240000000003</v>
      </c>
      <c r="U844">
        <v>0</v>
      </c>
      <c r="V844">
        <v>0</v>
      </c>
      <c r="W844">
        <v>0.31780000000000003</v>
      </c>
      <c r="X844">
        <v>455753540</v>
      </c>
      <c r="Y844">
        <v>1881592089.5</v>
      </c>
      <c r="Z844">
        <v>0</v>
      </c>
      <c r="AA844">
        <v>0.1263</v>
      </c>
      <c r="AB844">
        <v>0.2422</v>
      </c>
      <c r="AC844">
        <v>211778.7439</v>
      </c>
      <c r="AD844">
        <v>644978.16810000001</v>
      </c>
      <c r="AE844">
        <v>0</v>
      </c>
      <c r="AF844">
        <v>0.12039999999999999</v>
      </c>
      <c r="AG844">
        <v>0.32840000000000003</v>
      </c>
      <c r="AH844">
        <v>-2.4199999999999999E-2</v>
      </c>
      <c r="AI844">
        <v>0.57840000000000003</v>
      </c>
      <c r="AJ844">
        <v>-0.33900000000000002</v>
      </c>
      <c r="AK844">
        <v>0.124</v>
      </c>
      <c r="AL844">
        <v>0.34310000000000002</v>
      </c>
      <c r="AM844">
        <v>607611654.34630001</v>
      </c>
      <c r="AN844">
        <v>528682801.3082</v>
      </c>
      <c r="AO844">
        <v>0</v>
      </c>
      <c r="AP844">
        <v>0.12870000000000001</v>
      </c>
      <c r="AQ844">
        <v>1</v>
      </c>
      <c r="AR844">
        <v>0.29841136899999998</v>
      </c>
      <c r="AS844">
        <v>0</v>
      </c>
      <c r="AT844">
        <v>-5.5498890562499996</v>
      </c>
      <c r="AU844">
        <v>0.13469999999999999</v>
      </c>
      <c r="AV844">
        <v>0</v>
      </c>
      <c r="AW844">
        <v>47149.235699999997</v>
      </c>
      <c r="AX844">
        <v>145285.9498</v>
      </c>
      <c r="AY844">
        <v>0</v>
      </c>
      <c r="AZ844">
        <v>0.112</v>
      </c>
      <c r="BA844">
        <v>0.67549999999999999</v>
      </c>
      <c r="BC844">
        <v>0</v>
      </c>
      <c r="BD844">
        <v>0</v>
      </c>
      <c r="BE844">
        <v>0</v>
      </c>
      <c r="BF844">
        <v>0</v>
      </c>
      <c r="BG844" s="2">
        <f t="shared" si="16"/>
        <v>0.36807772</v>
      </c>
      <c r="BH844" t="str">
        <f>IFERROR(VLOOKUP(D844,'Pesos cenários'!$B$2:$D$4,3,FALSE),"")</f>
        <v/>
      </c>
    </row>
    <row r="845" spans="1:60" x14ac:dyDescent="0.25">
      <c r="A845">
        <v>21936</v>
      </c>
      <c r="B845" t="s">
        <v>719</v>
      </c>
      <c r="C845" t="s">
        <v>531</v>
      </c>
      <c r="D845" t="s">
        <v>60</v>
      </c>
      <c r="E845" t="s">
        <v>93</v>
      </c>
      <c r="F845" t="s">
        <v>728</v>
      </c>
      <c r="G845" t="s">
        <v>716</v>
      </c>
      <c r="H845">
        <v>72.040000000000006</v>
      </c>
      <c r="I845">
        <v>824.33691399999998</v>
      </c>
      <c r="J845">
        <v>2144.8548336499998</v>
      </c>
      <c r="K845">
        <v>3.6022190000000003E-2</v>
      </c>
      <c r="L845">
        <v>0.13350000000000001</v>
      </c>
      <c r="M845">
        <v>0.38429999999999997</v>
      </c>
      <c r="N845">
        <v>153.459</v>
      </c>
      <c r="O845">
        <v>991.44029999999998</v>
      </c>
      <c r="P845">
        <v>1.4140999999999999</v>
      </c>
      <c r="Q845">
        <v>0.12039999999999999</v>
      </c>
      <c r="R845">
        <v>0.15359999999999999</v>
      </c>
      <c r="S845">
        <v>114.06180000000001</v>
      </c>
      <c r="T845">
        <v>627.43240000000003</v>
      </c>
      <c r="U845">
        <v>0</v>
      </c>
      <c r="V845">
        <v>0</v>
      </c>
      <c r="W845">
        <v>0.18179999999999999</v>
      </c>
      <c r="X845">
        <v>284358546</v>
      </c>
      <c r="Y845">
        <v>1881592089.5</v>
      </c>
      <c r="Z845">
        <v>0</v>
      </c>
      <c r="AA845">
        <v>0.1263</v>
      </c>
      <c r="AB845">
        <v>0.15110000000000001</v>
      </c>
      <c r="AC845">
        <v>79667.297200000001</v>
      </c>
      <c r="AD845">
        <v>644978.16810000001</v>
      </c>
      <c r="AE845">
        <v>0</v>
      </c>
      <c r="AF845">
        <v>0.12039999999999999</v>
      </c>
      <c r="AG845">
        <v>0.1235</v>
      </c>
      <c r="AH845">
        <v>3.27E-2</v>
      </c>
      <c r="AI845">
        <v>0.57840000000000003</v>
      </c>
      <c r="AJ845">
        <v>-0.33900000000000002</v>
      </c>
      <c r="AK845">
        <v>0.124</v>
      </c>
      <c r="AL845">
        <v>0.4052</v>
      </c>
      <c r="AM845">
        <v>118290026.18440001</v>
      </c>
      <c r="AN845">
        <v>528682801.3082</v>
      </c>
      <c r="AO845">
        <v>0</v>
      </c>
      <c r="AP845">
        <v>0.12870000000000001</v>
      </c>
      <c r="AQ845">
        <v>0.22370000000000001</v>
      </c>
      <c r="AR845">
        <v>-0.25327652699999997</v>
      </c>
      <c r="AS845">
        <v>0</v>
      </c>
      <c r="AT845">
        <v>-5.5498890562499996</v>
      </c>
      <c r="AU845">
        <v>0.13469999999999999</v>
      </c>
      <c r="AV845">
        <v>4.5636322534190601E-2</v>
      </c>
      <c r="AW845">
        <v>14371.4771</v>
      </c>
      <c r="AX845">
        <v>145285.9498</v>
      </c>
      <c r="AY845">
        <v>0</v>
      </c>
      <c r="AZ845">
        <v>0.112</v>
      </c>
      <c r="BA845">
        <v>0.90110000000000001</v>
      </c>
      <c r="BC845">
        <v>0</v>
      </c>
      <c r="BD845">
        <v>0</v>
      </c>
      <c r="BE845">
        <v>0</v>
      </c>
      <c r="BF845">
        <v>0</v>
      </c>
      <c r="BG845" s="2">
        <f t="shared" si="16"/>
        <v>0.28985622264535549</v>
      </c>
      <c r="BH845" t="str">
        <f>IFERROR(VLOOKUP(D845,'Pesos cenários'!$B$2:$D$4,3,FALSE),"")</f>
        <v/>
      </c>
    </row>
    <row r="846" spans="1:60" x14ac:dyDescent="0.25">
      <c r="A846">
        <v>21937</v>
      </c>
      <c r="B846" t="s">
        <v>719</v>
      </c>
      <c r="C846" t="s">
        <v>532</v>
      </c>
      <c r="D846" t="s">
        <v>60</v>
      </c>
      <c r="E846" t="s">
        <v>93</v>
      </c>
      <c r="F846" t="s">
        <v>728</v>
      </c>
      <c r="G846" t="s">
        <v>716</v>
      </c>
      <c r="H846">
        <v>65.162999999999997</v>
      </c>
      <c r="I846">
        <v>438.73431399999998</v>
      </c>
      <c r="J846">
        <v>2144.8548336499998</v>
      </c>
      <c r="K846">
        <v>3.6022190000000003E-2</v>
      </c>
      <c r="L846">
        <v>0.13350000000000001</v>
      </c>
      <c r="M846">
        <v>0.20449999999999999</v>
      </c>
      <c r="N846">
        <v>88.5107</v>
      </c>
      <c r="O846">
        <v>991.44029999999998</v>
      </c>
      <c r="P846">
        <v>1.4140999999999999</v>
      </c>
      <c r="Q846">
        <v>0.12039999999999999</v>
      </c>
      <c r="R846">
        <v>8.7999999999999995E-2</v>
      </c>
      <c r="S846">
        <v>109.107</v>
      </c>
      <c r="T846">
        <v>627.43240000000003</v>
      </c>
      <c r="U846">
        <v>0</v>
      </c>
      <c r="V846">
        <v>0</v>
      </c>
      <c r="W846">
        <v>0.1739</v>
      </c>
      <c r="X846">
        <v>257216992</v>
      </c>
      <c r="Y846">
        <v>1881592089.5</v>
      </c>
      <c r="Z846">
        <v>0</v>
      </c>
      <c r="AA846">
        <v>0.1263</v>
      </c>
      <c r="AB846">
        <v>0.13669999999999999</v>
      </c>
      <c r="AC846">
        <v>80781.869699999996</v>
      </c>
      <c r="AD846">
        <v>644978.16810000001</v>
      </c>
      <c r="AE846">
        <v>0</v>
      </c>
      <c r="AF846">
        <v>0.12039999999999999</v>
      </c>
      <c r="AG846">
        <v>0.12520000000000001</v>
      </c>
      <c r="AH846">
        <v>9.8000000000000004E-2</v>
      </c>
      <c r="AI846">
        <v>0.57840000000000003</v>
      </c>
      <c r="AJ846">
        <v>-0.33900000000000002</v>
      </c>
      <c r="AK846">
        <v>0.124</v>
      </c>
      <c r="AL846">
        <v>0.4763</v>
      </c>
      <c r="AM846">
        <v>385859007.05309999</v>
      </c>
      <c r="AN846">
        <v>528682801.3082</v>
      </c>
      <c r="AO846">
        <v>0</v>
      </c>
      <c r="AP846">
        <v>0.12870000000000001</v>
      </c>
      <c r="AQ846">
        <v>0.7298</v>
      </c>
      <c r="AR846">
        <v>0.68413621199999997</v>
      </c>
      <c r="AS846">
        <v>0</v>
      </c>
      <c r="AT846">
        <v>-5.5498890562499996</v>
      </c>
      <c r="AU846">
        <v>0.13469999999999999</v>
      </c>
      <c r="AV846">
        <v>0</v>
      </c>
      <c r="AW846">
        <v>48236.260999999999</v>
      </c>
      <c r="AX846">
        <v>145285.9498</v>
      </c>
      <c r="AY846">
        <v>0</v>
      </c>
      <c r="AZ846">
        <v>0.112</v>
      </c>
      <c r="BA846">
        <v>0.66800000000000004</v>
      </c>
      <c r="BC846">
        <v>0</v>
      </c>
      <c r="BD846">
        <v>0</v>
      </c>
      <c r="BE846">
        <v>0</v>
      </c>
      <c r="BF846">
        <v>0</v>
      </c>
      <c r="BG846" s="2">
        <f t="shared" si="16"/>
        <v>0.29803770000000002</v>
      </c>
      <c r="BH846" t="str">
        <f>IFERROR(VLOOKUP(D846,'Pesos cenários'!$B$2:$D$4,3,FALSE),"")</f>
        <v/>
      </c>
    </row>
    <row r="847" spans="1:60" x14ac:dyDescent="0.25">
      <c r="A847">
        <v>21938</v>
      </c>
      <c r="B847" t="s">
        <v>719</v>
      </c>
      <c r="C847" t="s">
        <v>533</v>
      </c>
      <c r="D847" t="s">
        <v>60</v>
      </c>
      <c r="E847" t="s">
        <v>93</v>
      </c>
      <c r="F847" t="s">
        <v>728</v>
      </c>
      <c r="G847" t="s">
        <v>716</v>
      </c>
      <c r="H847">
        <v>5.5910000000000002</v>
      </c>
      <c r="I847">
        <v>21.3329773</v>
      </c>
      <c r="J847">
        <v>2144.8548336499998</v>
      </c>
      <c r="K847">
        <v>3.6022190000000003E-2</v>
      </c>
      <c r="L847">
        <v>0.13350000000000001</v>
      </c>
      <c r="M847">
        <v>9.9000000000000008E-3</v>
      </c>
      <c r="N847">
        <v>35.078499999999998</v>
      </c>
      <c r="O847">
        <v>991.44029999999998</v>
      </c>
      <c r="P847">
        <v>1.4140999999999999</v>
      </c>
      <c r="Q847">
        <v>0.12039999999999999</v>
      </c>
      <c r="R847">
        <v>3.4000000000000002E-2</v>
      </c>
      <c r="S847">
        <v>257.98259999999999</v>
      </c>
      <c r="T847">
        <v>627.43240000000003</v>
      </c>
      <c r="U847">
        <v>0</v>
      </c>
      <c r="V847">
        <v>0</v>
      </c>
      <c r="W847">
        <v>0.41120000000000001</v>
      </c>
      <c r="X847">
        <v>22070246</v>
      </c>
      <c r="Y847">
        <v>1881592089.5</v>
      </c>
      <c r="Z847">
        <v>0</v>
      </c>
      <c r="AA847">
        <v>0.1263</v>
      </c>
      <c r="AB847">
        <v>1.17E-2</v>
      </c>
      <c r="AC847">
        <v>19531.819299999999</v>
      </c>
      <c r="AD847">
        <v>644978.16810000001</v>
      </c>
      <c r="AE847">
        <v>0</v>
      </c>
      <c r="AF847">
        <v>0.12039999999999999</v>
      </c>
      <c r="AG847">
        <v>3.0300000000000001E-2</v>
      </c>
      <c r="AH847">
        <v>7.6E-3</v>
      </c>
      <c r="AI847">
        <v>0.57840000000000003</v>
      </c>
      <c r="AJ847">
        <v>-0.33900000000000002</v>
      </c>
      <c r="AK847">
        <v>0.124</v>
      </c>
      <c r="AL847">
        <v>0.37780000000000002</v>
      </c>
      <c r="AM847">
        <v>0</v>
      </c>
      <c r="AN847">
        <v>528682801.3082</v>
      </c>
      <c r="AO847">
        <v>0</v>
      </c>
      <c r="AP847">
        <v>0.12870000000000001</v>
      </c>
      <c r="AQ847">
        <v>0</v>
      </c>
      <c r="AR847">
        <v>-2.32789386E-2</v>
      </c>
      <c r="AS847">
        <v>0</v>
      </c>
      <c r="AT847">
        <v>-5.5498890562499996</v>
      </c>
      <c r="AU847">
        <v>0.13469999999999999</v>
      </c>
      <c r="AV847">
        <v>4.1944871985836202E-3</v>
      </c>
      <c r="AW847">
        <v>34596.045400000003</v>
      </c>
      <c r="AX847">
        <v>145285.9498</v>
      </c>
      <c r="AY847">
        <v>0</v>
      </c>
      <c r="AZ847">
        <v>0.112</v>
      </c>
      <c r="BA847">
        <v>0.76190000000000002</v>
      </c>
      <c r="BC847">
        <v>0</v>
      </c>
      <c r="BD847">
        <v>0</v>
      </c>
      <c r="BE847">
        <v>0</v>
      </c>
      <c r="BF847">
        <v>0</v>
      </c>
      <c r="BG847" s="2">
        <f t="shared" si="16"/>
        <v>0.14328607742564922</v>
      </c>
      <c r="BH847" t="str">
        <f>IFERROR(VLOOKUP(D847,'Pesos cenários'!$B$2:$D$4,3,FALSE),"")</f>
        <v/>
      </c>
    </row>
    <row r="848" spans="1:60" x14ac:dyDescent="0.25">
      <c r="A848">
        <v>21939</v>
      </c>
      <c r="B848" t="s">
        <v>719</v>
      </c>
      <c r="C848" t="s">
        <v>534</v>
      </c>
      <c r="D848" t="s">
        <v>60</v>
      </c>
      <c r="E848" t="s">
        <v>93</v>
      </c>
      <c r="F848" t="s">
        <v>728</v>
      </c>
      <c r="G848" t="s">
        <v>716</v>
      </c>
      <c r="H848">
        <v>198.732</v>
      </c>
      <c r="I848">
        <v>3864.0534699999998</v>
      </c>
      <c r="J848">
        <v>2144.8548336499998</v>
      </c>
      <c r="K848">
        <v>3.6022190000000003E-2</v>
      </c>
      <c r="L848">
        <v>0.13350000000000001</v>
      </c>
      <c r="M848">
        <v>1</v>
      </c>
      <c r="N848">
        <v>177.25129999999999</v>
      </c>
      <c r="O848">
        <v>991.44029999999998</v>
      </c>
      <c r="P848">
        <v>1.4140999999999999</v>
      </c>
      <c r="Q848">
        <v>0.12039999999999999</v>
      </c>
      <c r="R848">
        <v>0.17760000000000001</v>
      </c>
      <c r="S848">
        <v>396.7439</v>
      </c>
      <c r="T848">
        <v>627.43240000000003</v>
      </c>
      <c r="U848">
        <v>0</v>
      </c>
      <c r="V848">
        <v>0</v>
      </c>
      <c r="W848">
        <v>0.63229999999999997</v>
      </c>
      <c r="X848">
        <v>784445922</v>
      </c>
      <c r="Y848">
        <v>1881592089.5</v>
      </c>
      <c r="Z848">
        <v>0</v>
      </c>
      <c r="AA848">
        <v>0.1263</v>
      </c>
      <c r="AB848">
        <v>0.41689999999999999</v>
      </c>
      <c r="AC848">
        <v>137865.91639999999</v>
      </c>
      <c r="AD848">
        <v>644978.16810000001</v>
      </c>
      <c r="AE848">
        <v>0</v>
      </c>
      <c r="AF848">
        <v>0.12039999999999999</v>
      </c>
      <c r="AG848">
        <v>0.21379999999999999</v>
      </c>
      <c r="AH848">
        <v>0.28449999999999998</v>
      </c>
      <c r="AI848">
        <v>0.57840000000000003</v>
      </c>
      <c r="AJ848">
        <v>-0.33900000000000002</v>
      </c>
      <c r="AK848">
        <v>0.124</v>
      </c>
      <c r="AL848">
        <v>0.67959999999999998</v>
      </c>
      <c r="AM848">
        <v>0</v>
      </c>
      <c r="AN848">
        <v>528682801.3082</v>
      </c>
      <c r="AO848">
        <v>0</v>
      </c>
      <c r="AP848">
        <v>0.12870000000000001</v>
      </c>
      <c r="AQ848">
        <v>0</v>
      </c>
      <c r="AR848">
        <v>-0.40012985499999998</v>
      </c>
      <c r="AS848">
        <v>0</v>
      </c>
      <c r="AT848">
        <v>-5.5498890562499996</v>
      </c>
      <c r="AU848">
        <v>0.13469999999999999</v>
      </c>
      <c r="AV848">
        <v>7.20969105768689E-2</v>
      </c>
      <c r="AW848">
        <v>42075.482100000001</v>
      </c>
      <c r="AX848">
        <v>145285.9498</v>
      </c>
      <c r="AY848">
        <v>0</v>
      </c>
      <c r="AZ848">
        <v>0.112</v>
      </c>
      <c r="BA848">
        <v>0.71040000000000003</v>
      </c>
      <c r="BC848">
        <v>0</v>
      </c>
      <c r="BD848">
        <v>0</v>
      </c>
      <c r="BE848">
        <v>0</v>
      </c>
      <c r="BF848">
        <v>0</v>
      </c>
      <c r="BG848" s="2">
        <f t="shared" si="16"/>
        <v>0.40682568385470419</v>
      </c>
      <c r="BH848" t="str">
        <f>IFERROR(VLOOKUP(D848,'Pesos cenários'!$B$2:$D$4,3,FALSE),"")</f>
        <v/>
      </c>
    </row>
    <row r="849" spans="1:60" x14ac:dyDescent="0.25">
      <c r="A849">
        <v>21941</v>
      </c>
      <c r="B849" t="s">
        <v>719</v>
      </c>
      <c r="C849" t="s">
        <v>535</v>
      </c>
      <c r="D849" t="s">
        <v>60</v>
      </c>
      <c r="E849" t="s">
        <v>93</v>
      </c>
      <c r="F849" t="s">
        <v>728</v>
      </c>
      <c r="G849" t="s">
        <v>716</v>
      </c>
      <c r="H849">
        <v>15</v>
      </c>
      <c r="I849">
        <v>74.945205700000002</v>
      </c>
      <c r="J849">
        <v>2144.8548336499998</v>
      </c>
      <c r="K849">
        <v>3.6022190000000003E-2</v>
      </c>
      <c r="L849">
        <v>0.13350000000000001</v>
      </c>
      <c r="M849">
        <v>3.49E-2</v>
      </c>
      <c r="N849">
        <v>14.811299999999999</v>
      </c>
      <c r="O849">
        <v>991.44029999999998</v>
      </c>
      <c r="P849">
        <v>1.4140999999999999</v>
      </c>
      <c r="Q849">
        <v>0.12039999999999999</v>
      </c>
      <c r="R849">
        <v>1.35E-2</v>
      </c>
      <c r="S849">
        <v>66.864500000000007</v>
      </c>
      <c r="T849">
        <v>627.43240000000003</v>
      </c>
      <c r="U849">
        <v>0</v>
      </c>
      <c r="V849">
        <v>0</v>
      </c>
      <c r="W849">
        <v>0.1066</v>
      </c>
      <c r="X849">
        <v>59207560</v>
      </c>
      <c r="Y849">
        <v>1881592089.5</v>
      </c>
      <c r="Z849">
        <v>0</v>
      </c>
      <c r="AA849">
        <v>0.1263</v>
      </c>
      <c r="AB849">
        <v>3.15E-2</v>
      </c>
      <c r="AC849">
        <v>9075.6962999999996</v>
      </c>
      <c r="AD849">
        <v>644978.16810000001</v>
      </c>
      <c r="AE849">
        <v>0</v>
      </c>
      <c r="AF849">
        <v>0.12039999999999999</v>
      </c>
      <c r="AG849">
        <v>1.41E-2</v>
      </c>
      <c r="AH849">
        <v>6.7000000000000002E-3</v>
      </c>
      <c r="AI849">
        <v>0.57840000000000003</v>
      </c>
      <c r="AJ849">
        <v>-0.33900000000000002</v>
      </c>
      <c r="AK849">
        <v>0.124</v>
      </c>
      <c r="AL849">
        <v>0.37690000000000001</v>
      </c>
      <c r="AM849">
        <v>35157723.527500004</v>
      </c>
      <c r="AN849">
        <v>528682801.3082</v>
      </c>
      <c r="AO849">
        <v>0</v>
      </c>
      <c r="AP849">
        <v>0.12870000000000001</v>
      </c>
      <c r="AQ849">
        <v>6.6500000000000004E-2</v>
      </c>
      <c r="AR849">
        <v>-2.8182736100000002E-3</v>
      </c>
      <c r="AS849">
        <v>0</v>
      </c>
      <c r="AT849">
        <v>-5.5498890562499996</v>
      </c>
      <c r="AU849">
        <v>0.13469999999999999</v>
      </c>
      <c r="AV849">
        <v>5.0780719784410003E-4</v>
      </c>
      <c r="AW849">
        <v>7932.9823999999999</v>
      </c>
      <c r="AX849">
        <v>145285.9498</v>
      </c>
      <c r="AY849">
        <v>0</v>
      </c>
      <c r="AZ849">
        <v>0.112</v>
      </c>
      <c r="BA849">
        <v>0.94540000000000002</v>
      </c>
      <c r="BC849">
        <v>0</v>
      </c>
      <c r="BD849">
        <v>0</v>
      </c>
      <c r="BE849">
        <v>0</v>
      </c>
      <c r="BF849">
        <v>0</v>
      </c>
      <c r="BG849" s="2">
        <f t="shared" si="16"/>
        <v>0.17320799162954961</v>
      </c>
      <c r="BH849" t="str">
        <f>IFERROR(VLOOKUP(D849,'Pesos cenários'!$B$2:$D$4,3,FALSE),"")</f>
        <v/>
      </c>
    </row>
    <row r="850" spans="1:60" x14ac:dyDescent="0.25">
      <c r="A850">
        <v>21942</v>
      </c>
      <c r="B850" t="s">
        <v>719</v>
      </c>
      <c r="C850" t="s">
        <v>536</v>
      </c>
      <c r="D850" t="s">
        <v>60</v>
      </c>
      <c r="E850" t="s">
        <v>93</v>
      </c>
      <c r="F850" t="s">
        <v>728</v>
      </c>
      <c r="G850" t="s">
        <v>716</v>
      </c>
      <c r="H850">
        <v>11.601000000000001</v>
      </c>
      <c r="I850">
        <v>0.47631758499999999</v>
      </c>
      <c r="J850">
        <v>2144.8548336499998</v>
      </c>
      <c r="K850">
        <v>3.6022190000000003E-2</v>
      </c>
      <c r="L850">
        <v>0.13350000000000001</v>
      </c>
      <c r="M850">
        <v>2.0000000000000001E-4</v>
      </c>
      <c r="N850">
        <v>320.1977</v>
      </c>
      <c r="O850">
        <v>991.44029999999998</v>
      </c>
      <c r="P850">
        <v>1.4140999999999999</v>
      </c>
      <c r="Q850">
        <v>0.12039999999999999</v>
      </c>
      <c r="R850">
        <v>0.32200000000000001</v>
      </c>
      <c r="S850">
        <v>68.009299999999996</v>
      </c>
      <c r="T850">
        <v>627.43240000000003</v>
      </c>
      <c r="U850">
        <v>0</v>
      </c>
      <c r="V850">
        <v>0</v>
      </c>
      <c r="W850">
        <v>0.1084</v>
      </c>
      <c r="X850">
        <v>72338936</v>
      </c>
      <c r="Y850">
        <v>1881592089.5</v>
      </c>
      <c r="Z850">
        <v>0</v>
      </c>
      <c r="AA850">
        <v>0.1263</v>
      </c>
      <c r="AB850">
        <v>3.8399999999999997E-2</v>
      </c>
      <c r="AC850">
        <v>19883.2402</v>
      </c>
      <c r="AD850">
        <v>644978.16810000001</v>
      </c>
      <c r="AE850">
        <v>0</v>
      </c>
      <c r="AF850">
        <v>0.12039999999999999</v>
      </c>
      <c r="AG850">
        <v>3.0800000000000001E-2</v>
      </c>
      <c r="AH850">
        <v>1.4E-3</v>
      </c>
      <c r="AI850">
        <v>0.57840000000000003</v>
      </c>
      <c r="AJ850">
        <v>-0.33900000000000002</v>
      </c>
      <c r="AK850">
        <v>0.124</v>
      </c>
      <c r="AL850">
        <v>0.371</v>
      </c>
      <c r="AM850">
        <v>45956847.031099997</v>
      </c>
      <c r="AN850">
        <v>528682801.3082</v>
      </c>
      <c r="AO850">
        <v>0</v>
      </c>
      <c r="AP850">
        <v>0.12870000000000001</v>
      </c>
      <c r="AQ850">
        <v>8.6900000000000005E-2</v>
      </c>
      <c r="AR850">
        <v>0</v>
      </c>
      <c r="AS850">
        <v>0</v>
      </c>
      <c r="AT850">
        <v>-5.5498890562499996</v>
      </c>
      <c r="AU850">
        <v>0.13469999999999999</v>
      </c>
      <c r="AV850">
        <v>0</v>
      </c>
      <c r="AW850">
        <v>21172.551299999999</v>
      </c>
      <c r="AX850">
        <v>145285.9498</v>
      </c>
      <c r="AY850">
        <v>0</v>
      </c>
      <c r="AZ850">
        <v>0.112</v>
      </c>
      <c r="BA850">
        <v>0.85429999999999995</v>
      </c>
      <c r="BC850">
        <v>0</v>
      </c>
      <c r="BD850">
        <v>0</v>
      </c>
      <c r="BE850">
        <v>0</v>
      </c>
      <c r="BF850">
        <v>0</v>
      </c>
      <c r="BG850" s="2">
        <f t="shared" si="16"/>
        <v>0.20022336999999998</v>
      </c>
      <c r="BH850" t="str">
        <f>IFERROR(VLOOKUP(D850,'Pesos cenários'!$B$2:$D$4,3,FALSE),"")</f>
        <v/>
      </c>
    </row>
    <row r="851" spans="1:60" x14ac:dyDescent="0.25">
      <c r="A851">
        <v>21943</v>
      </c>
      <c r="B851" t="s">
        <v>719</v>
      </c>
      <c r="C851" t="s">
        <v>537</v>
      </c>
      <c r="D851" t="s">
        <v>60</v>
      </c>
      <c r="E851" t="s">
        <v>93</v>
      </c>
      <c r="F851" t="s">
        <v>728</v>
      </c>
      <c r="G851" t="s">
        <v>716</v>
      </c>
      <c r="H851">
        <v>1313.7429999999999</v>
      </c>
      <c r="I851">
        <v>19190.3652</v>
      </c>
      <c r="J851">
        <v>2144.8548336499998</v>
      </c>
      <c r="K851">
        <v>3.6022190000000003E-2</v>
      </c>
      <c r="L851">
        <v>0.13350000000000001</v>
      </c>
      <c r="M851">
        <v>1</v>
      </c>
      <c r="N851">
        <v>90.653700000000001</v>
      </c>
      <c r="O851">
        <v>991.44029999999998</v>
      </c>
      <c r="P851">
        <v>1.4140999999999999</v>
      </c>
      <c r="Q851">
        <v>0.12039999999999999</v>
      </c>
      <c r="R851">
        <v>9.01E-2</v>
      </c>
      <c r="S851">
        <v>1289.2674999999999</v>
      </c>
      <c r="T851">
        <v>627.43240000000003</v>
      </c>
      <c r="U851">
        <v>0</v>
      </c>
      <c r="V851">
        <v>0</v>
      </c>
      <c r="W851">
        <v>1</v>
      </c>
      <c r="X851">
        <v>5185681420</v>
      </c>
      <c r="Y851">
        <v>1881592089.5</v>
      </c>
      <c r="Z851">
        <v>0</v>
      </c>
      <c r="AA851">
        <v>0.1263</v>
      </c>
      <c r="AB851">
        <v>1</v>
      </c>
      <c r="AC851">
        <v>1784843.1055000001</v>
      </c>
      <c r="AD851">
        <v>644978.16810000001</v>
      </c>
      <c r="AE851">
        <v>0</v>
      </c>
      <c r="AF851">
        <v>0.12039999999999999</v>
      </c>
      <c r="AG851">
        <v>1</v>
      </c>
      <c r="AH851">
        <v>1</v>
      </c>
      <c r="AI851">
        <v>0.57840000000000003</v>
      </c>
      <c r="AJ851">
        <v>-0.33900000000000002</v>
      </c>
      <c r="AK851">
        <v>0.124</v>
      </c>
      <c r="AL851">
        <v>1</v>
      </c>
      <c r="AM851">
        <v>120716291.6503</v>
      </c>
      <c r="AN851">
        <v>528682801.3082</v>
      </c>
      <c r="AO851">
        <v>0</v>
      </c>
      <c r="AP851">
        <v>0.12870000000000001</v>
      </c>
      <c r="AQ851">
        <v>0.2283</v>
      </c>
      <c r="AR851">
        <v>2.21929327E-3</v>
      </c>
      <c r="AS851">
        <v>0</v>
      </c>
      <c r="AT851">
        <v>-5.5498890562499996</v>
      </c>
      <c r="AU851">
        <v>0.13469999999999999</v>
      </c>
      <c r="AV851">
        <v>0</v>
      </c>
      <c r="AW851">
        <v>1700.5700999999999</v>
      </c>
      <c r="AX851">
        <v>145285.9498</v>
      </c>
      <c r="AY851">
        <v>0</v>
      </c>
      <c r="AZ851">
        <v>0.112</v>
      </c>
      <c r="BA851">
        <v>0.98829999999999996</v>
      </c>
      <c r="BC851">
        <v>0</v>
      </c>
      <c r="BD851">
        <v>0</v>
      </c>
      <c r="BE851">
        <v>0</v>
      </c>
      <c r="BF851">
        <v>0</v>
      </c>
      <c r="BG851" s="2">
        <f t="shared" si="16"/>
        <v>0.65511984999999995</v>
      </c>
      <c r="BH851" t="str">
        <f>IFERROR(VLOOKUP(D851,'Pesos cenários'!$B$2:$D$4,3,FALSE),"")</f>
        <v/>
      </c>
    </row>
    <row r="852" spans="1:60" x14ac:dyDescent="0.25">
      <c r="A852">
        <v>21944</v>
      </c>
      <c r="B852" t="s">
        <v>719</v>
      </c>
      <c r="C852" t="s">
        <v>538</v>
      </c>
      <c r="D852" t="s">
        <v>60</v>
      </c>
      <c r="E852" t="s">
        <v>93</v>
      </c>
      <c r="F852" t="s">
        <v>728</v>
      </c>
      <c r="G852" t="s">
        <v>716</v>
      </c>
      <c r="H852">
        <v>182.56200000000001</v>
      </c>
      <c r="I852">
        <v>1729.3709699999999</v>
      </c>
      <c r="J852">
        <v>2144.8548336499998</v>
      </c>
      <c r="K852">
        <v>3.6022190000000003E-2</v>
      </c>
      <c r="L852">
        <v>0.13350000000000001</v>
      </c>
      <c r="M852">
        <v>0.80630000000000002</v>
      </c>
      <c r="N852">
        <v>125.4679</v>
      </c>
      <c r="O852">
        <v>991.44029999999998</v>
      </c>
      <c r="P852">
        <v>1.4140999999999999</v>
      </c>
      <c r="Q852">
        <v>0.12039999999999999</v>
      </c>
      <c r="R852">
        <v>0.12529999999999999</v>
      </c>
      <c r="S852">
        <v>331.56169999999997</v>
      </c>
      <c r="T852">
        <v>627.43240000000003</v>
      </c>
      <c r="U852">
        <v>0</v>
      </c>
      <c r="V852">
        <v>0</v>
      </c>
      <c r="W852">
        <v>0.52839999999999998</v>
      </c>
      <c r="X852">
        <v>720620114</v>
      </c>
      <c r="Y852">
        <v>1881592089.5</v>
      </c>
      <c r="Z852">
        <v>0</v>
      </c>
      <c r="AA852">
        <v>0.1263</v>
      </c>
      <c r="AB852">
        <v>0.38300000000000001</v>
      </c>
      <c r="AC852">
        <v>318605.04210000002</v>
      </c>
      <c r="AD852">
        <v>644978.16810000001</v>
      </c>
      <c r="AE852">
        <v>0</v>
      </c>
      <c r="AF852">
        <v>0.12039999999999999</v>
      </c>
      <c r="AG852">
        <v>0.49399999999999999</v>
      </c>
      <c r="AH852">
        <v>0.33579999999999999</v>
      </c>
      <c r="AI852">
        <v>0.57840000000000003</v>
      </c>
      <c r="AJ852">
        <v>-0.33900000000000002</v>
      </c>
      <c r="AK852">
        <v>0.124</v>
      </c>
      <c r="AL852">
        <v>0.73560000000000003</v>
      </c>
      <c r="AM852">
        <v>748014188.09300005</v>
      </c>
      <c r="AN852">
        <v>528682801.3082</v>
      </c>
      <c r="AO852">
        <v>0</v>
      </c>
      <c r="AP852">
        <v>0.12870000000000001</v>
      </c>
      <c r="AQ852">
        <v>1</v>
      </c>
      <c r="AR852">
        <v>-2.3407847899999998</v>
      </c>
      <c r="AS852">
        <v>0</v>
      </c>
      <c r="AT852">
        <v>-5.5498890562499996</v>
      </c>
      <c r="AU852">
        <v>0.13469999999999999</v>
      </c>
      <c r="AV852">
        <v>0.42177145637964197</v>
      </c>
      <c r="AW852">
        <v>11517.21</v>
      </c>
      <c r="AX852">
        <v>145285.9498</v>
      </c>
      <c r="AY852">
        <v>0</v>
      </c>
      <c r="AZ852">
        <v>0.112</v>
      </c>
      <c r="BA852">
        <v>0.92069999999999996</v>
      </c>
      <c r="BC852">
        <v>0</v>
      </c>
      <c r="BD852">
        <v>0</v>
      </c>
      <c r="BE852">
        <v>0</v>
      </c>
      <c r="BF852">
        <v>0</v>
      </c>
      <c r="BG852" s="2">
        <f t="shared" si="16"/>
        <v>0.61042308517433774</v>
      </c>
      <c r="BH852" t="str">
        <f>IFERROR(VLOOKUP(D852,'Pesos cenários'!$B$2:$D$4,3,FALSE),"")</f>
        <v/>
      </c>
    </row>
    <row r="853" spans="1:60" x14ac:dyDescent="0.25">
      <c r="A853">
        <v>21945</v>
      </c>
      <c r="B853" t="s">
        <v>719</v>
      </c>
      <c r="C853" t="s">
        <v>539</v>
      </c>
      <c r="D853" t="s">
        <v>60</v>
      </c>
      <c r="E853" t="s">
        <v>93</v>
      </c>
      <c r="F853" t="s">
        <v>728</v>
      </c>
      <c r="G853" t="s">
        <v>716</v>
      </c>
      <c r="H853">
        <v>177.185</v>
      </c>
      <c r="I853">
        <v>488.22872899999999</v>
      </c>
      <c r="J853">
        <v>2144.8548336499998</v>
      </c>
      <c r="K853">
        <v>3.6022190000000003E-2</v>
      </c>
      <c r="L853">
        <v>0.13350000000000001</v>
      </c>
      <c r="M853">
        <v>0.2276</v>
      </c>
      <c r="N853">
        <v>113.8972</v>
      </c>
      <c r="O853">
        <v>991.44029999999998</v>
      </c>
      <c r="P853">
        <v>1.4140999999999999</v>
      </c>
      <c r="Q853">
        <v>0.12039999999999999</v>
      </c>
      <c r="R853">
        <v>0.11360000000000001</v>
      </c>
      <c r="S853">
        <v>231.5822</v>
      </c>
      <c r="T853">
        <v>627.43240000000003</v>
      </c>
      <c r="U853">
        <v>0</v>
      </c>
      <c r="V853">
        <v>0</v>
      </c>
      <c r="W853">
        <v>0.36909999999999998</v>
      </c>
      <c r="X853">
        <v>699395938</v>
      </c>
      <c r="Y853">
        <v>1881592089.5</v>
      </c>
      <c r="Z853">
        <v>0</v>
      </c>
      <c r="AA853">
        <v>0.1263</v>
      </c>
      <c r="AB853">
        <v>0.37169999999999997</v>
      </c>
      <c r="AC853">
        <v>92193.124800000005</v>
      </c>
      <c r="AD853">
        <v>644978.16810000001</v>
      </c>
      <c r="AE853">
        <v>0</v>
      </c>
      <c r="AF853">
        <v>0.12039999999999999</v>
      </c>
      <c r="AG853">
        <v>0.1429</v>
      </c>
      <c r="AH853">
        <v>7.9799999999999996E-2</v>
      </c>
      <c r="AI853">
        <v>0.57840000000000003</v>
      </c>
      <c r="AJ853">
        <v>-0.33900000000000002</v>
      </c>
      <c r="AK853">
        <v>0.124</v>
      </c>
      <c r="AL853">
        <v>0.45650000000000002</v>
      </c>
      <c r="AM853">
        <v>645403072.39489996</v>
      </c>
      <c r="AN853">
        <v>528682801.3082</v>
      </c>
      <c r="AO853">
        <v>0</v>
      </c>
      <c r="AP853">
        <v>0.12870000000000001</v>
      </c>
      <c r="AQ853">
        <v>1</v>
      </c>
      <c r="AR853">
        <v>7.7209653899999999</v>
      </c>
      <c r="AS853">
        <v>0</v>
      </c>
      <c r="AT853">
        <v>-5.5498890562499996</v>
      </c>
      <c r="AU853">
        <v>0.13469999999999999</v>
      </c>
      <c r="AV853">
        <v>0</v>
      </c>
      <c r="AW853">
        <v>88211.539000000004</v>
      </c>
      <c r="AX853">
        <v>145285.9498</v>
      </c>
      <c r="AY853">
        <v>0</v>
      </c>
      <c r="AZ853">
        <v>0.112</v>
      </c>
      <c r="BA853">
        <v>0.39279999999999998</v>
      </c>
      <c r="BC853">
        <v>0</v>
      </c>
      <c r="BD853">
        <v>0</v>
      </c>
      <c r="BE853">
        <v>0</v>
      </c>
      <c r="BF853">
        <v>0</v>
      </c>
      <c r="BG853" s="2">
        <f t="shared" si="16"/>
        <v>0.33751250999999999</v>
      </c>
      <c r="BH853" t="str">
        <f>IFERROR(VLOOKUP(D853,'Pesos cenários'!$B$2:$D$4,3,FALSE),"")</f>
        <v/>
      </c>
    </row>
    <row r="854" spans="1:60" x14ac:dyDescent="0.25">
      <c r="A854">
        <v>21946</v>
      </c>
      <c r="B854" t="s">
        <v>719</v>
      </c>
      <c r="C854" t="s">
        <v>540</v>
      </c>
      <c r="D854" t="s">
        <v>60</v>
      </c>
      <c r="E854" t="s">
        <v>93</v>
      </c>
      <c r="F854" t="s">
        <v>728</v>
      </c>
      <c r="G854" t="s">
        <v>716</v>
      </c>
      <c r="H854">
        <v>99.266999999999996</v>
      </c>
      <c r="I854">
        <v>339.22311400000001</v>
      </c>
      <c r="J854">
        <v>2144.8548336499998</v>
      </c>
      <c r="K854">
        <v>3.6022190000000003E-2</v>
      </c>
      <c r="L854">
        <v>0.13350000000000001</v>
      </c>
      <c r="M854">
        <v>0.15809999999999999</v>
      </c>
      <c r="N854">
        <v>212.59219999999999</v>
      </c>
      <c r="O854">
        <v>991.44029999999998</v>
      </c>
      <c r="P854">
        <v>1.4140999999999999</v>
      </c>
      <c r="Q854">
        <v>0.12039999999999999</v>
      </c>
      <c r="R854">
        <v>0.21329999999999999</v>
      </c>
      <c r="S854">
        <v>51.054900000000004</v>
      </c>
      <c r="T854">
        <v>627.43240000000003</v>
      </c>
      <c r="U854">
        <v>0</v>
      </c>
      <c r="V854">
        <v>0</v>
      </c>
      <c r="W854">
        <v>8.14E-2</v>
      </c>
      <c r="X854">
        <v>391831182</v>
      </c>
      <c r="Y854">
        <v>1881592089.5</v>
      </c>
      <c r="Z854">
        <v>0</v>
      </c>
      <c r="AA854">
        <v>0.1263</v>
      </c>
      <c r="AB854">
        <v>0.2082</v>
      </c>
      <c r="AC854">
        <v>48475.543799999999</v>
      </c>
      <c r="AD854">
        <v>644978.16810000001</v>
      </c>
      <c r="AE854">
        <v>0</v>
      </c>
      <c r="AF854">
        <v>0.12039999999999999</v>
      </c>
      <c r="AG854">
        <v>7.5200000000000003E-2</v>
      </c>
      <c r="AH854">
        <v>7.2900000000000006E-2</v>
      </c>
      <c r="AI854">
        <v>0.57840000000000003</v>
      </c>
      <c r="AJ854">
        <v>-0.33900000000000002</v>
      </c>
      <c r="AK854">
        <v>0.124</v>
      </c>
      <c r="AL854">
        <v>0.44900000000000001</v>
      </c>
      <c r="AM854">
        <v>0</v>
      </c>
      <c r="AN854">
        <v>528682801.3082</v>
      </c>
      <c r="AO854">
        <v>0</v>
      </c>
      <c r="AP854">
        <v>0.12870000000000001</v>
      </c>
      <c r="AQ854">
        <v>0</v>
      </c>
      <c r="AR854">
        <v>-1.26977301</v>
      </c>
      <c r="AS854">
        <v>0</v>
      </c>
      <c r="AT854">
        <v>-5.5498890562499996</v>
      </c>
      <c r="AU854">
        <v>0.13469999999999999</v>
      </c>
      <c r="AV854">
        <v>0.22879250326095199</v>
      </c>
      <c r="AW854">
        <v>4690.3176999999996</v>
      </c>
      <c r="AX854">
        <v>145285.9498</v>
      </c>
      <c r="AY854">
        <v>0</v>
      </c>
      <c r="AZ854">
        <v>0.112</v>
      </c>
      <c r="BA854">
        <v>0.9677</v>
      </c>
      <c r="BC854">
        <v>0</v>
      </c>
      <c r="BD854">
        <v>0</v>
      </c>
      <c r="BE854">
        <v>0</v>
      </c>
      <c r="BF854">
        <v>0</v>
      </c>
      <c r="BG854" s="2">
        <f t="shared" si="16"/>
        <v>0.27701416018925024</v>
      </c>
      <c r="BH854" t="str">
        <f>IFERROR(VLOOKUP(D854,'Pesos cenários'!$B$2:$D$4,3,FALSE),"")</f>
        <v/>
      </c>
    </row>
    <row r="855" spans="1:60" x14ac:dyDescent="0.25">
      <c r="A855">
        <v>21947</v>
      </c>
      <c r="B855" t="s">
        <v>719</v>
      </c>
      <c r="C855" t="s">
        <v>541</v>
      </c>
      <c r="D855" t="s">
        <v>60</v>
      </c>
      <c r="E855" t="s">
        <v>93</v>
      </c>
      <c r="F855" t="s">
        <v>728</v>
      </c>
      <c r="G855" t="s">
        <v>716</v>
      </c>
      <c r="H855">
        <v>263.97899999999998</v>
      </c>
      <c r="I855">
        <v>918.98040800000001</v>
      </c>
      <c r="J855">
        <v>2144.8548336499998</v>
      </c>
      <c r="K855">
        <v>3.6022190000000003E-2</v>
      </c>
      <c r="L855">
        <v>0.13350000000000001</v>
      </c>
      <c r="M855">
        <v>0.4284</v>
      </c>
      <c r="N855">
        <v>117.41840000000001</v>
      </c>
      <c r="O855">
        <v>991.44029999999998</v>
      </c>
      <c r="P855">
        <v>1.4140999999999999</v>
      </c>
      <c r="Q855">
        <v>0.12039999999999999</v>
      </c>
      <c r="R855">
        <v>0.1172</v>
      </c>
      <c r="S855">
        <v>457.59120000000001</v>
      </c>
      <c r="T855">
        <v>627.43240000000003</v>
      </c>
      <c r="U855">
        <v>0</v>
      </c>
      <c r="V855">
        <v>0</v>
      </c>
      <c r="W855">
        <v>0.72929999999999995</v>
      </c>
      <c r="X855">
        <v>1041993228</v>
      </c>
      <c r="Y855">
        <v>1881592089.5</v>
      </c>
      <c r="Z855">
        <v>0</v>
      </c>
      <c r="AA855">
        <v>0.1263</v>
      </c>
      <c r="AB855">
        <v>0.55379999999999996</v>
      </c>
      <c r="AC855">
        <v>210563.35190000001</v>
      </c>
      <c r="AD855">
        <v>644978.16810000001</v>
      </c>
      <c r="AE855">
        <v>0</v>
      </c>
      <c r="AF855">
        <v>0.12039999999999999</v>
      </c>
      <c r="AG855">
        <v>0.32650000000000001</v>
      </c>
      <c r="AH855">
        <v>3.04E-2</v>
      </c>
      <c r="AI855">
        <v>0.57840000000000003</v>
      </c>
      <c r="AJ855">
        <v>-0.33900000000000002</v>
      </c>
      <c r="AK855">
        <v>0.124</v>
      </c>
      <c r="AL855">
        <v>0.40260000000000001</v>
      </c>
      <c r="AM855">
        <v>2624953005.7447</v>
      </c>
      <c r="AN855">
        <v>528682801.3082</v>
      </c>
      <c r="AO855">
        <v>0</v>
      </c>
      <c r="AP855">
        <v>0.12870000000000001</v>
      </c>
      <c r="AQ855">
        <v>1</v>
      </c>
      <c r="AR855">
        <v>-6.30068874</v>
      </c>
      <c r="AS855">
        <v>0</v>
      </c>
      <c r="AT855">
        <v>-5.5498890562499996</v>
      </c>
      <c r="AU855">
        <v>0.13469999999999999</v>
      </c>
      <c r="AV855">
        <v>1</v>
      </c>
      <c r="AW855">
        <v>152955.65</v>
      </c>
      <c r="AX855">
        <v>145285.9498</v>
      </c>
      <c r="AY855">
        <v>0</v>
      </c>
      <c r="AZ855">
        <v>0.112</v>
      </c>
      <c r="BA855">
        <v>0</v>
      </c>
      <c r="BC855">
        <v>0</v>
      </c>
      <c r="BD855">
        <v>0</v>
      </c>
      <c r="BE855">
        <v>0</v>
      </c>
      <c r="BF855">
        <v>0</v>
      </c>
      <c r="BG855" s="2">
        <f t="shared" si="16"/>
        <v>0.49388022000000004</v>
      </c>
      <c r="BH855" t="str">
        <f>IFERROR(VLOOKUP(D855,'Pesos cenários'!$B$2:$D$4,3,FALSE),"")</f>
        <v/>
      </c>
    </row>
    <row r="856" spans="1:60" x14ac:dyDescent="0.25">
      <c r="A856">
        <v>21948</v>
      </c>
      <c r="B856" t="s">
        <v>719</v>
      </c>
      <c r="C856" t="s">
        <v>542</v>
      </c>
      <c r="D856" t="s">
        <v>60</v>
      </c>
      <c r="E856" t="s">
        <v>93</v>
      </c>
      <c r="F856" t="s">
        <v>728</v>
      </c>
      <c r="G856" t="s">
        <v>716</v>
      </c>
      <c r="H856">
        <v>134.63399999999999</v>
      </c>
      <c r="I856">
        <v>3297.52979</v>
      </c>
      <c r="J856">
        <v>2144.8548336499998</v>
      </c>
      <c r="K856">
        <v>3.6022190000000003E-2</v>
      </c>
      <c r="L856">
        <v>0.13350000000000001</v>
      </c>
      <c r="M856">
        <v>1</v>
      </c>
      <c r="N856">
        <v>39.418700000000001</v>
      </c>
      <c r="O856">
        <v>991.44029999999998</v>
      </c>
      <c r="P856">
        <v>1.4140999999999999</v>
      </c>
      <c r="Q856">
        <v>0.12039999999999999</v>
      </c>
      <c r="R856">
        <v>3.8399999999999997E-2</v>
      </c>
      <c r="S856">
        <v>288.7106</v>
      </c>
      <c r="T856">
        <v>627.43240000000003</v>
      </c>
      <c r="U856">
        <v>0</v>
      </c>
      <c r="V856">
        <v>0</v>
      </c>
      <c r="W856">
        <v>0.46010000000000001</v>
      </c>
      <c r="X856">
        <v>531436708</v>
      </c>
      <c r="Y856">
        <v>1881592089.5</v>
      </c>
      <c r="Z856">
        <v>0</v>
      </c>
      <c r="AA856">
        <v>0.1263</v>
      </c>
      <c r="AB856">
        <v>0.28239999999999998</v>
      </c>
      <c r="AC856">
        <v>187307.6208</v>
      </c>
      <c r="AD856">
        <v>644978.16810000001</v>
      </c>
      <c r="AE856">
        <v>0</v>
      </c>
      <c r="AF856">
        <v>0.12039999999999999</v>
      </c>
      <c r="AG856">
        <v>0.29039999999999999</v>
      </c>
      <c r="AH856">
        <v>2.24E-2</v>
      </c>
      <c r="AI856">
        <v>0.57840000000000003</v>
      </c>
      <c r="AJ856">
        <v>-0.33900000000000002</v>
      </c>
      <c r="AK856">
        <v>0.124</v>
      </c>
      <c r="AL856">
        <v>0.39389999999999997</v>
      </c>
      <c r="AM856">
        <v>267267295.11309999</v>
      </c>
      <c r="AN856">
        <v>528682801.3082</v>
      </c>
      <c r="AO856">
        <v>0</v>
      </c>
      <c r="AP856">
        <v>0.12870000000000001</v>
      </c>
      <c r="AQ856">
        <v>0.50549999999999995</v>
      </c>
      <c r="AR856">
        <v>17.0998135</v>
      </c>
      <c r="AS856">
        <v>0</v>
      </c>
      <c r="AT856">
        <v>-5.5498890562499996</v>
      </c>
      <c r="AU856">
        <v>0.13469999999999999</v>
      </c>
      <c r="AV856">
        <v>0</v>
      </c>
      <c r="AW856">
        <v>75322.187000000005</v>
      </c>
      <c r="AX856">
        <v>145285.9498</v>
      </c>
      <c r="AY856">
        <v>0</v>
      </c>
      <c r="AZ856">
        <v>0.112</v>
      </c>
      <c r="BA856">
        <v>0.48159999999999997</v>
      </c>
      <c r="BC856">
        <v>0</v>
      </c>
      <c r="BD856">
        <v>0</v>
      </c>
      <c r="BE856">
        <v>0</v>
      </c>
      <c r="BF856">
        <v>0</v>
      </c>
      <c r="BG856" s="2">
        <f t="shared" si="16"/>
        <v>0.37659528999999997</v>
      </c>
      <c r="BH856" t="str">
        <f>IFERROR(VLOOKUP(D856,'Pesos cenários'!$B$2:$D$4,3,FALSE),"")</f>
        <v/>
      </c>
    </row>
    <row r="857" spans="1:60" x14ac:dyDescent="0.25">
      <c r="A857">
        <v>21949</v>
      </c>
      <c r="B857" t="s">
        <v>719</v>
      </c>
      <c r="C857" t="s">
        <v>543</v>
      </c>
      <c r="D857" t="s">
        <v>60</v>
      </c>
      <c r="E857" t="s">
        <v>93</v>
      </c>
      <c r="F857" t="s">
        <v>728</v>
      </c>
      <c r="G857" t="s">
        <v>716</v>
      </c>
      <c r="H857">
        <v>11.005000000000001</v>
      </c>
      <c r="I857">
        <v>37.7357941</v>
      </c>
      <c r="J857">
        <v>2144.8548336499998</v>
      </c>
      <c r="K857">
        <v>3.6022190000000003E-2</v>
      </c>
      <c r="L857">
        <v>0.13350000000000001</v>
      </c>
      <c r="M857">
        <v>1.7600000000000001E-2</v>
      </c>
      <c r="N857">
        <v>42.256399999999999</v>
      </c>
      <c r="O857">
        <v>991.44029999999998</v>
      </c>
      <c r="P857">
        <v>1.4140999999999999</v>
      </c>
      <c r="Q857">
        <v>0.12039999999999999</v>
      </c>
      <c r="R857">
        <v>4.1300000000000003E-2</v>
      </c>
      <c r="S857">
        <v>53.452100000000002</v>
      </c>
      <c r="T857">
        <v>627.43240000000003</v>
      </c>
      <c r="U857">
        <v>0</v>
      </c>
      <c r="V857">
        <v>0</v>
      </c>
      <c r="W857">
        <v>8.5199999999999998E-2</v>
      </c>
      <c r="X857">
        <v>43441304</v>
      </c>
      <c r="Y857">
        <v>1881592089.5</v>
      </c>
      <c r="Z857">
        <v>0</v>
      </c>
      <c r="AA857">
        <v>0.1263</v>
      </c>
      <c r="AB857">
        <v>2.3099999999999999E-2</v>
      </c>
      <c r="AC857">
        <v>3292.0113000000001</v>
      </c>
      <c r="AD857">
        <v>644978.16810000001</v>
      </c>
      <c r="AE857">
        <v>0</v>
      </c>
      <c r="AF857">
        <v>0.12039999999999999</v>
      </c>
      <c r="AG857">
        <v>5.1000000000000004E-3</v>
      </c>
      <c r="AH857">
        <v>4.1399999999999999E-2</v>
      </c>
      <c r="AI857">
        <v>0.57840000000000003</v>
      </c>
      <c r="AJ857">
        <v>-0.33900000000000002</v>
      </c>
      <c r="AK857">
        <v>0.124</v>
      </c>
      <c r="AL857">
        <v>0.41470000000000001</v>
      </c>
      <c r="AM857">
        <v>111975.22440000001</v>
      </c>
      <c r="AN857">
        <v>528682801.3082</v>
      </c>
      <c r="AO857">
        <v>0</v>
      </c>
      <c r="AP857">
        <v>0.12870000000000001</v>
      </c>
      <c r="AQ857">
        <v>2.0000000000000001E-4</v>
      </c>
      <c r="AR857">
        <v>8.1037217099999996E-7</v>
      </c>
      <c r="AS857">
        <v>0</v>
      </c>
      <c r="AT857">
        <v>-5.5498890562499996</v>
      </c>
      <c r="AU857">
        <v>0.13469999999999999</v>
      </c>
      <c r="AV857">
        <v>0</v>
      </c>
      <c r="AW857">
        <v>205.44749999999999</v>
      </c>
      <c r="AX857">
        <v>145285.9498</v>
      </c>
      <c r="AY857">
        <v>0</v>
      </c>
      <c r="AZ857">
        <v>0.112</v>
      </c>
      <c r="BA857">
        <v>0.99860000000000004</v>
      </c>
      <c r="BC857">
        <v>0</v>
      </c>
      <c r="BD857">
        <v>0</v>
      </c>
      <c r="BE857">
        <v>0</v>
      </c>
      <c r="BF857">
        <v>0</v>
      </c>
      <c r="BG857" s="2">
        <f t="shared" si="16"/>
        <v>0.17414543000000002</v>
      </c>
      <c r="BH857" t="str">
        <f>IFERROR(VLOOKUP(D857,'Pesos cenários'!$B$2:$D$4,3,FALSE),"")</f>
        <v/>
      </c>
    </row>
    <row r="858" spans="1:60" x14ac:dyDescent="0.25">
      <c r="A858">
        <v>21950</v>
      </c>
      <c r="B858" t="s">
        <v>719</v>
      </c>
      <c r="C858" t="s">
        <v>544</v>
      </c>
      <c r="D858" t="s">
        <v>60</v>
      </c>
      <c r="E858" t="s">
        <v>93</v>
      </c>
      <c r="F858" t="s">
        <v>728</v>
      </c>
      <c r="G858" t="s">
        <v>716</v>
      </c>
      <c r="H858">
        <v>59.552</v>
      </c>
      <c r="I858">
        <v>22.449180599999998</v>
      </c>
      <c r="J858">
        <v>2144.8548336499998</v>
      </c>
      <c r="K858">
        <v>3.6022190000000003E-2</v>
      </c>
      <c r="L858">
        <v>0.13350000000000001</v>
      </c>
      <c r="M858">
        <v>1.04E-2</v>
      </c>
      <c r="N858">
        <v>124.2723</v>
      </c>
      <c r="O858">
        <v>991.44029999999998</v>
      </c>
      <c r="P858">
        <v>1.4140999999999999</v>
      </c>
      <c r="Q858">
        <v>0.12039999999999999</v>
      </c>
      <c r="R858">
        <v>0.1241</v>
      </c>
      <c r="S858">
        <v>139.90389999999999</v>
      </c>
      <c r="T858">
        <v>627.43240000000003</v>
      </c>
      <c r="U858">
        <v>0</v>
      </c>
      <c r="V858">
        <v>0</v>
      </c>
      <c r="W858">
        <v>0.223</v>
      </c>
      <c r="X858">
        <v>235068176</v>
      </c>
      <c r="Y858">
        <v>1881592089.5</v>
      </c>
      <c r="Z858">
        <v>0</v>
      </c>
      <c r="AA858">
        <v>0.1263</v>
      </c>
      <c r="AB858">
        <v>0.1249</v>
      </c>
      <c r="AC858">
        <v>79223.418900000004</v>
      </c>
      <c r="AD858">
        <v>644978.16810000001</v>
      </c>
      <c r="AE858">
        <v>0</v>
      </c>
      <c r="AF858">
        <v>0.12039999999999999</v>
      </c>
      <c r="AG858">
        <v>0.12280000000000001</v>
      </c>
      <c r="AH858">
        <v>0.1709</v>
      </c>
      <c r="AI858">
        <v>0.57840000000000003</v>
      </c>
      <c r="AJ858">
        <v>-0.33900000000000002</v>
      </c>
      <c r="AK858">
        <v>0.124</v>
      </c>
      <c r="AL858">
        <v>0.55579999999999996</v>
      </c>
      <c r="AM858">
        <v>716996249.49380004</v>
      </c>
      <c r="AN858">
        <v>528682801.3082</v>
      </c>
      <c r="AO858">
        <v>0</v>
      </c>
      <c r="AP858">
        <v>0.12870000000000001</v>
      </c>
      <c r="AQ858">
        <v>1</v>
      </c>
      <c r="AR858">
        <v>9.3730402000000002</v>
      </c>
      <c r="AS858">
        <v>0</v>
      </c>
      <c r="AT858">
        <v>-5.5498890562499996</v>
      </c>
      <c r="AU858">
        <v>0.13469999999999999</v>
      </c>
      <c r="AV858">
        <v>0</v>
      </c>
      <c r="AW858">
        <v>41454.434999999998</v>
      </c>
      <c r="AX858">
        <v>145285.9498</v>
      </c>
      <c r="AY858">
        <v>0</v>
      </c>
      <c r="AZ858">
        <v>0.112</v>
      </c>
      <c r="BA858">
        <v>0.7147</v>
      </c>
      <c r="BC858">
        <v>0</v>
      </c>
      <c r="BD858">
        <v>0</v>
      </c>
      <c r="BE858">
        <v>0</v>
      </c>
      <c r="BF858">
        <v>0</v>
      </c>
      <c r="BG858" s="2">
        <f t="shared" si="16"/>
        <v>0.32455563000000004</v>
      </c>
      <c r="BH858" t="str">
        <f>IFERROR(VLOOKUP(D858,'Pesos cenários'!$B$2:$D$4,3,FALSE),"")</f>
        <v/>
      </c>
    </row>
    <row r="859" spans="1:60" x14ac:dyDescent="0.25">
      <c r="A859">
        <v>21951</v>
      </c>
      <c r="B859" t="s">
        <v>719</v>
      </c>
      <c r="C859" t="s">
        <v>545</v>
      </c>
      <c r="D859" t="s">
        <v>60</v>
      </c>
      <c r="E859" t="s">
        <v>93</v>
      </c>
      <c r="F859" t="s">
        <v>728</v>
      </c>
      <c r="G859" t="s">
        <v>716</v>
      </c>
      <c r="H859">
        <v>122.66500000000001</v>
      </c>
      <c r="I859">
        <v>5634.2558600000002</v>
      </c>
      <c r="J859">
        <v>2144.8548336499998</v>
      </c>
      <c r="K859">
        <v>3.6022190000000003E-2</v>
      </c>
      <c r="L859">
        <v>0.13350000000000001</v>
      </c>
      <c r="M859">
        <v>1</v>
      </c>
      <c r="N859">
        <v>41.774900000000002</v>
      </c>
      <c r="O859">
        <v>991.44029999999998</v>
      </c>
      <c r="P859">
        <v>1.4140999999999999</v>
      </c>
      <c r="Q859">
        <v>0.12039999999999999</v>
      </c>
      <c r="R859">
        <v>4.0800000000000003E-2</v>
      </c>
      <c r="S859">
        <v>231.90860000000001</v>
      </c>
      <c r="T859">
        <v>627.43240000000003</v>
      </c>
      <c r="U859">
        <v>0</v>
      </c>
      <c r="V859">
        <v>0</v>
      </c>
      <c r="W859">
        <v>0.36959999999999998</v>
      </c>
      <c r="X859">
        <v>484188606</v>
      </c>
      <c r="Y859">
        <v>1881592089.5</v>
      </c>
      <c r="Z859">
        <v>0</v>
      </c>
      <c r="AA859">
        <v>0.1263</v>
      </c>
      <c r="AB859">
        <v>0.25729999999999997</v>
      </c>
      <c r="AC859">
        <v>44093.7644</v>
      </c>
      <c r="AD859">
        <v>644978.16810000001</v>
      </c>
      <c r="AE859">
        <v>0</v>
      </c>
      <c r="AF859">
        <v>0.12039999999999999</v>
      </c>
      <c r="AG859">
        <v>6.8400000000000002E-2</v>
      </c>
      <c r="AH859">
        <v>1E-3</v>
      </c>
      <c r="AI859">
        <v>0.57840000000000003</v>
      </c>
      <c r="AJ859">
        <v>-0.33900000000000002</v>
      </c>
      <c r="AK859">
        <v>0.124</v>
      </c>
      <c r="AL859">
        <v>0.37059999999999998</v>
      </c>
      <c r="AM859">
        <v>309020826.96450001</v>
      </c>
      <c r="AN859">
        <v>528682801.3082</v>
      </c>
      <c r="AO859">
        <v>0</v>
      </c>
      <c r="AP859">
        <v>0.12870000000000001</v>
      </c>
      <c r="AQ859">
        <v>0.58450000000000002</v>
      </c>
      <c r="AR859">
        <v>-3.7920717100000001E-2</v>
      </c>
      <c r="AS859">
        <v>0</v>
      </c>
      <c r="AT859">
        <v>-5.5498890562499996</v>
      </c>
      <c r="AU859">
        <v>0.13469999999999999</v>
      </c>
      <c r="AV859">
        <v>6.8326982243538002E-3</v>
      </c>
      <c r="AW859">
        <v>14132.883</v>
      </c>
      <c r="AX859">
        <v>145285.9498</v>
      </c>
      <c r="AY859">
        <v>0</v>
      </c>
      <c r="AZ859">
        <v>0.112</v>
      </c>
      <c r="BA859">
        <v>0.90269999999999995</v>
      </c>
      <c r="BC859">
        <v>0</v>
      </c>
      <c r="BD859">
        <v>0</v>
      </c>
      <c r="BE859">
        <v>0</v>
      </c>
      <c r="BF859">
        <v>0</v>
      </c>
      <c r="BG859" s="2">
        <f t="shared" si="16"/>
        <v>0.40234698445082046</v>
      </c>
      <c r="BH859" t="str">
        <f>IFERROR(VLOOKUP(D859,'Pesos cenários'!$B$2:$D$4,3,FALSE),"")</f>
        <v/>
      </c>
    </row>
    <row r="860" spans="1:60" x14ac:dyDescent="0.25">
      <c r="A860">
        <v>21952</v>
      </c>
      <c r="B860" t="s">
        <v>719</v>
      </c>
      <c r="C860" t="s">
        <v>546</v>
      </c>
      <c r="D860" t="s">
        <v>60</v>
      </c>
      <c r="E860" t="s">
        <v>93</v>
      </c>
      <c r="F860" t="s">
        <v>728</v>
      </c>
      <c r="G860" t="s">
        <v>716</v>
      </c>
      <c r="H860">
        <v>124.639</v>
      </c>
      <c r="I860">
        <v>620.22204599999998</v>
      </c>
      <c r="J860">
        <v>2144.8548336499998</v>
      </c>
      <c r="K860">
        <v>3.6022190000000003E-2</v>
      </c>
      <c r="L860">
        <v>0.13350000000000001</v>
      </c>
      <c r="M860">
        <v>0.28920000000000001</v>
      </c>
      <c r="N860">
        <v>302.23809999999997</v>
      </c>
      <c r="O860">
        <v>991.44029999999998</v>
      </c>
      <c r="P860">
        <v>1.4140999999999999</v>
      </c>
      <c r="Q860">
        <v>0.12039999999999999</v>
      </c>
      <c r="R860">
        <v>0.3039</v>
      </c>
      <c r="S860">
        <v>197.6677</v>
      </c>
      <c r="T860">
        <v>627.43240000000003</v>
      </c>
      <c r="U860">
        <v>0</v>
      </c>
      <c r="V860">
        <v>0</v>
      </c>
      <c r="W860">
        <v>0.315</v>
      </c>
      <c r="X860">
        <v>491983150</v>
      </c>
      <c r="Y860">
        <v>1881592089.5</v>
      </c>
      <c r="Z860">
        <v>0</v>
      </c>
      <c r="AA860">
        <v>0.1263</v>
      </c>
      <c r="AB860">
        <v>0.26150000000000001</v>
      </c>
      <c r="AC860">
        <v>188330.74549999999</v>
      </c>
      <c r="AD860">
        <v>644978.16810000001</v>
      </c>
      <c r="AE860">
        <v>0</v>
      </c>
      <c r="AF860">
        <v>0.12039999999999999</v>
      </c>
      <c r="AG860">
        <v>0.29199999999999998</v>
      </c>
      <c r="AH860">
        <v>4.3E-3</v>
      </c>
      <c r="AI860">
        <v>0.57840000000000003</v>
      </c>
      <c r="AJ860">
        <v>-0.33900000000000002</v>
      </c>
      <c r="AK860">
        <v>0.124</v>
      </c>
      <c r="AL860">
        <v>0.37419999999999998</v>
      </c>
      <c r="AM860">
        <v>2109140342.6140001</v>
      </c>
      <c r="AN860">
        <v>528682801.3082</v>
      </c>
      <c r="AO860">
        <v>0</v>
      </c>
      <c r="AP860">
        <v>0.12870000000000001</v>
      </c>
      <c r="AQ860">
        <v>1</v>
      </c>
      <c r="AR860">
        <v>-12.522854799999999</v>
      </c>
      <c r="AS860">
        <v>0</v>
      </c>
      <c r="AT860">
        <v>-5.5498890562499996</v>
      </c>
      <c r="AU860">
        <v>0.13469999999999999</v>
      </c>
      <c r="AV860">
        <v>1</v>
      </c>
      <c r="AW860">
        <v>41374.9666</v>
      </c>
      <c r="AX860">
        <v>145285.9498</v>
      </c>
      <c r="AY860">
        <v>0</v>
      </c>
      <c r="AZ860">
        <v>0.112</v>
      </c>
      <c r="BA860">
        <v>0.71519999999999995</v>
      </c>
      <c r="BC860">
        <v>0</v>
      </c>
      <c r="BD860">
        <v>0</v>
      </c>
      <c r="BE860">
        <v>0</v>
      </c>
      <c r="BF860">
        <v>0</v>
      </c>
      <c r="BG860" s="2">
        <f t="shared" si="16"/>
        <v>0.53328520999999995</v>
      </c>
      <c r="BH860" t="str">
        <f>IFERROR(VLOOKUP(D860,'Pesos cenários'!$B$2:$D$4,3,FALSE),"")</f>
        <v/>
      </c>
    </row>
    <row r="861" spans="1:60" x14ac:dyDescent="0.25">
      <c r="A861">
        <v>21953</v>
      </c>
      <c r="B861" t="s">
        <v>719</v>
      </c>
      <c r="C861" t="s">
        <v>547</v>
      </c>
      <c r="D861" t="s">
        <v>60</v>
      </c>
      <c r="E861" t="s">
        <v>93</v>
      </c>
      <c r="F861" t="s">
        <v>728</v>
      </c>
      <c r="G861" t="s">
        <v>716</v>
      </c>
      <c r="H861">
        <v>32.798000000000002</v>
      </c>
      <c r="I861">
        <v>11.0151634</v>
      </c>
      <c r="J861">
        <v>2144.8548336499998</v>
      </c>
      <c r="K861">
        <v>3.6022190000000003E-2</v>
      </c>
      <c r="L861">
        <v>0.13350000000000001</v>
      </c>
      <c r="M861">
        <v>5.1000000000000004E-3</v>
      </c>
      <c r="N861">
        <v>855.06119999999999</v>
      </c>
      <c r="O861">
        <v>991.44029999999998</v>
      </c>
      <c r="P861">
        <v>1.4140999999999999</v>
      </c>
      <c r="Q861">
        <v>0.12039999999999999</v>
      </c>
      <c r="R861">
        <v>0.86219999999999997</v>
      </c>
      <c r="S861">
        <v>116.9806</v>
      </c>
      <c r="T861">
        <v>627.43240000000003</v>
      </c>
      <c r="U861">
        <v>0</v>
      </c>
      <c r="V861">
        <v>0</v>
      </c>
      <c r="W861">
        <v>0.18640000000000001</v>
      </c>
      <c r="X861">
        <v>129463352</v>
      </c>
      <c r="Y861">
        <v>1881592089.5</v>
      </c>
      <c r="Z861">
        <v>0</v>
      </c>
      <c r="AA861">
        <v>0.1263</v>
      </c>
      <c r="AB861">
        <v>6.88E-2</v>
      </c>
      <c r="AC861">
        <v>43364.259299999998</v>
      </c>
      <c r="AD861">
        <v>644978.16810000001</v>
      </c>
      <c r="AE861">
        <v>0</v>
      </c>
      <c r="AF861">
        <v>0.12039999999999999</v>
      </c>
      <c r="AG861">
        <v>6.7199999999999996E-2</v>
      </c>
      <c r="AH861">
        <v>0.24010000000000001</v>
      </c>
      <c r="AI861">
        <v>0.57840000000000003</v>
      </c>
      <c r="AJ861">
        <v>-0.33900000000000002</v>
      </c>
      <c r="AK861">
        <v>0.124</v>
      </c>
      <c r="AL861">
        <v>0.63119999999999998</v>
      </c>
      <c r="AM861">
        <v>0</v>
      </c>
      <c r="AN861">
        <v>528682801.3082</v>
      </c>
      <c r="AO861">
        <v>0</v>
      </c>
      <c r="AP861">
        <v>0.12870000000000001</v>
      </c>
      <c r="AQ861">
        <v>0</v>
      </c>
      <c r="AR861">
        <v>-1.06229532</v>
      </c>
      <c r="AS861">
        <v>0</v>
      </c>
      <c r="AT861">
        <v>-5.5498890562499996</v>
      </c>
      <c r="AU861">
        <v>0.13469999999999999</v>
      </c>
      <c r="AV861">
        <v>0.19140838838998001</v>
      </c>
      <c r="AW861">
        <v>15942.527</v>
      </c>
      <c r="AX861">
        <v>145285.9498</v>
      </c>
      <c r="AY861">
        <v>0</v>
      </c>
      <c r="AZ861">
        <v>0.112</v>
      </c>
      <c r="BA861">
        <v>0.89029999999999998</v>
      </c>
      <c r="BC861">
        <v>0</v>
      </c>
      <c r="BD861">
        <v>0</v>
      </c>
      <c r="BE861">
        <v>0</v>
      </c>
      <c r="BF861">
        <v>0</v>
      </c>
      <c r="BG861" s="2">
        <f t="shared" si="16"/>
        <v>0.3250351599161303</v>
      </c>
      <c r="BH861" t="str">
        <f>IFERROR(VLOOKUP(D861,'Pesos cenários'!$B$2:$D$4,3,FALSE),"")</f>
        <v/>
      </c>
    </row>
    <row r="862" spans="1:60" x14ac:dyDescent="0.25">
      <c r="A862">
        <v>21954</v>
      </c>
      <c r="B862" t="s">
        <v>719</v>
      </c>
      <c r="C862" t="s">
        <v>548</v>
      </c>
      <c r="D862" t="s">
        <v>60</v>
      </c>
      <c r="E862" t="s">
        <v>93</v>
      </c>
      <c r="F862" t="s">
        <v>728</v>
      </c>
      <c r="G862" t="s">
        <v>716</v>
      </c>
      <c r="H862">
        <v>7.968</v>
      </c>
      <c r="I862">
        <v>15.007329</v>
      </c>
      <c r="J862">
        <v>2144.8548336499998</v>
      </c>
      <c r="K862">
        <v>3.6022190000000003E-2</v>
      </c>
      <c r="L862">
        <v>0.13350000000000001</v>
      </c>
      <c r="M862">
        <v>7.0000000000000001E-3</v>
      </c>
      <c r="N862">
        <v>49.728400000000001</v>
      </c>
      <c r="O862">
        <v>991.44029999999998</v>
      </c>
      <c r="P862">
        <v>1.4140999999999999</v>
      </c>
      <c r="Q862">
        <v>0.12039999999999999</v>
      </c>
      <c r="R862">
        <v>4.8800000000000003E-2</v>
      </c>
      <c r="S862">
        <v>15.499000000000001</v>
      </c>
      <c r="T862">
        <v>627.43240000000003</v>
      </c>
      <c r="U862">
        <v>0</v>
      </c>
      <c r="V862">
        <v>0</v>
      </c>
      <c r="W862">
        <v>2.47E-2</v>
      </c>
      <c r="X862">
        <v>31449848</v>
      </c>
      <c r="Y862">
        <v>1881592089.5</v>
      </c>
      <c r="Z862">
        <v>0</v>
      </c>
      <c r="AA862">
        <v>0.1263</v>
      </c>
      <c r="AB862">
        <v>1.67E-2</v>
      </c>
      <c r="AC862">
        <v>11951.2803</v>
      </c>
      <c r="AD862">
        <v>644978.16810000001</v>
      </c>
      <c r="AE862">
        <v>0</v>
      </c>
      <c r="AF862">
        <v>0.12039999999999999</v>
      </c>
      <c r="AG862">
        <v>1.8499999999999999E-2</v>
      </c>
      <c r="AH862">
        <v>1.6000000000000001E-3</v>
      </c>
      <c r="AI862">
        <v>0.57840000000000003</v>
      </c>
      <c r="AJ862">
        <v>-0.33900000000000002</v>
      </c>
      <c r="AK862">
        <v>0.124</v>
      </c>
      <c r="AL862">
        <v>0.37130000000000002</v>
      </c>
      <c r="AM862">
        <v>232324.1759</v>
      </c>
      <c r="AN862">
        <v>528682801.3082</v>
      </c>
      <c r="AO862">
        <v>0</v>
      </c>
      <c r="AP862">
        <v>0.12870000000000001</v>
      </c>
      <c r="AQ862">
        <v>4.0000000000000002E-4</v>
      </c>
      <c r="AR862">
        <v>0</v>
      </c>
      <c r="AS862">
        <v>0</v>
      </c>
      <c r="AT862">
        <v>-5.5498890562499996</v>
      </c>
      <c r="AU862">
        <v>0.13469999999999999</v>
      </c>
      <c r="AV862">
        <v>0</v>
      </c>
      <c r="AW862">
        <v>1393.204</v>
      </c>
      <c r="AX862">
        <v>145285.9498</v>
      </c>
      <c r="AY862">
        <v>0</v>
      </c>
      <c r="AZ862">
        <v>0.112</v>
      </c>
      <c r="BA862">
        <v>0.99039999999999995</v>
      </c>
      <c r="BC862">
        <v>0</v>
      </c>
      <c r="BD862">
        <v>0</v>
      </c>
      <c r="BE862">
        <v>0</v>
      </c>
      <c r="BF862">
        <v>0</v>
      </c>
      <c r="BG862" s="2">
        <f t="shared" si="16"/>
        <v>0.16816410999999998</v>
      </c>
      <c r="BH862" t="str">
        <f>IFERROR(VLOOKUP(D862,'Pesos cenários'!$B$2:$D$4,3,FALSE),"")</f>
        <v/>
      </c>
    </row>
    <row r="863" spans="1:60" x14ac:dyDescent="0.25">
      <c r="A863">
        <v>21955</v>
      </c>
      <c r="B863" t="s">
        <v>719</v>
      </c>
      <c r="C863" t="s">
        <v>549</v>
      </c>
      <c r="D863" t="s">
        <v>60</v>
      </c>
      <c r="E863" t="s">
        <v>93</v>
      </c>
      <c r="F863" t="s">
        <v>728</v>
      </c>
      <c r="G863" t="s">
        <v>716</v>
      </c>
      <c r="H863">
        <v>4.3940000000000001</v>
      </c>
      <c r="I863">
        <v>202.34520000000001</v>
      </c>
      <c r="J863">
        <v>2144.8548336499998</v>
      </c>
      <c r="K863">
        <v>3.6022190000000003E-2</v>
      </c>
      <c r="L863">
        <v>0.13350000000000001</v>
      </c>
      <c r="M863">
        <v>9.4299999999999995E-2</v>
      </c>
      <c r="N863">
        <v>5.4080000000000004</v>
      </c>
      <c r="O863">
        <v>991.44029999999998</v>
      </c>
      <c r="P863">
        <v>1.4140999999999999</v>
      </c>
      <c r="Q863">
        <v>0.12039999999999999</v>
      </c>
      <c r="R863">
        <v>4.0000000000000001E-3</v>
      </c>
      <c r="S863">
        <v>42.608800000000002</v>
      </c>
      <c r="T863">
        <v>627.43240000000003</v>
      </c>
      <c r="U863">
        <v>0</v>
      </c>
      <c r="V863">
        <v>0</v>
      </c>
      <c r="W863">
        <v>6.7900000000000002E-2</v>
      </c>
      <c r="X863">
        <v>17344136</v>
      </c>
      <c r="Y863">
        <v>1881592089.5</v>
      </c>
      <c r="Z863">
        <v>0</v>
      </c>
      <c r="AA863">
        <v>0.1263</v>
      </c>
      <c r="AB863">
        <v>9.1999999999999998E-3</v>
      </c>
      <c r="AC863">
        <v>12284.0409</v>
      </c>
      <c r="AD863">
        <v>644978.16810000001</v>
      </c>
      <c r="AE863">
        <v>0</v>
      </c>
      <c r="AF863">
        <v>0.12039999999999999</v>
      </c>
      <c r="AG863">
        <v>1.9E-2</v>
      </c>
      <c r="AH863">
        <v>6.9999999999999999E-4</v>
      </c>
      <c r="AI863">
        <v>0.57840000000000003</v>
      </c>
      <c r="AJ863">
        <v>-0.33900000000000002</v>
      </c>
      <c r="AK863">
        <v>0.124</v>
      </c>
      <c r="AL863">
        <v>0.37019999999999997</v>
      </c>
      <c r="AM863">
        <v>213160435.39250001</v>
      </c>
      <c r="AN863">
        <v>528682801.3082</v>
      </c>
      <c r="AO863">
        <v>0</v>
      </c>
      <c r="AP863">
        <v>0.12870000000000001</v>
      </c>
      <c r="AQ863">
        <v>0.4032</v>
      </c>
      <c r="AR863">
        <v>0.15664529799999999</v>
      </c>
      <c r="AS863">
        <v>0</v>
      </c>
      <c r="AT863">
        <v>-5.5498890562499996</v>
      </c>
      <c r="AU863">
        <v>0.13469999999999999</v>
      </c>
      <c r="AV863">
        <v>0</v>
      </c>
      <c r="AW863">
        <v>1075.3173999999999</v>
      </c>
      <c r="AX863">
        <v>145285.9498</v>
      </c>
      <c r="AY863">
        <v>0</v>
      </c>
      <c r="AZ863">
        <v>0.112</v>
      </c>
      <c r="BA863">
        <v>0.99260000000000004</v>
      </c>
      <c r="BC863">
        <v>0</v>
      </c>
      <c r="BD863">
        <v>0</v>
      </c>
      <c r="BE863">
        <v>0</v>
      </c>
      <c r="BF863">
        <v>0</v>
      </c>
      <c r="BG863" s="2">
        <f t="shared" si="16"/>
        <v>0.22548805</v>
      </c>
      <c r="BH863" t="str">
        <f>IFERROR(VLOOKUP(D863,'Pesos cenários'!$B$2:$D$4,3,FALSE),"")</f>
        <v/>
      </c>
    </row>
    <row r="864" spans="1:60" x14ac:dyDescent="0.25">
      <c r="A864">
        <v>21957</v>
      </c>
      <c r="B864" t="s">
        <v>719</v>
      </c>
      <c r="C864" t="s">
        <v>550</v>
      </c>
      <c r="D864" t="s">
        <v>60</v>
      </c>
      <c r="E864" t="s">
        <v>93</v>
      </c>
      <c r="F864" t="s">
        <v>728</v>
      </c>
      <c r="G864" t="s">
        <v>716</v>
      </c>
      <c r="H864">
        <v>86.01</v>
      </c>
      <c r="I864">
        <v>1109.6012000000001</v>
      </c>
      <c r="J864">
        <v>2144.8548336499998</v>
      </c>
      <c r="K864">
        <v>3.6022190000000003E-2</v>
      </c>
      <c r="L864">
        <v>0.13350000000000001</v>
      </c>
      <c r="M864">
        <v>0.51729999999999998</v>
      </c>
      <c r="N864">
        <v>55.604500000000002</v>
      </c>
      <c r="O864">
        <v>991.44029999999998</v>
      </c>
      <c r="P864">
        <v>1.4140999999999999</v>
      </c>
      <c r="Q864">
        <v>0.12039999999999999</v>
      </c>
      <c r="R864">
        <v>5.4699999999999999E-2</v>
      </c>
      <c r="S864">
        <v>232.8955</v>
      </c>
      <c r="T864">
        <v>627.43240000000003</v>
      </c>
      <c r="U864">
        <v>0</v>
      </c>
      <c r="V864">
        <v>0</v>
      </c>
      <c r="W864">
        <v>0.37119999999999997</v>
      </c>
      <c r="X864">
        <v>339502988</v>
      </c>
      <c r="Y864">
        <v>1881592089.5</v>
      </c>
      <c r="Z864">
        <v>0</v>
      </c>
      <c r="AA864">
        <v>0.1263</v>
      </c>
      <c r="AB864">
        <v>0.1804</v>
      </c>
      <c r="AC864">
        <v>187423.87160000001</v>
      </c>
      <c r="AD864">
        <v>644978.16810000001</v>
      </c>
      <c r="AE864">
        <v>0</v>
      </c>
      <c r="AF864">
        <v>0.12039999999999999</v>
      </c>
      <c r="AG864">
        <v>0.29060000000000002</v>
      </c>
      <c r="AH864">
        <v>0.30549999999999999</v>
      </c>
      <c r="AI864">
        <v>0.57840000000000003</v>
      </c>
      <c r="AJ864">
        <v>-0.33900000000000002</v>
      </c>
      <c r="AK864">
        <v>0.124</v>
      </c>
      <c r="AL864">
        <v>0.70250000000000001</v>
      </c>
      <c r="AM864">
        <v>285001817.35900003</v>
      </c>
      <c r="AN864">
        <v>528682801.3082</v>
      </c>
      <c r="AO864">
        <v>0</v>
      </c>
      <c r="AP864">
        <v>0.12870000000000001</v>
      </c>
      <c r="AQ864">
        <v>0.53910000000000002</v>
      </c>
      <c r="AR864">
        <v>8.9401856099999996E-2</v>
      </c>
      <c r="AS864">
        <v>0</v>
      </c>
      <c r="AT864">
        <v>-5.5498890562499996</v>
      </c>
      <c r="AU864">
        <v>0.13469999999999999</v>
      </c>
      <c r="AV864">
        <v>0</v>
      </c>
      <c r="AW864">
        <v>3305.7617</v>
      </c>
      <c r="AX864">
        <v>145285.9498</v>
      </c>
      <c r="AY864">
        <v>0</v>
      </c>
      <c r="AZ864">
        <v>0.112</v>
      </c>
      <c r="BA864">
        <v>0.97719999999999996</v>
      </c>
      <c r="BC864">
        <v>0</v>
      </c>
      <c r="BD864">
        <v>0</v>
      </c>
      <c r="BE864">
        <v>0</v>
      </c>
      <c r="BF864">
        <v>0</v>
      </c>
      <c r="BG864" s="2">
        <f t="shared" si="16"/>
        <v>0.39935676000000003</v>
      </c>
      <c r="BH864" t="str">
        <f>IFERROR(VLOOKUP(D864,'Pesos cenários'!$B$2:$D$4,3,FALSE),"")</f>
        <v/>
      </c>
    </row>
    <row r="865" spans="1:60" x14ac:dyDescent="0.25">
      <c r="A865">
        <v>21959</v>
      </c>
      <c r="B865" t="s">
        <v>719</v>
      </c>
      <c r="C865" t="s">
        <v>551</v>
      </c>
      <c r="D865" t="s">
        <v>60</v>
      </c>
      <c r="E865" t="s">
        <v>93</v>
      </c>
      <c r="F865" t="s">
        <v>728</v>
      </c>
      <c r="G865" t="s">
        <v>716</v>
      </c>
      <c r="H865">
        <v>16.638000000000002</v>
      </c>
      <c r="I865">
        <v>10.9266691</v>
      </c>
      <c r="J865">
        <v>2144.8548336499998</v>
      </c>
      <c r="K865">
        <v>3.6022190000000003E-2</v>
      </c>
      <c r="L865">
        <v>0.13350000000000001</v>
      </c>
      <c r="M865">
        <v>5.1000000000000004E-3</v>
      </c>
      <c r="N865">
        <v>152.5369</v>
      </c>
      <c r="O865">
        <v>991.44029999999998</v>
      </c>
      <c r="P865">
        <v>1.4140999999999999</v>
      </c>
      <c r="Q865">
        <v>0.12039999999999999</v>
      </c>
      <c r="R865">
        <v>0.15260000000000001</v>
      </c>
      <c r="S865">
        <v>93.210700000000003</v>
      </c>
      <c r="T865">
        <v>627.43240000000003</v>
      </c>
      <c r="U865">
        <v>0</v>
      </c>
      <c r="V865">
        <v>0</v>
      </c>
      <c r="W865">
        <v>0.14860000000000001</v>
      </c>
      <c r="X865">
        <v>65674814</v>
      </c>
      <c r="Y865">
        <v>1881592089.5</v>
      </c>
      <c r="Z865">
        <v>0</v>
      </c>
      <c r="AA865">
        <v>0.1263</v>
      </c>
      <c r="AB865">
        <v>3.49E-2</v>
      </c>
      <c r="AC865">
        <v>69157.382100000003</v>
      </c>
      <c r="AD865">
        <v>644978.16810000001</v>
      </c>
      <c r="AE865">
        <v>0</v>
      </c>
      <c r="AF865">
        <v>0.12039999999999999</v>
      </c>
      <c r="AG865">
        <v>0.1072</v>
      </c>
      <c r="AH865">
        <v>0.37919999999999998</v>
      </c>
      <c r="AI865">
        <v>0.57840000000000003</v>
      </c>
      <c r="AJ865">
        <v>-0.33900000000000002</v>
      </c>
      <c r="AK865">
        <v>0.124</v>
      </c>
      <c r="AL865">
        <v>0.78280000000000005</v>
      </c>
      <c r="AM865">
        <v>0</v>
      </c>
      <c r="AN865">
        <v>528682801.3082</v>
      </c>
      <c r="AO865">
        <v>0</v>
      </c>
      <c r="AP865">
        <v>0.12870000000000001</v>
      </c>
      <c r="AQ865">
        <v>0</v>
      </c>
      <c r="AR865">
        <v>1.34510255</v>
      </c>
      <c r="AS865">
        <v>0</v>
      </c>
      <c r="AT865">
        <v>-5.5498890562499996</v>
      </c>
      <c r="AU865">
        <v>0.13469999999999999</v>
      </c>
      <c r="AV865">
        <v>0</v>
      </c>
      <c r="AW865">
        <v>188.71080000000001</v>
      </c>
      <c r="AX865">
        <v>145285.9498</v>
      </c>
      <c r="AY865">
        <v>0</v>
      </c>
      <c r="AZ865">
        <v>0.112</v>
      </c>
      <c r="BA865">
        <v>0.99870000000000003</v>
      </c>
      <c r="BC865">
        <v>0</v>
      </c>
      <c r="BD865">
        <v>0</v>
      </c>
      <c r="BE865">
        <v>0</v>
      </c>
      <c r="BF865">
        <v>0</v>
      </c>
      <c r="BG865" s="2">
        <f t="shared" ref="BG865:BG928" si="17">(M865*L865)+(R865*Q865)+(W865*V865)+(AB865*AA865)+(AG865*AF865)+(AL865*AK865)+(AQ865*AP865)+(AV865*AU865)+(BA865*AZ865)+(BF865*BE865)</f>
        <v>0.24529023999999999</v>
      </c>
      <c r="BH865" t="str">
        <f>IFERROR(VLOOKUP(D865,'Pesos cenários'!$B$2:$D$4,3,FALSE),"")</f>
        <v/>
      </c>
    </row>
    <row r="866" spans="1:60" x14ac:dyDescent="0.25">
      <c r="A866">
        <v>21960</v>
      </c>
      <c r="B866" t="s">
        <v>719</v>
      </c>
      <c r="C866" t="s">
        <v>552</v>
      </c>
      <c r="D866" t="s">
        <v>60</v>
      </c>
      <c r="E866" t="s">
        <v>93</v>
      </c>
      <c r="F866" t="s">
        <v>728</v>
      </c>
      <c r="G866" t="s">
        <v>716</v>
      </c>
      <c r="H866">
        <v>105.57899999999999</v>
      </c>
      <c r="I866">
        <v>574.28686500000003</v>
      </c>
      <c r="J866">
        <v>2144.8548336499998</v>
      </c>
      <c r="K866">
        <v>3.6022190000000003E-2</v>
      </c>
      <c r="L866">
        <v>0.13350000000000001</v>
      </c>
      <c r="M866">
        <v>0.26769999999999999</v>
      </c>
      <c r="N866">
        <v>146.6362</v>
      </c>
      <c r="O866">
        <v>991.44029999999998</v>
      </c>
      <c r="P866">
        <v>1.4140999999999999</v>
      </c>
      <c r="Q866">
        <v>0.12039999999999999</v>
      </c>
      <c r="R866">
        <v>0.1467</v>
      </c>
      <c r="S866">
        <v>263.00420000000003</v>
      </c>
      <c r="T866">
        <v>627.43240000000003</v>
      </c>
      <c r="U866">
        <v>0</v>
      </c>
      <c r="V866">
        <v>0</v>
      </c>
      <c r="W866">
        <v>0.41920000000000002</v>
      </c>
      <c r="X866">
        <v>416748232</v>
      </c>
      <c r="Y866">
        <v>1881592089.5</v>
      </c>
      <c r="Z866">
        <v>0</v>
      </c>
      <c r="AA866">
        <v>0.1263</v>
      </c>
      <c r="AB866">
        <v>0.2215</v>
      </c>
      <c r="AC866">
        <v>197683.5613</v>
      </c>
      <c r="AD866">
        <v>644978.16810000001</v>
      </c>
      <c r="AE866">
        <v>0</v>
      </c>
      <c r="AF866">
        <v>0.12039999999999999</v>
      </c>
      <c r="AG866">
        <v>0.30649999999999999</v>
      </c>
      <c r="AH866">
        <v>0.1875</v>
      </c>
      <c r="AI866">
        <v>0.57840000000000003</v>
      </c>
      <c r="AJ866">
        <v>-0.33900000000000002</v>
      </c>
      <c r="AK866">
        <v>0.124</v>
      </c>
      <c r="AL866">
        <v>0.57389999999999997</v>
      </c>
      <c r="AM866">
        <v>1267600150.1396</v>
      </c>
      <c r="AN866">
        <v>528682801.3082</v>
      </c>
      <c r="AO866">
        <v>0</v>
      </c>
      <c r="AP866">
        <v>0.12870000000000001</v>
      </c>
      <c r="AQ866">
        <v>1</v>
      </c>
      <c r="AR866">
        <v>98.286377000000002</v>
      </c>
      <c r="AS866">
        <v>0</v>
      </c>
      <c r="AT866">
        <v>-5.5498890562499996</v>
      </c>
      <c r="AU866">
        <v>0.13469999999999999</v>
      </c>
      <c r="AV866">
        <v>0</v>
      </c>
      <c r="AW866">
        <v>83333.809599999993</v>
      </c>
      <c r="AX866">
        <v>145285.9498</v>
      </c>
      <c r="AY866">
        <v>0</v>
      </c>
      <c r="AZ866">
        <v>0.112</v>
      </c>
      <c r="BA866">
        <v>0.4264</v>
      </c>
      <c r="BC866">
        <v>0</v>
      </c>
      <c r="BD866">
        <v>0</v>
      </c>
      <c r="BE866">
        <v>0</v>
      </c>
      <c r="BF866">
        <v>0</v>
      </c>
      <c r="BG866" s="2">
        <f t="shared" si="17"/>
        <v>0.36589907999999999</v>
      </c>
      <c r="BH866" t="str">
        <f>IFERROR(VLOOKUP(D866,'Pesos cenários'!$B$2:$D$4,3,FALSE),"")</f>
        <v/>
      </c>
    </row>
    <row r="867" spans="1:60" x14ac:dyDescent="0.25">
      <c r="A867">
        <v>21961</v>
      </c>
      <c r="B867" t="s">
        <v>719</v>
      </c>
      <c r="C867" t="s">
        <v>553</v>
      </c>
      <c r="D867" t="s">
        <v>60</v>
      </c>
      <c r="E867" t="s">
        <v>93</v>
      </c>
      <c r="F867" t="s">
        <v>728</v>
      </c>
      <c r="G867" t="s">
        <v>716</v>
      </c>
      <c r="H867">
        <v>362.74900000000002</v>
      </c>
      <c r="I867">
        <v>3331.0466299999998</v>
      </c>
      <c r="J867">
        <v>2144.8548336499998</v>
      </c>
      <c r="K867">
        <v>3.6022190000000003E-2</v>
      </c>
      <c r="L867">
        <v>0.13350000000000001</v>
      </c>
      <c r="M867">
        <v>1</v>
      </c>
      <c r="N867">
        <v>222.7893</v>
      </c>
      <c r="O867">
        <v>991.44029999999998</v>
      </c>
      <c r="P867">
        <v>1.4140999999999999</v>
      </c>
      <c r="Q867">
        <v>0.12039999999999999</v>
      </c>
      <c r="R867">
        <v>0.22359999999999999</v>
      </c>
      <c r="S867">
        <v>883.89020000000005</v>
      </c>
      <c r="T867">
        <v>627.43240000000003</v>
      </c>
      <c r="U867">
        <v>0</v>
      </c>
      <c r="V867">
        <v>0</v>
      </c>
      <c r="W867">
        <v>1</v>
      </c>
      <c r="X867">
        <v>1431862440</v>
      </c>
      <c r="Y867">
        <v>1881592089.5</v>
      </c>
      <c r="Z867">
        <v>0</v>
      </c>
      <c r="AA867">
        <v>0.1263</v>
      </c>
      <c r="AB867">
        <v>0.76100000000000001</v>
      </c>
      <c r="AC867">
        <v>570688.66949999996</v>
      </c>
      <c r="AD867">
        <v>644978.16810000001</v>
      </c>
      <c r="AE867">
        <v>0</v>
      </c>
      <c r="AF867">
        <v>0.12039999999999999</v>
      </c>
      <c r="AG867">
        <v>0.88480000000000003</v>
      </c>
      <c r="AH867">
        <v>0.19189999999999999</v>
      </c>
      <c r="AI867">
        <v>0.57840000000000003</v>
      </c>
      <c r="AJ867">
        <v>-0.33900000000000002</v>
      </c>
      <c r="AK867">
        <v>0.124</v>
      </c>
      <c r="AL867">
        <v>0.57869999999999999</v>
      </c>
      <c r="AM867">
        <v>361984350.75</v>
      </c>
      <c r="AN867">
        <v>528682801.3082</v>
      </c>
      <c r="AO867">
        <v>0</v>
      </c>
      <c r="AP867">
        <v>0.12870000000000001</v>
      </c>
      <c r="AQ867">
        <v>0.68469999999999998</v>
      </c>
      <c r="AR867">
        <v>-2341.3859900000002</v>
      </c>
      <c r="AS867">
        <v>0</v>
      </c>
      <c r="AT867">
        <v>-5.5498890562499996</v>
      </c>
      <c r="AU867">
        <v>0.13469999999999999</v>
      </c>
      <c r="AV867">
        <v>1</v>
      </c>
      <c r="AW867">
        <v>95569.497399999993</v>
      </c>
      <c r="AX867">
        <v>145285.9498</v>
      </c>
      <c r="AY867">
        <v>0</v>
      </c>
      <c r="AZ867">
        <v>0.112</v>
      </c>
      <c r="BA867">
        <v>0.3422</v>
      </c>
      <c r="BC867">
        <v>0</v>
      </c>
      <c r="BD867">
        <v>0</v>
      </c>
      <c r="BE867">
        <v>0</v>
      </c>
      <c r="BF867">
        <v>0</v>
      </c>
      <c r="BG867" s="2">
        <f t="shared" si="17"/>
        <v>0.69597175000000011</v>
      </c>
      <c r="BH867" t="str">
        <f>IFERROR(VLOOKUP(D867,'Pesos cenários'!$B$2:$D$4,3,FALSE),"")</f>
        <v/>
      </c>
    </row>
    <row r="868" spans="1:60" x14ac:dyDescent="0.25">
      <c r="A868">
        <v>21962</v>
      </c>
      <c r="B868" t="s">
        <v>719</v>
      </c>
      <c r="C868" t="s">
        <v>554</v>
      </c>
      <c r="D868" t="s">
        <v>60</v>
      </c>
      <c r="E868" t="s">
        <v>93</v>
      </c>
      <c r="F868" t="s">
        <v>728</v>
      </c>
      <c r="G868" t="s">
        <v>716</v>
      </c>
      <c r="H868">
        <v>29.402000000000001</v>
      </c>
      <c r="I868">
        <v>5.9672775299999996</v>
      </c>
      <c r="J868">
        <v>2144.8548336499998</v>
      </c>
      <c r="K868">
        <v>3.6022190000000003E-2</v>
      </c>
      <c r="L868">
        <v>0.13350000000000001</v>
      </c>
      <c r="M868">
        <v>2.8E-3</v>
      </c>
      <c r="N868">
        <v>715.37810000000002</v>
      </c>
      <c r="O868">
        <v>991.44029999999998</v>
      </c>
      <c r="P868">
        <v>1.4140999999999999</v>
      </c>
      <c r="Q868">
        <v>0.12039999999999999</v>
      </c>
      <c r="R868">
        <v>0.72119999999999995</v>
      </c>
      <c r="S868">
        <v>100.8391</v>
      </c>
      <c r="T868">
        <v>627.43240000000003</v>
      </c>
      <c r="U868">
        <v>0</v>
      </c>
      <c r="V868">
        <v>0</v>
      </c>
      <c r="W868">
        <v>0.16070000000000001</v>
      </c>
      <c r="X868">
        <v>116056164</v>
      </c>
      <c r="Y868">
        <v>1881592089.5</v>
      </c>
      <c r="Z868">
        <v>0</v>
      </c>
      <c r="AA868">
        <v>0.1263</v>
      </c>
      <c r="AB868">
        <v>6.1699999999999998E-2</v>
      </c>
      <c r="AC868">
        <v>85618.9663</v>
      </c>
      <c r="AD868">
        <v>644978.16810000001</v>
      </c>
      <c r="AE868">
        <v>0</v>
      </c>
      <c r="AF868">
        <v>0.12039999999999999</v>
      </c>
      <c r="AG868">
        <v>0.13270000000000001</v>
      </c>
      <c r="AH868">
        <v>0.1119</v>
      </c>
      <c r="AI868">
        <v>0.57840000000000003</v>
      </c>
      <c r="AJ868">
        <v>-0.33900000000000002</v>
      </c>
      <c r="AK868">
        <v>0.124</v>
      </c>
      <c r="AL868">
        <v>0.49149999999999999</v>
      </c>
      <c r="AM868">
        <v>7514592.8513000002</v>
      </c>
      <c r="AN868">
        <v>528682801.3082</v>
      </c>
      <c r="AO868">
        <v>0</v>
      </c>
      <c r="AP868">
        <v>0.12870000000000001</v>
      </c>
      <c r="AQ868">
        <v>1.4200000000000001E-2</v>
      </c>
      <c r="AR868">
        <v>-0.88577610299999998</v>
      </c>
      <c r="AS868">
        <v>0</v>
      </c>
      <c r="AT868">
        <v>-5.5498890562499996</v>
      </c>
      <c r="AU868">
        <v>0.13469999999999999</v>
      </c>
      <c r="AV868">
        <v>0.15960248827001</v>
      </c>
      <c r="AW868">
        <v>3880.0571</v>
      </c>
      <c r="AX868">
        <v>145285.9498</v>
      </c>
      <c r="AY868">
        <v>0</v>
      </c>
      <c r="AZ868">
        <v>0.112</v>
      </c>
      <c r="BA868">
        <v>0.97330000000000005</v>
      </c>
      <c r="BC868">
        <v>0</v>
      </c>
      <c r="BD868">
        <v>0</v>
      </c>
      <c r="BE868">
        <v>0</v>
      </c>
      <c r="BF868">
        <v>0</v>
      </c>
      <c r="BG868" s="2">
        <f t="shared" si="17"/>
        <v>0.30425766516997033</v>
      </c>
      <c r="BH868" t="str">
        <f>IFERROR(VLOOKUP(D868,'Pesos cenários'!$B$2:$D$4,3,FALSE),"")</f>
        <v/>
      </c>
    </row>
    <row r="869" spans="1:60" x14ac:dyDescent="0.25">
      <c r="A869">
        <v>21963</v>
      </c>
      <c r="B869" t="s">
        <v>719</v>
      </c>
      <c r="C869" t="s">
        <v>555</v>
      </c>
      <c r="D869" t="s">
        <v>60</v>
      </c>
      <c r="E869" t="s">
        <v>93</v>
      </c>
      <c r="F869" t="s">
        <v>728</v>
      </c>
      <c r="G869" t="s">
        <v>716</v>
      </c>
      <c r="H869">
        <v>1.3280000000000001</v>
      </c>
      <c r="I869">
        <v>2.3490529100000002</v>
      </c>
      <c r="J869">
        <v>2144.8548336499998</v>
      </c>
      <c r="K869">
        <v>3.6022190000000003E-2</v>
      </c>
      <c r="L869">
        <v>0.13350000000000001</v>
      </c>
      <c r="M869">
        <v>1.1000000000000001E-3</v>
      </c>
      <c r="N869">
        <v>7.1680999999999999</v>
      </c>
      <c r="O869">
        <v>991.44029999999998</v>
      </c>
      <c r="P869">
        <v>1.4140999999999999</v>
      </c>
      <c r="Q869">
        <v>0.12039999999999999</v>
      </c>
      <c r="R869">
        <v>5.7999999999999996E-3</v>
      </c>
      <c r="S869">
        <v>31.367799999999999</v>
      </c>
      <c r="T869">
        <v>627.43240000000003</v>
      </c>
      <c r="U869">
        <v>0</v>
      </c>
      <c r="V869">
        <v>0</v>
      </c>
      <c r="W869">
        <v>0.05</v>
      </c>
      <c r="X869">
        <v>5241906</v>
      </c>
      <c r="Y869">
        <v>1881592089.5</v>
      </c>
      <c r="Z869">
        <v>0</v>
      </c>
      <c r="AA869">
        <v>0.1263</v>
      </c>
      <c r="AB869">
        <v>2.8E-3</v>
      </c>
      <c r="AC869">
        <v>621.04570000000001</v>
      </c>
      <c r="AD869">
        <v>644978.16810000001</v>
      </c>
      <c r="AE869">
        <v>0</v>
      </c>
      <c r="AF869">
        <v>0.12039999999999999</v>
      </c>
      <c r="AG869">
        <v>1E-3</v>
      </c>
      <c r="AH869">
        <v>2.2000000000000001E-3</v>
      </c>
      <c r="AI869">
        <v>0.57840000000000003</v>
      </c>
      <c r="AJ869">
        <v>-0.33900000000000002</v>
      </c>
      <c r="AK869">
        <v>0.124</v>
      </c>
      <c r="AL869">
        <v>0.372</v>
      </c>
      <c r="AM869">
        <v>0</v>
      </c>
      <c r="AN869">
        <v>528682801.3082</v>
      </c>
      <c r="AO869">
        <v>0</v>
      </c>
      <c r="AP869">
        <v>0.12870000000000001</v>
      </c>
      <c r="AQ869">
        <v>0</v>
      </c>
      <c r="AR869">
        <v>0.97457188400000005</v>
      </c>
      <c r="AS869">
        <v>0</v>
      </c>
      <c r="AT869">
        <v>-5.5498890562499996</v>
      </c>
      <c r="AU869">
        <v>0.13469999999999999</v>
      </c>
      <c r="AV869">
        <v>0</v>
      </c>
      <c r="AW869">
        <v>2048.8508999999999</v>
      </c>
      <c r="AX869">
        <v>145285.9498</v>
      </c>
      <c r="AY869">
        <v>0</v>
      </c>
      <c r="AZ869">
        <v>0.112</v>
      </c>
      <c r="BA869">
        <v>0.9859</v>
      </c>
      <c r="BC869">
        <v>0</v>
      </c>
      <c r="BD869">
        <v>0</v>
      </c>
      <c r="BE869">
        <v>0</v>
      </c>
      <c r="BF869">
        <v>0</v>
      </c>
      <c r="BG869" s="2">
        <f t="shared" si="17"/>
        <v>0.15786801</v>
      </c>
      <c r="BH869" t="str">
        <f>IFERROR(VLOOKUP(D869,'Pesos cenários'!$B$2:$D$4,3,FALSE),"")</f>
        <v/>
      </c>
    </row>
    <row r="870" spans="1:60" x14ac:dyDescent="0.25">
      <c r="A870">
        <v>21964</v>
      </c>
      <c r="B870" t="s">
        <v>719</v>
      </c>
      <c r="C870" t="s">
        <v>556</v>
      </c>
      <c r="D870" t="s">
        <v>60</v>
      </c>
      <c r="E870" t="s">
        <v>93</v>
      </c>
      <c r="F870" t="s">
        <v>728</v>
      </c>
      <c r="G870" t="s">
        <v>716</v>
      </c>
      <c r="H870">
        <v>54.808999999999997</v>
      </c>
      <c r="I870">
        <v>338.08349600000003</v>
      </c>
      <c r="J870">
        <v>2144.8548336499998</v>
      </c>
      <c r="K870">
        <v>3.6022190000000003E-2</v>
      </c>
      <c r="L870">
        <v>0.13350000000000001</v>
      </c>
      <c r="M870">
        <v>0.15759999999999999</v>
      </c>
      <c r="N870">
        <v>109.09059999999999</v>
      </c>
      <c r="O870">
        <v>991.44029999999998</v>
      </c>
      <c r="P870">
        <v>1.4140999999999999</v>
      </c>
      <c r="Q870">
        <v>0.12039999999999999</v>
      </c>
      <c r="R870">
        <v>0.10879999999999999</v>
      </c>
      <c r="S870">
        <v>188.07300000000001</v>
      </c>
      <c r="T870">
        <v>627.43240000000003</v>
      </c>
      <c r="U870">
        <v>0</v>
      </c>
      <c r="V870">
        <v>0</v>
      </c>
      <c r="W870">
        <v>0.29980000000000001</v>
      </c>
      <c r="X870">
        <v>216344764</v>
      </c>
      <c r="Y870">
        <v>1881592089.5</v>
      </c>
      <c r="Z870">
        <v>0</v>
      </c>
      <c r="AA870">
        <v>0.1263</v>
      </c>
      <c r="AB870">
        <v>0.115</v>
      </c>
      <c r="AC870">
        <v>84312.930600000007</v>
      </c>
      <c r="AD870">
        <v>644978.16810000001</v>
      </c>
      <c r="AE870">
        <v>0</v>
      </c>
      <c r="AF870">
        <v>0.12039999999999999</v>
      </c>
      <c r="AG870">
        <v>0.13070000000000001</v>
      </c>
      <c r="AH870">
        <v>0.27260000000000001</v>
      </c>
      <c r="AI870">
        <v>0.57840000000000003</v>
      </c>
      <c r="AJ870">
        <v>-0.33900000000000002</v>
      </c>
      <c r="AK870">
        <v>0.124</v>
      </c>
      <c r="AL870">
        <v>0.66669999999999996</v>
      </c>
      <c r="AM870">
        <v>881933647.50059998</v>
      </c>
      <c r="AN870">
        <v>528682801.3082</v>
      </c>
      <c r="AO870">
        <v>0</v>
      </c>
      <c r="AP870">
        <v>0.12870000000000001</v>
      </c>
      <c r="AQ870">
        <v>1</v>
      </c>
      <c r="AR870">
        <v>3.08992472E-2</v>
      </c>
      <c r="AS870">
        <v>0</v>
      </c>
      <c r="AT870">
        <v>-5.5498890562499996</v>
      </c>
      <c r="AU870">
        <v>0.13469999999999999</v>
      </c>
      <c r="AV870">
        <v>0</v>
      </c>
      <c r="AW870">
        <v>77365.736300000004</v>
      </c>
      <c r="AX870">
        <v>145285.9498</v>
      </c>
      <c r="AY870">
        <v>0</v>
      </c>
      <c r="AZ870">
        <v>0.112</v>
      </c>
      <c r="BA870">
        <v>0.46750000000000003</v>
      </c>
      <c r="BC870">
        <v>0</v>
      </c>
      <c r="BD870">
        <v>0</v>
      </c>
      <c r="BE870">
        <v>0</v>
      </c>
      <c r="BF870">
        <v>0</v>
      </c>
      <c r="BG870" s="2">
        <f t="shared" si="17"/>
        <v>0.32813070000000005</v>
      </c>
      <c r="BH870" t="str">
        <f>IFERROR(VLOOKUP(D870,'Pesos cenários'!$B$2:$D$4,3,FALSE),"")</f>
        <v/>
      </c>
    </row>
    <row r="871" spans="1:60" x14ac:dyDescent="0.25">
      <c r="A871">
        <v>21965</v>
      </c>
      <c r="B871" t="s">
        <v>719</v>
      </c>
      <c r="C871" t="s">
        <v>557</v>
      </c>
      <c r="D871" t="s">
        <v>60</v>
      </c>
      <c r="E871" t="s">
        <v>93</v>
      </c>
      <c r="F871" t="s">
        <v>728</v>
      </c>
      <c r="G871" t="s">
        <v>716</v>
      </c>
      <c r="H871">
        <v>132.077</v>
      </c>
      <c r="I871">
        <v>160.15158099999999</v>
      </c>
      <c r="J871">
        <v>2144.8548336499998</v>
      </c>
      <c r="K871">
        <v>3.6022190000000003E-2</v>
      </c>
      <c r="L871">
        <v>0.13350000000000001</v>
      </c>
      <c r="M871">
        <v>7.4700000000000003E-2</v>
      </c>
      <c r="N871">
        <v>214.04480000000001</v>
      </c>
      <c r="O871">
        <v>991.44029999999998</v>
      </c>
      <c r="P871">
        <v>1.4140999999999999</v>
      </c>
      <c r="Q871">
        <v>0.12039999999999999</v>
      </c>
      <c r="R871">
        <v>0.21479999999999999</v>
      </c>
      <c r="S871">
        <v>99.355000000000004</v>
      </c>
      <c r="T871">
        <v>627.43240000000003</v>
      </c>
      <c r="U871">
        <v>0</v>
      </c>
      <c r="V871">
        <v>0</v>
      </c>
      <c r="W871">
        <v>0.15840000000000001</v>
      </c>
      <c r="X871">
        <v>521343658</v>
      </c>
      <c r="Y871">
        <v>1881592089.5</v>
      </c>
      <c r="Z871">
        <v>0</v>
      </c>
      <c r="AA871">
        <v>0.1263</v>
      </c>
      <c r="AB871">
        <v>0.27710000000000001</v>
      </c>
      <c r="AC871">
        <v>217924.45480000001</v>
      </c>
      <c r="AD871">
        <v>644978.16810000001</v>
      </c>
      <c r="AE871">
        <v>0</v>
      </c>
      <c r="AF871">
        <v>0.12039999999999999</v>
      </c>
      <c r="AG871">
        <v>0.33789999999999998</v>
      </c>
      <c r="AH871">
        <v>7.8200000000000006E-2</v>
      </c>
      <c r="AI871">
        <v>0.57840000000000003</v>
      </c>
      <c r="AJ871">
        <v>-0.33900000000000002</v>
      </c>
      <c r="AK871">
        <v>0.124</v>
      </c>
      <c r="AL871">
        <v>0.45469999999999999</v>
      </c>
      <c r="AM871">
        <v>195268921.94639999</v>
      </c>
      <c r="AN871">
        <v>528682801.3082</v>
      </c>
      <c r="AO871">
        <v>0</v>
      </c>
      <c r="AP871">
        <v>0.12870000000000001</v>
      </c>
      <c r="AQ871">
        <v>0.36930000000000002</v>
      </c>
      <c r="AR871">
        <v>-3.42507195</v>
      </c>
      <c r="AS871">
        <v>0</v>
      </c>
      <c r="AT871">
        <v>-5.5498890562499996</v>
      </c>
      <c r="AU871">
        <v>0.13469999999999999</v>
      </c>
      <c r="AV871">
        <v>0.61714241767461198</v>
      </c>
      <c r="AW871">
        <v>17499.882900000001</v>
      </c>
      <c r="AX871">
        <v>145285.9498</v>
      </c>
      <c r="AY871">
        <v>0</v>
      </c>
      <c r="AZ871">
        <v>0.112</v>
      </c>
      <c r="BA871">
        <v>0.87949999999999995</v>
      </c>
      <c r="BC871">
        <v>0</v>
      </c>
      <c r="BD871">
        <v>0</v>
      </c>
      <c r="BE871">
        <v>0</v>
      </c>
      <c r="BF871">
        <v>0</v>
      </c>
      <c r="BG871" s="2">
        <f t="shared" si="17"/>
        <v>0.39706005366077018</v>
      </c>
      <c r="BH871" t="str">
        <f>IFERROR(VLOOKUP(D871,'Pesos cenários'!$B$2:$D$4,3,FALSE),"")</f>
        <v/>
      </c>
    </row>
    <row r="872" spans="1:60" x14ac:dyDescent="0.25">
      <c r="A872">
        <v>21966</v>
      </c>
      <c r="B872" t="s">
        <v>719</v>
      </c>
      <c r="C872" t="s">
        <v>558</v>
      </c>
      <c r="D872" t="s">
        <v>60</v>
      </c>
      <c r="E872" t="s">
        <v>93</v>
      </c>
      <c r="F872" t="s">
        <v>728</v>
      </c>
      <c r="G872" t="s">
        <v>716</v>
      </c>
      <c r="H872">
        <v>66.661000000000001</v>
      </c>
      <c r="I872">
        <v>1523.0694599999999</v>
      </c>
      <c r="J872">
        <v>2144.8548336499998</v>
      </c>
      <c r="K872">
        <v>3.6022190000000003E-2</v>
      </c>
      <c r="L872">
        <v>0.13350000000000001</v>
      </c>
      <c r="M872">
        <v>0.71009999999999995</v>
      </c>
      <c r="N872">
        <v>16.132999999999999</v>
      </c>
      <c r="O872">
        <v>991.44029999999998</v>
      </c>
      <c r="P872">
        <v>1.4140999999999999</v>
      </c>
      <c r="Q872">
        <v>0.12039999999999999</v>
      </c>
      <c r="R872">
        <v>1.49E-2</v>
      </c>
      <c r="S872">
        <v>185.87299999999999</v>
      </c>
      <c r="T872">
        <v>627.43240000000003</v>
      </c>
      <c r="U872">
        <v>0</v>
      </c>
      <c r="V872">
        <v>0</v>
      </c>
      <c r="W872">
        <v>0.29620000000000002</v>
      </c>
      <c r="X872">
        <v>263126426</v>
      </c>
      <c r="Y872">
        <v>1881592089.5</v>
      </c>
      <c r="Z872">
        <v>0</v>
      </c>
      <c r="AA872">
        <v>0.1263</v>
      </c>
      <c r="AB872">
        <v>0.13980000000000001</v>
      </c>
      <c r="AC872">
        <v>278809.46090000001</v>
      </c>
      <c r="AD872">
        <v>644978.16810000001</v>
      </c>
      <c r="AE872">
        <v>0</v>
      </c>
      <c r="AF872">
        <v>0.12039999999999999</v>
      </c>
      <c r="AG872">
        <v>0.43230000000000002</v>
      </c>
      <c r="AH872">
        <v>1</v>
      </c>
      <c r="AI872">
        <v>0.57840000000000003</v>
      </c>
      <c r="AJ872">
        <v>-0.33900000000000002</v>
      </c>
      <c r="AK872">
        <v>0.124</v>
      </c>
      <c r="AL872">
        <v>1</v>
      </c>
      <c r="AM872">
        <v>787162.23010000004</v>
      </c>
      <c r="AN872">
        <v>528682801.3082</v>
      </c>
      <c r="AO872">
        <v>0</v>
      </c>
      <c r="AP872">
        <v>0.12870000000000001</v>
      </c>
      <c r="AQ872">
        <v>1.5E-3</v>
      </c>
      <c r="AR872">
        <v>6.6180538900000003E-5</v>
      </c>
      <c r="AS872">
        <v>0</v>
      </c>
      <c r="AT872">
        <v>-5.5498890562499996</v>
      </c>
      <c r="AU872">
        <v>0.13469999999999999</v>
      </c>
      <c r="AV872">
        <v>0</v>
      </c>
      <c r="AW872">
        <v>0</v>
      </c>
      <c r="AX872">
        <v>145285.9498</v>
      </c>
      <c r="AY872">
        <v>0</v>
      </c>
      <c r="AZ872">
        <v>0.112</v>
      </c>
      <c r="BA872">
        <v>1</v>
      </c>
      <c r="BC872">
        <v>0</v>
      </c>
      <c r="BD872">
        <v>0</v>
      </c>
      <c r="BE872">
        <v>0</v>
      </c>
      <c r="BF872">
        <v>0</v>
      </c>
      <c r="BG872" s="2">
        <f t="shared" si="17"/>
        <v>0.40249101999999998</v>
      </c>
      <c r="BH872" t="str">
        <f>IFERROR(VLOOKUP(D872,'Pesos cenários'!$B$2:$D$4,3,FALSE),"")</f>
        <v/>
      </c>
    </row>
    <row r="873" spans="1:60" x14ac:dyDescent="0.25">
      <c r="A873">
        <v>21967</v>
      </c>
      <c r="B873" t="s">
        <v>719</v>
      </c>
      <c r="C873" t="s">
        <v>559</v>
      </c>
      <c r="D873" t="s">
        <v>60</v>
      </c>
      <c r="E873" t="s">
        <v>93</v>
      </c>
      <c r="F873" t="s">
        <v>728</v>
      </c>
      <c r="G873" t="s">
        <v>716</v>
      </c>
      <c r="H873">
        <v>67.462000000000003</v>
      </c>
      <c r="I873">
        <v>23.9640369</v>
      </c>
      <c r="J873">
        <v>2144.8548336499998</v>
      </c>
      <c r="K873">
        <v>3.6022190000000003E-2</v>
      </c>
      <c r="L873">
        <v>0.13350000000000001</v>
      </c>
      <c r="M873">
        <v>1.12E-2</v>
      </c>
      <c r="N873">
        <v>307.07470000000001</v>
      </c>
      <c r="O873">
        <v>991.44029999999998</v>
      </c>
      <c r="P873">
        <v>1.4140999999999999</v>
      </c>
      <c r="Q873">
        <v>0.12039999999999999</v>
      </c>
      <c r="R873">
        <v>0.30869999999999997</v>
      </c>
      <c r="S873">
        <v>195.78190000000001</v>
      </c>
      <c r="T873">
        <v>627.43240000000003</v>
      </c>
      <c r="U873">
        <v>0</v>
      </c>
      <c r="V873">
        <v>0</v>
      </c>
      <c r="W873">
        <v>0.312</v>
      </c>
      <c r="X873">
        <v>241732092</v>
      </c>
      <c r="Y873">
        <v>1881592089.5</v>
      </c>
      <c r="Z873">
        <v>0</v>
      </c>
      <c r="AA873">
        <v>0.1263</v>
      </c>
      <c r="AB873">
        <v>0.1285</v>
      </c>
      <c r="AC873">
        <v>134652.5883</v>
      </c>
      <c r="AD873">
        <v>644978.16810000001</v>
      </c>
      <c r="AE873">
        <v>0</v>
      </c>
      <c r="AF873">
        <v>0.12039999999999999</v>
      </c>
      <c r="AG873">
        <v>0.20880000000000001</v>
      </c>
      <c r="AH873">
        <v>-9.2899999999999996E-2</v>
      </c>
      <c r="AI873">
        <v>0.57840000000000003</v>
      </c>
      <c r="AJ873">
        <v>-0.33900000000000002</v>
      </c>
      <c r="AK873">
        <v>0.124</v>
      </c>
      <c r="AL873">
        <v>0.26829999999999998</v>
      </c>
      <c r="AM873">
        <v>517122697.81959999</v>
      </c>
      <c r="AN873">
        <v>528682801.3082</v>
      </c>
      <c r="AO873">
        <v>0</v>
      </c>
      <c r="AP873">
        <v>0.12870000000000001</v>
      </c>
      <c r="AQ873">
        <v>0.97809999999999997</v>
      </c>
      <c r="AR873">
        <v>36.735786400000002</v>
      </c>
      <c r="AS873">
        <v>0</v>
      </c>
      <c r="AT873">
        <v>-5.5498890562499996</v>
      </c>
      <c r="AU873">
        <v>0.13469999999999999</v>
      </c>
      <c r="AV873">
        <v>0</v>
      </c>
      <c r="AW873">
        <v>50775.0697</v>
      </c>
      <c r="AX873">
        <v>145285.9498</v>
      </c>
      <c r="AY873">
        <v>0</v>
      </c>
      <c r="AZ873">
        <v>0.112</v>
      </c>
      <c r="BA873">
        <v>0.65049999999999997</v>
      </c>
      <c r="BC873">
        <v>0</v>
      </c>
      <c r="BD873">
        <v>0</v>
      </c>
      <c r="BE873">
        <v>0</v>
      </c>
      <c r="BF873">
        <v>0</v>
      </c>
      <c r="BG873" s="2">
        <f t="shared" si="17"/>
        <v>0.31203842000000004</v>
      </c>
      <c r="BH873" t="str">
        <f>IFERROR(VLOOKUP(D873,'Pesos cenários'!$B$2:$D$4,3,FALSE),"")</f>
        <v/>
      </c>
    </row>
    <row r="874" spans="1:60" x14ac:dyDescent="0.25">
      <c r="A874">
        <v>21968</v>
      </c>
      <c r="B874" t="s">
        <v>719</v>
      </c>
      <c r="C874" t="s">
        <v>560</v>
      </c>
      <c r="D874" t="s">
        <v>60</v>
      </c>
      <c r="E874" t="s">
        <v>93</v>
      </c>
      <c r="F874" t="s">
        <v>728</v>
      </c>
      <c r="G874" t="s">
        <v>716</v>
      </c>
      <c r="H874">
        <v>107.616</v>
      </c>
      <c r="I874">
        <v>283.46716300000003</v>
      </c>
      <c r="J874">
        <v>2144.8548336499998</v>
      </c>
      <c r="K874">
        <v>3.6022190000000003E-2</v>
      </c>
      <c r="L874">
        <v>0.13350000000000001</v>
      </c>
      <c r="M874">
        <v>0.1321</v>
      </c>
      <c r="N874">
        <v>164.83760000000001</v>
      </c>
      <c r="O874">
        <v>991.44029999999998</v>
      </c>
      <c r="P874">
        <v>1.4140999999999999</v>
      </c>
      <c r="Q874">
        <v>0.12039999999999999</v>
      </c>
      <c r="R874">
        <v>0.1651</v>
      </c>
      <c r="S874">
        <v>142.52930000000001</v>
      </c>
      <c r="T874">
        <v>627.43240000000003</v>
      </c>
      <c r="U874">
        <v>0</v>
      </c>
      <c r="V874">
        <v>0</v>
      </c>
      <c r="W874">
        <v>0.22720000000000001</v>
      </c>
      <c r="X874">
        <v>424787174</v>
      </c>
      <c r="Y874">
        <v>1881592089.5</v>
      </c>
      <c r="Z874">
        <v>0</v>
      </c>
      <c r="AA874">
        <v>0.1263</v>
      </c>
      <c r="AB874">
        <v>0.2258</v>
      </c>
      <c r="AC874">
        <v>53720.036399999997</v>
      </c>
      <c r="AD874">
        <v>644978.16810000001</v>
      </c>
      <c r="AE874">
        <v>0</v>
      </c>
      <c r="AF874">
        <v>0.12039999999999999</v>
      </c>
      <c r="AG874">
        <v>8.3299999999999999E-2</v>
      </c>
      <c r="AH874">
        <v>6.7900000000000002E-2</v>
      </c>
      <c r="AI874">
        <v>0.57840000000000003</v>
      </c>
      <c r="AJ874">
        <v>-0.33900000000000002</v>
      </c>
      <c r="AK874">
        <v>0.124</v>
      </c>
      <c r="AL874">
        <v>0.44350000000000001</v>
      </c>
      <c r="AM874">
        <v>76355443.438299999</v>
      </c>
      <c r="AN874">
        <v>528682801.3082</v>
      </c>
      <c r="AO874">
        <v>0</v>
      </c>
      <c r="AP874">
        <v>0.12870000000000001</v>
      </c>
      <c r="AQ874">
        <v>0.1444</v>
      </c>
      <c r="AR874">
        <v>-1.30914485</v>
      </c>
      <c r="AS874">
        <v>0</v>
      </c>
      <c r="AT874">
        <v>-5.5498890562499996</v>
      </c>
      <c r="AU874">
        <v>0.13469999999999999</v>
      </c>
      <c r="AV874">
        <v>0.23588667029761701</v>
      </c>
      <c r="AW874">
        <v>9843.6072999999997</v>
      </c>
      <c r="AX874">
        <v>145285.9498</v>
      </c>
      <c r="AY874">
        <v>0</v>
      </c>
      <c r="AZ874">
        <v>0.112</v>
      </c>
      <c r="BA874">
        <v>0.93220000000000003</v>
      </c>
      <c r="BC874">
        <v>0</v>
      </c>
      <c r="BD874">
        <v>0</v>
      </c>
      <c r="BE874">
        <v>0</v>
      </c>
      <c r="BF874">
        <v>0</v>
      </c>
      <c r="BG874" s="2">
        <f t="shared" si="17"/>
        <v>0.28581986448908903</v>
      </c>
      <c r="BH874" t="str">
        <f>IFERROR(VLOOKUP(D874,'Pesos cenários'!$B$2:$D$4,3,FALSE),"")</f>
        <v/>
      </c>
    </row>
    <row r="875" spans="1:60" x14ac:dyDescent="0.25">
      <c r="A875">
        <v>21969</v>
      </c>
      <c r="B875" t="s">
        <v>719</v>
      </c>
      <c r="C875" t="s">
        <v>561</v>
      </c>
      <c r="D875" t="s">
        <v>60</v>
      </c>
      <c r="E875" t="s">
        <v>93</v>
      </c>
      <c r="F875" t="s">
        <v>728</v>
      </c>
      <c r="G875" t="s">
        <v>716</v>
      </c>
      <c r="H875">
        <v>1.7529999999999999</v>
      </c>
      <c r="I875">
        <v>4.7325692200000002</v>
      </c>
      <c r="J875">
        <v>2144.8548336499998</v>
      </c>
      <c r="K875">
        <v>3.6022190000000003E-2</v>
      </c>
      <c r="L875">
        <v>0.13350000000000001</v>
      </c>
      <c r="M875">
        <v>2.2000000000000001E-3</v>
      </c>
      <c r="N875">
        <v>11.0945</v>
      </c>
      <c r="O875">
        <v>991.44029999999998</v>
      </c>
      <c r="P875">
        <v>1.4140999999999999</v>
      </c>
      <c r="Q875">
        <v>0.12039999999999999</v>
      </c>
      <c r="R875">
        <v>9.7999999999999997E-3</v>
      </c>
      <c r="S875">
        <v>24.332799999999999</v>
      </c>
      <c r="T875">
        <v>627.43240000000003</v>
      </c>
      <c r="U875">
        <v>0</v>
      </c>
      <c r="V875">
        <v>0</v>
      </c>
      <c r="W875">
        <v>3.8800000000000001E-2</v>
      </c>
      <c r="X875">
        <v>6920142</v>
      </c>
      <c r="Y875">
        <v>1881592089.5</v>
      </c>
      <c r="Z875">
        <v>0</v>
      </c>
      <c r="AA875">
        <v>0.1263</v>
      </c>
      <c r="AB875">
        <v>3.7000000000000002E-3</v>
      </c>
      <c r="AC875">
        <v>1847.3780999999999</v>
      </c>
      <c r="AD875">
        <v>644978.16810000001</v>
      </c>
      <c r="AE875">
        <v>0</v>
      </c>
      <c r="AF875">
        <v>0.12039999999999999</v>
      </c>
      <c r="AG875">
        <v>2.8999999999999998E-3</v>
      </c>
      <c r="AH875">
        <v>-8.8000000000000005E-3</v>
      </c>
      <c r="AI875">
        <v>0.57840000000000003</v>
      </c>
      <c r="AJ875">
        <v>-0.33900000000000002</v>
      </c>
      <c r="AK875">
        <v>0.124</v>
      </c>
      <c r="AL875">
        <v>0.3599</v>
      </c>
      <c r="AM875">
        <v>0</v>
      </c>
      <c r="AN875">
        <v>528682801.3082</v>
      </c>
      <c r="AO875">
        <v>0</v>
      </c>
      <c r="AP875">
        <v>0.12870000000000001</v>
      </c>
      <c r="AQ875">
        <v>0</v>
      </c>
      <c r="AR875">
        <v>-7.9252973199999993E-2</v>
      </c>
      <c r="AS875">
        <v>0</v>
      </c>
      <c r="AT875">
        <v>-5.5498890562499996</v>
      </c>
      <c r="AU875">
        <v>0.13469999999999999</v>
      </c>
      <c r="AV875">
        <v>1.42801004482692E-2</v>
      </c>
      <c r="AW875">
        <v>3408.2530999999999</v>
      </c>
      <c r="AX875">
        <v>145285.9498</v>
      </c>
      <c r="AY875">
        <v>0</v>
      </c>
      <c r="AZ875">
        <v>0.112</v>
      </c>
      <c r="BA875">
        <v>0.97650000000000003</v>
      </c>
      <c r="BC875">
        <v>0</v>
      </c>
      <c r="BD875">
        <v>0</v>
      </c>
      <c r="BE875">
        <v>0</v>
      </c>
      <c r="BF875">
        <v>0</v>
      </c>
      <c r="BG875" s="2">
        <f t="shared" si="17"/>
        <v>0.15820921953038186</v>
      </c>
      <c r="BH875" t="str">
        <f>IFERROR(VLOOKUP(D875,'Pesos cenários'!$B$2:$D$4,3,FALSE),"")</f>
        <v/>
      </c>
    </row>
    <row r="876" spans="1:60" x14ac:dyDescent="0.25">
      <c r="A876">
        <v>21970</v>
      </c>
      <c r="B876" t="s">
        <v>719</v>
      </c>
      <c r="C876" t="s">
        <v>562</v>
      </c>
      <c r="D876" t="s">
        <v>60</v>
      </c>
      <c r="E876" t="s">
        <v>93</v>
      </c>
      <c r="F876" t="s">
        <v>728</v>
      </c>
      <c r="G876" t="s">
        <v>716</v>
      </c>
      <c r="H876">
        <v>101.399</v>
      </c>
      <c r="I876">
        <v>242.49740600000001</v>
      </c>
      <c r="J876">
        <v>2144.8548336499998</v>
      </c>
      <c r="K876">
        <v>3.6022190000000003E-2</v>
      </c>
      <c r="L876">
        <v>0.13350000000000001</v>
      </c>
      <c r="M876">
        <v>0.113</v>
      </c>
      <c r="N876">
        <v>207.16820000000001</v>
      </c>
      <c r="O876">
        <v>991.44029999999998</v>
      </c>
      <c r="P876">
        <v>1.4140999999999999</v>
      </c>
      <c r="Q876">
        <v>0.12039999999999999</v>
      </c>
      <c r="R876">
        <v>0.20780000000000001</v>
      </c>
      <c r="S876">
        <v>166.45410000000001</v>
      </c>
      <c r="T876">
        <v>627.43240000000003</v>
      </c>
      <c r="U876">
        <v>0</v>
      </c>
      <c r="V876">
        <v>0</v>
      </c>
      <c r="W876">
        <v>0.26529999999999998</v>
      </c>
      <c r="X876">
        <v>400247154</v>
      </c>
      <c r="Y876">
        <v>1881592089.5</v>
      </c>
      <c r="Z876">
        <v>0</v>
      </c>
      <c r="AA876">
        <v>0.1263</v>
      </c>
      <c r="AB876">
        <v>0.2127</v>
      </c>
      <c r="AC876">
        <v>80518.494099999996</v>
      </c>
      <c r="AD876">
        <v>644978.16810000001</v>
      </c>
      <c r="AE876">
        <v>0</v>
      </c>
      <c r="AF876">
        <v>0.12039999999999999</v>
      </c>
      <c r="AG876">
        <v>0.12479999999999999</v>
      </c>
      <c r="AH876">
        <v>8.9300000000000004E-2</v>
      </c>
      <c r="AI876">
        <v>0.57840000000000003</v>
      </c>
      <c r="AJ876">
        <v>-0.33900000000000002</v>
      </c>
      <c r="AK876">
        <v>0.124</v>
      </c>
      <c r="AL876">
        <v>0.46689999999999998</v>
      </c>
      <c r="AM876">
        <v>557140589.6099</v>
      </c>
      <c r="AN876">
        <v>528682801.3082</v>
      </c>
      <c r="AO876">
        <v>0</v>
      </c>
      <c r="AP876">
        <v>0.12870000000000001</v>
      </c>
      <c r="AQ876">
        <v>1</v>
      </c>
      <c r="AR876">
        <v>0.13988028499999999</v>
      </c>
      <c r="AS876">
        <v>0</v>
      </c>
      <c r="AT876">
        <v>-5.5498890562499996</v>
      </c>
      <c r="AU876">
        <v>0.13469999999999999</v>
      </c>
      <c r="AV876">
        <v>0</v>
      </c>
      <c r="AW876">
        <v>89693.982000000004</v>
      </c>
      <c r="AX876">
        <v>145285.9498</v>
      </c>
      <c r="AY876">
        <v>0</v>
      </c>
      <c r="AZ876">
        <v>0.112</v>
      </c>
      <c r="BA876">
        <v>0.3826</v>
      </c>
      <c r="BC876">
        <v>0</v>
      </c>
      <c r="BD876">
        <v>0</v>
      </c>
      <c r="BE876">
        <v>0</v>
      </c>
      <c r="BF876">
        <v>0</v>
      </c>
      <c r="BG876" s="2">
        <f t="shared" si="17"/>
        <v>0.31144134999999995</v>
      </c>
      <c r="BH876" t="str">
        <f>IFERROR(VLOOKUP(D876,'Pesos cenários'!$B$2:$D$4,3,FALSE),"")</f>
        <v/>
      </c>
    </row>
    <row r="877" spans="1:60" x14ac:dyDescent="0.25">
      <c r="A877">
        <v>21971</v>
      </c>
      <c r="B877" t="s">
        <v>719</v>
      </c>
      <c r="C877" t="s">
        <v>563</v>
      </c>
      <c r="D877" t="s">
        <v>60</v>
      </c>
      <c r="E877" t="s">
        <v>93</v>
      </c>
      <c r="F877" t="s">
        <v>728</v>
      </c>
      <c r="G877" t="s">
        <v>716</v>
      </c>
      <c r="H877">
        <v>47.244999999999997</v>
      </c>
      <c r="I877">
        <v>510.29339599999997</v>
      </c>
      <c r="J877">
        <v>2144.8548336499998</v>
      </c>
      <c r="K877">
        <v>3.6022190000000003E-2</v>
      </c>
      <c r="L877">
        <v>0.13350000000000001</v>
      </c>
      <c r="M877">
        <v>0.2379</v>
      </c>
      <c r="N877">
        <v>57.133000000000003</v>
      </c>
      <c r="O877">
        <v>991.44029999999998</v>
      </c>
      <c r="P877">
        <v>1.4140999999999999</v>
      </c>
      <c r="Q877">
        <v>0.12039999999999999</v>
      </c>
      <c r="R877">
        <v>5.6300000000000003E-2</v>
      </c>
      <c r="S877">
        <v>99.181899999999999</v>
      </c>
      <c r="T877">
        <v>627.43240000000003</v>
      </c>
      <c r="U877">
        <v>0</v>
      </c>
      <c r="V877">
        <v>0</v>
      </c>
      <c r="W877">
        <v>0.15809999999999999</v>
      </c>
      <c r="X877">
        <v>186487144</v>
      </c>
      <c r="Y877">
        <v>1881592089.5</v>
      </c>
      <c r="Z877">
        <v>0</v>
      </c>
      <c r="AA877">
        <v>0.1263</v>
      </c>
      <c r="AB877">
        <v>9.9099999999999994E-2</v>
      </c>
      <c r="AC877">
        <v>80609.614400000006</v>
      </c>
      <c r="AD877">
        <v>644978.16810000001</v>
      </c>
      <c r="AE877">
        <v>0</v>
      </c>
      <c r="AF877">
        <v>0.12039999999999999</v>
      </c>
      <c r="AG877">
        <v>0.125</v>
      </c>
      <c r="AH877">
        <v>8.2199999999999995E-2</v>
      </c>
      <c r="AI877">
        <v>0.57840000000000003</v>
      </c>
      <c r="AJ877">
        <v>-0.33900000000000002</v>
      </c>
      <c r="AK877">
        <v>0.124</v>
      </c>
      <c r="AL877">
        <v>0.45910000000000001</v>
      </c>
      <c r="AM877">
        <v>62734012.448700003</v>
      </c>
      <c r="AN877">
        <v>528682801.3082</v>
      </c>
      <c r="AO877">
        <v>0</v>
      </c>
      <c r="AP877">
        <v>0.12870000000000001</v>
      </c>
      <c r="AQ877">
        <v>0.1187</v>
      </c>
      <c r="AR877">
        <v>8.3322957200000006E-2</v>
      </c>
      <c r="AS877">
        <v>0</v>
      </c>
      <c r="AT877">
        <v>-5.5498890562499996</v>
      </c>
      <c r="AU877">
        <v>0.13469999999999999</v>
      </c>
      <c r="AV877">
        <v>0</v>
      </c>
      <c r="AW877">
        <v>2140.3555000000001</v>
      </c>
      <c r="AX877">
        <v>145285.9498</v>
      </c>
      <c r="AY877">
        <v>0</v>
      </c>
      <c r="AZ877">
        <v>0.112</v>
      </c>
      <c r="BA877">
        <v>0.98529999999999995</v>
      </c>
      <c r="BC877">
        <v>0</v>
      </c>
      <c r="BD877">
        <v>0</v>
      </c>
      <c r="BE877">
        <v>0</v>
      </c>
      <c r="BF877">
        <v>0</v>
      </c>
      <c r="BG877" s="2">
        <f t="shared" si="17"/>
        <v>0.24866319000000001</v>
      </c>
      <c r="BH877" t="str">
        <f>IFERROR(VLOOKUP(D877,'Pesos cenários'!$B$2:$D$4,3,FALSE),"")</f>
        <v/>
      </c>
    </row>
    <row r="878" spans="1:60" x14ac:dyDescent="0.25">
      <c r="A878">
        <v>21972</v>
      </c>
      <c r="B878" t="s">
        <v>719</v>
      </c>
      <c r="C878" t="s">
        <v>564</v>
      </c>
      <c r="D878" t="s">
        <v>60</v>
      </c>
      <c r="E878" t="s">
        <v>93</v>
      </c>
      <c r="F878" t="s">
        <v>728</v>
      </c>
      <c r="G878" t="s">
        <v>716</v>
      </c>
      <c r="H878">
        <v>53.994999999999997</v>
      </c>
      <c r="I878">
        <v>112.809006</v>
      </c>
      <c r="J878">
        <v>2144.8548336499998</v>
      </c>
      <c r="K878">
        <v>3.6022190000000003E-2</v>
      </c>
      <c r="L878">
        <v>0.13350000000000001</v>
      </c>
      <c r="M878">
        <v>5.2600000000000001E-2</v>
      </c>
      <c r="N878">
        <v>75.265299999999996</v>
      </c>
      <c r="O878">
        <v>991.44029999999998</v>
      </c>
      <c r="P878">
        <v>1.4140999999999999</v>
      </c>
      <c r="Q878">
        <v>0.12039999999999999</v>
      </c>
      <c r="R878">
        <v>7.46E-2</v>
      </c>
      <c r="S878">
        <v>116.7145</v>
      </c>
      <c r="T878">
        <v>627.43240000000003</v>
      </c>
      <c r="U878">
        <v>0</v>
      </c>
      <c r="V878">
        <v>0</v>
      </c>
      <c r="W878">
        <v>0.186</v>
      </c>
      <c r="X878">
        <v>213133918</v>
      </c>
      <c r="Y878">
        <v>1881592089.5</v>
      </c>
      <c r="Z878">
        <v>0</v>
      </c>
      <c r="AA878">
        <v>0.1263</v>
      </c>
      <c r="AB878">
        <v>0.1133</v>
      </c>
      <c r="AC878">
        <v>24376.579399999999</v>
      </c>
      <c r="AD878">
        <v>644978.16810000001</v>
      </c>
      <c r="AE878">
        <v>0</v>
      </c>
      <c r="AF878">
        <v>0.12039999999999999</v>
      </c>
      <c r="AG878">
        <v>3.78E-2</v>
      </c>
      <c r="AH878">
        <v>3.0099999999999998E-2</v>
      </c>
      <c r="AI878">
        <v>0.57840000000000003</v>
      </c>
      <c r="AJ878">
        <v>-0.33900000000000002</v>
      </c>
      <c r="AK878">
        <v>0.124</v>
      </c>
      <c r="AL878">
        <v>0.40239999999999998</v>
      </c>
      <c r="AM878">
        <v>542437350.14900005</v>
      </c>
      <c r="AN878">
        <v>528682801.3082</v>
      </c>
      <c r="AO878">
        <v>0</v>
      </c>
      <c r="AP878">
        <v>0.12870000000000001</v>
      </c>
      <c r="AQ878">
        <v>1</v>
      </c>
      <c r="AR878">
        <v>-9.0136034400000002E-3</v>
      </c>
      <c r="AS878">
        <v>0</v>
      </c>
      <c r="AT878">
        <v>-5.5498890562499996</v>
      </c>
      <c r="AU878">
        <v>0.13469999999999999</v>
      </c>
      <c r="AV878">
        <v>1.62410515753451E-3</v>
      </c>
      <c r="AW878">
        <v>24937.008999999998</v>
      </c>
      <c r="AX878">
        <v>145285.9498</v>
      </c>
      <c r="AY878">
        <v>0</v>
      </c>
      <c r="AZ878">
        <v>0.112</v>
      </c>
      <c r="BA878">
        <v>0.82840000000000003</v>
      </c>
      <c r="BC878">
        <v>0</v>
      </c>
      <c r="BD878">
        <v>0</v>
      </c>
      <c r="BE878">
        <v>0</v>
      </c>
      <c r="BF878">
        <v>0</v>
      </c>
      <c r="BG878" s="2">
        <f t="shared" si="17"/>
        <v>0.30646201696471992</v>
      </c>
      <c r="BH878" t="str">
        <f>IFERROR(VLOOKUP(D878,'Pesos cenários'!$B$2:$D$4,3,FALSE),"")</f>
        <v/>
      </c>
    </row>
    <row r="879" spans="1:60" x14ac:dyDescent="0.25">
      <c r="A879">
        <v>21973</v>
      </c>
      <c r="B879" t="s">
        <v>719</v>
      </c>
      <c r="C879" t="s">
        <v>565</v>
      </c>
      <c r="D879" t="s">
        <v>60</v>
      </c>
      <c r="E879" t="s">
        <v>93</v>
      </c>
      <c r="F879" t="s">
        <v>728</v>
      </c>
      <c r="G879" t="s">
        <v>716</v>
      </c>
      <c r="H879">
        <v>483.608</v>
      </c>
      <c r="I879">
        <v>2632.5898400000001</v>
      </c>
      <c r="J879">
        <v>2144.8548336499998</v>
      </c>
      <c r="K879">
        <v>3.6022190000000003E-2</v>
      </c>
      <c r="L879">
        <v>0.13350000000000001</v>
      </c>
      <c r="M879">
        <v>1</v>
      </c>
      <c r="N879">
        <v>85.870400000000004</v>
      </c>
      <c r="O879">
        <v>991.44029999999998</v>
      </c>
      <c r="P879">
        <v>1.4140999999999999</v>
      </c>
      <c r="Q879">
        <v>0.12039999999999999</v>
      </c>
      <c r="R879">
        <v>8.5300000000000001E-2</v>
      </c>
      <c r="S879">
        <v>645.58590000000004</v>
      </c>
      <c r="T879">
        <v>627.43240000000003</v>
      </c>
      <c r="U879">
        <v>0</v>
      </c>
      <c r="V879">
        <v>0</v>
      </c>
      <c r="W879">
        <v>1</v>
      </c>
      <c r="X879">
        <v>1908926916</v>
      </c>
      <c r="Y879">
        <v>1881592089.5</v>
      </c>
      <c r="Z879">
        <v>0</v>
      </c>
      <c r="AA879">
        <v>0.1263</v>
      </c>
      <c r="AB879">
        <v>1</v>
      </c>
      <c r="AC879">
        <v>681950.14720000001</v>
      </c>
      <c r="AD879">
        <v>644978.16810000001</v>
      </c>
      <c r="AE879">
        <v>0</v>
      </c>
      <c r="AF879">
        <v>0.12039999999999999</v>
      </c>
      <c r="AG879">
        <v>1</v>
      </c>
      <c r="AH879">
        <v>0.24959999999999999</v>
      </c>
      <c r="AI879">
        <v>0.57840000000000003</v>
      </c>
      <c r="AJ879">
        <v>-0.33900000000000002</v>
      </c>
      <c r="AK879">
        <v>0.124</v>
      </c>
      <c r="AL879">
        <v>0.64159999999999995</v>
      </c>
      <c r="AM879">
        <v>690117726.93710005</v>
      </c>
      <c r="AN879">
        <v>528682801.3082</v>
      </c>
      <c r="AO879">
        <v>0</v>
      </c>
      <c r="AP879">
        <v>0.12870000000000001</v>
      </c>
      <c r="AQ879">
        <v>1</v>
      </c>
      <c r="AR879">
        <v>0.13800673199999999</v>
      </c>
      <c r="AS879">
        <v>0</v>
      </c>
      <c r="AT879">
        <v>-5.5498890562499996</v>
      </c>
      <c r="AU879">
        <v>0.13469999999999999</v>
      </c>
      <c r="AV879">
        <v>0</v>
      </c>
      <c r="AW879">
        <v>9075.6267000000007</v>
      </c>
      <c r="AX879">
        <v>145285.9498</v>
      </c>
      <c r="AY879">
        <v>0</v>
      </c>
      <c r="AZ879">
        <v>0.112</v>
      </c>
      <c r="BA879">
        <v>0.9375</v>
      </c>
      <c r="BC879">
        <v>0</v>
      </c>
      <c r="BD879">
        <v>0</v>
      </c>
      <c r="BE879">
        <v>0</v>
      </c>
      <c r="BF879">
        <v>0</v>
      </c>
      <c r="BG879" s="2">
        <f t="shared" si="17"/>
        <v>0.70372851999999997</v>
      </c>
      <c r="BH879" t="str">
        <f>IFERROR(VLOOKUP(D879,'Pesos cenários'!$B$2:$D$4,3,FALSE),"")</f>
        <v/>
      </c>
    </row>
    <row r="880" spans="1:60" x14ac:dyDescent="0.25">
      <c r="A880">
        <v>21974</v>
      </c>
      <c r="B880" t="s">
        <v>719</v>
      </c>
      <c r="C880" t="s">
        <v>566</v>
      </c>
      <c r="D880" t="s">
        <v>60</v>
      </c>
      <c r="E880" t="s">
        <v>93</v>
      </c>
      <c r="F880" t="s">
        <v>728</v>
      </c>
      <c r="G880" t="s">
        <v>716</v>
      </c>
      <c r="H880">
        <v>98.74</v>
      </c>
      <c r="I880">
        <v>754.19891399999995</v>
      </c>
      <c r="J880">
        <v>2144.8548336499998</v>
      </c>
      <c r="K880">
        <v>3.6022190000000003E-2</v>
      </c>
      <c r="L880">
        <v>0.13350000000000001</v>
      </c>
      <c r="M880">
        <v>0.35160000000000002</v>
      </c>
      <c r="N880">
        <v>83.632599999999996</v>
      </c>
      <c r="O880">
        <v>991.44029999999998</v>
      </c>
      <c r="P880">
        <v>1.4140999999999999</v>
      </c>
      <c r="Q880">
        <v>0.12039999999999999</v>
      </c>
      <c r="R880">
        <v>8.3000000000000004E-2</v>
      </c>
      <c r="S880">
        <v>163.9325</v>
      </c>
      <c r="T880">
        <v>627.43240000000003</v>
      </c>
      <c r="U880">
        <v>0</v>
      </c>
      <c r="V880">
        <v>0</v>
      </c>
      <c r="W880">
        <v>0.26129999999999998</v>
      </c>
      <c r="X880">
        <v>389751230</v>
      </c>
      <c r="Y880">
        <v>1881592089.5</v>
      </c>
      <c r="Z880">
        <v>0</v>
      </c>
      <c r="AA880">
        <v>0.1263</v>
      </c>
      <c r="AB880">
        <v>0.20710000000000001</v>
      </c>
      <c r="AC880">
        <v>171159.94949999999</v>
      </c>
      <c r="AD880">
        <v>644978.16810000001</v>
      </c>
      <c r="AE880">
        <v>0</v>
      </c>
      <c r="AF880">
        <v>0.12039999999999999</v>
      </c>
      <c r="AG880">
        <v>0.26540000000000002</v>
      </c>
      <c r="AH880">
        <v>8.5999999999999993E-2</v>
      </c>
      <c r="AI880">
        <v>0.57840000000000003</v>
      </c>
      <c r="AJ880">
        <v>-0.33900000000000002</v>
      </c>
      <c r="AK880">
        <v>0.124</v>
      </c>
      <c r="AL880">
        <v>0.46329999999999999</v>
      </c>
      <c r="AM880">
        <v>1410913954.7097001</v>
      </c>
      <c r="AN880">
        <v>528682801.3082</v>
      </c>
      <c r="AO880">
        <v>0</v>
      </c>
      <c r="AP880">
        <v>0.12870000000000001</v>
      </c>
      <c r="AQ880">
        <v>1</v>
      </c>
      <c r="AR880">
        <v>151.45330799999999</v>
      </c>
      <c r="AS880">
        <v>0</v>
      </c>
      <c r="AT880">
        <v>-5.5498890562499996</v>
      </c>
      <c r="AU880">
        <v>0.13469999999999999</v>
      </c>
      <c r="AV880">
        <v>0</v>
      </c>
      <c r="AW880">
        <v>46450.977299999999</v>
      </c>
      <c r="AX880">
        <v>145285.9498</v>
      </c>
      <c r="AY880">
        <v>0</v>
      </c>
      <c r="AZ880">
        <v>0.112</v>
      </c>
      <c r="BA880">
        <v>0.68030000000000002</v>
      </c>
      <c r="BC880">
        <v>0</v>
      </c>
      <c r="BD880">
        <v>0</v>
      </c>
      <c r="BE880">
        <v>0</v>
      </c>
      <c r="BF880">
        <v>0</v>
      </c>
      <c r="BG880" s="2">
        <f t="shared" si="17"/>
        <v>0.37738548999999999</v>
      </c>
      <c r="BH880" t="str">
        <f>IFERROR(VLOOKUP(D880,'Pesos cenários'!$B$2:$D$4,3,FALSE),"")</f>
        <v/>
      </c>
    </row>
    <row r="881" spans="1:60" x14ac:dyDescent="0.25">
      <c r="A881">
        <v>21975</v>
      </c>
      <c r="B881" t="s">
        <v>719</v>
      </c>
      <c r="C881" t="s">
        <v>567</v>
      </c>
      <c r="D881" t="s">
        <v>60</v>
      </c>
      <c r="E881" t="s">
        <v>93</v>
      </c>
      <c r="F881" t="s">
        <v>728</v>
      </c>
      <c r="G881" t="s">
        <v>716</v>
      </c>
      <c r="H881">
        <v>189.363</v>
      </c>
      <c r="I881">
        <v>2858.4155300000002</v>
      </c>
      <c r="J881">
        <v>2144.8548336499998</v>
      </c>
      <c r="K881">
        <v>3.6022190000000003E-2</v>
      </c>
      <c r="L881">
        <v>0.13350000000000001</v>
      </c>
      <c r="M881">
        <v>1</v>
      </c>
      <c r="N881">
        <v>120.6352</v>
      </c>
      <c r="O881">
        <v>991.44029999999998</v>
      </c>
      <c r="P881">
        <v>1.4140999999999999</v>
      </c>
      <c r="Q881">
        <v>0.12039999999999999</v>
      </c>
      <c r="R881">
        <v>0.12039999999999999</v>
      </c>
      <c r="S881">
        <v>316.27350000000001</v>
      </c>
      <c r="T881">
        <v>627.43240000000003</v>
      </c>
      <c r="U881">
        <v>0</v>
      </c>
      <c r="V881">
        <v>0</v>
      </c>
      <c r="W881">
        <v>0.50409999999999999</v>
      </c>
      <c r="X881">
        <v>747465930</v>
      </c>
      <c r="Y881">
        <v>1881592089.5</v>
      </c>
      <c r="Z881">
        <v>0</v>
      </c>
      <c r="AA881">
        <v>0.1263</v>
      </c>
      <c r="AB881">
        <v>0.39729999999999999</v>
      </c>
      <c r="AC881">
        <v>208104.08960000001</v>
      </c>
      <c r="AD881">
        <v>644978.16810000001</v>
      </c>
      <c r="AE881">
        <v>0</v>
      </c>
      <c r="AF881">
        <v>0.12039999999999999</v>
      </c>
      <c r="AG881">
        <v>0.32269999999999999</v>
      </c>
      <c r="AH881">
        <v>0.1666</v>
      </c>
      <c r="AI881">
        <v>0.57840000000000003</v>
      </c>
      <c r="AJ881">
        <v>-0.33900000000000002</v>
      </c>
      <c r="AK881">
        <v>0.124</v>
      </c>
      <c r="AL881">
        <v>0.55120000000000002</v>
      </c>
      <c r="AM881">
        <v>492006681.94010001</v>
      </c>
      <c r="AN881">
        <v>528682801.3082</v>
      </c>
      <c r="AO881">
        <v>0</v>
      </c>
      <c r="AP881">
        <v>0.12870000000000001</v>
      </c>
      <c r="AQ881">
        <v>0.93059999999999998</v>
      </c>
      <c r="AR881">
        <v>-0.35103365800000003</v>
      </c>
      <c r="AS881">
        <v>0</v>
      </c>
      <c r="AT881">
        <v>-5.5498890562499996</v>
      </c>
      <c r="AU881">
        <v>0.13469999999999999</v>
      </c>
      <c r="AV881">
        <v>6.3250572118137005E-2</v>
      </c>
      <c r="AW881">
        <v>58064.285199999998</v>
      </c>
      <c r="AX881">
        <v>145285.9498</v>
      </c>
      <c r="AY881">
        <v>0</v>
      </c>
      <c r="AZ881">
        <v>0.112</v>
      </c>
      <c r="BA881">
        <v>0.60029999999999994</v>
      </c>
      <c r="BC881">
        <v>0</v>
      </c>
      <c r="BD881">
        <v>0</v>
      </c>
      <c r="BE881">
        <v>0</v>
      </c>
      <c r="BF881">
        <v>0</v>
      </c>
      <c r="BG881" s="2">
        <f t="shared" si="17"/>
        <v>0.50089870206431308</v>
      </c>
      <c r="BH881" t="str">
        <f>IFERROR(VLOOKUP(D881,'Pesos cenários'!$B$2:$D$4,3,FALSE),"")</f>
        <v/>
      </c>
    </row>
    <row r="882" spans="1:60" x14ac:dyDescent="0.25">
      <c r="A882">
        <v>21976</v>
      </c>
      <c r="B882" t="s">
        <v>719</v>
      </c>
      <c r="C882" t="s">
        <v>568</v>
      </c>
      <c r="D882" t="s">
        <v>60</v>
      </c>
      <c r="E882" t="s">
        <v>93</v>
      </c>
      <c r="F882" t="s">
        <v>728</v>
      </c>
      <c r="G882" t="s">
        <v>716</v>
      </c>
      <c r="H882">
        <v>76.756</v>
      </c>
      <c r="I882">
        <v>1288.35059</v>
      </c>
      <c r="J882">
        <v>2144.8548336499998</v>
      </c>
      <c r="K882">
        <v>3.6022190000000003E-2</v>
      </c>
      <c r="L882">
        <v>0.13350000000000001</v>
      </c>
      <c r="M882">
        <v>0.60070000000000001</v>
      </c>
      <c r="N882">
        <v>71.907300000000006</v>
      </c>
      <c r="O882">
        <v>991.44029999999998</v>
      </c>
      <c r="P882">
        <v>1.4140999999999999</v>
      </c>
      <c r="Q882">
        <v>0.12039999999999999</v>
      </c>
      <c r="R882">
        <v>7.1199999999999999E-2</v>
      </c>
      <c r="S882">
        <v>131.04660000000001</v>
      </c>
      <c r="T882">
        <v>627.43240000000003</v>
      </c>
      <c r="U882">
        <v>0</v>
      </c>
      <c r="V882">
        <v>0</v>
      </c>
      <c r="W882">
        <v>0.2089</v>
      </c>
      <c r="X882">
        <v>302975668</v>
      </c>
      <c r="Y882">
        <v>1881592089.5</v>
      </c>
      <c r="Z882">
        <v>0</v>
      </c>
      <c r="AA882">
        <v>0.1263</v>
      </c>
      <c r="AB882">
        <v>0.161</v>
      </c>
      <c r="AC882">
        <v>93523.763999999996</v>
      </c>
      <c r="AD882">
        <v>644978.16810000001</v>
      </c>
      <c r="AE882">
        <v>0</v>
      </c>
      <c r="AF882">
        <v>0.12039999999999999</v>
      </c>
      <c r="AG882">
        <v>0.14499999999999999</v>
      </c>
      <c r="AH882">
        <v>0.30759999999999998</v>
      </c>
      <c r="AI882">
        <v>0.57840000000000003</v>
      </c>
      <c r="AJ882">
        <v>-0.33900000000000002</v>
      </c>
      <c r="AK882">
        <v>0.124</v>
      </c>
      <c r="AL882">
        <v>0.70479999999999998</v>
      </c>
      <c r="AM882">
        <v>325409497.82419997</v>
      </c>
      <c r="AN882">
        <v>528682801.3082</v>
      </c>
      <c r="AO882">
        <v>0</v>
      </c>
      <c r="AP882">
        <v>0.12870000000000001</v>
      </c>
      <c r="AQ882">
        <v>0.61550000000000005</v>
      </c>
      <c r="AR882">
        <v>7.6283685899999995E-2</v>
      </c>
      <c r="AS882">
        <v>0</v>
      </c>
      <c r="AT882">
        <v>-5.5498890562499996</v>
      </c>
      <c r="AU882">
        <v>0.13469999999999999</v>
      </c>
      <c r="AV882">
        <v>0</v>
      </c>
      <c r="AW882">
        <v>5484.0223999999998</v>
      </c>
      <c r="AX882">
        <v>145285.9498</v>
      </c>
      <c r="AY882">
        <v>0</v>
      </c>
      <c r="AZ882">
        <v>0.112</v>
      </c>
      <c r="BA882">
        <v>0.96230000000000004</v>
      </c>
      <c r="BC882">
        <v>0</v>
      </c>
      <c r="BD882">
        <v>0</v>
      </c>
      <c r="BE882">
        <v>0</v>
      </c>
      <c r="BF882">
        <v>0</v>
      </c>
      <c r="BG882" s="2">
        <f t="shared" si="17"/>
        <v>0.40094587999999998</v>
      </c>
      <c r="BH882" t="str">
        <f>IFERROR(VLOOKUP(D882,'Pesos cenários'!$B$2:$D$4,3,FALSE),"")</f>
        <v/>
      </c>
    </row>
    <row r="883" spans="1:60" x14ac:dyDescent="0.25">
      <c r="A883">
        <v>21977</v>
      </c>
      <c r="B883" t="s">
        <v>719</v>
      </c>
      <c r="C883" t="s">
        <v>569</v>
      </c>
      <c r="D883" t="s">
        <v>60</v>
      </c>
      <c r="E883" t="s">
        <v>93</v>
      </c>
      <c r="F883" t="s">
        <v>728</v>
      </c>
      <c r="G883" t="s">
        <v>716</v>
      </c>
      <c r="H883">
        <v>3.4790000000000001</v>
      </c>
      <c r="I883">
        <v>0.767969966</v>
      </c>
      <c r="J883">
        <v>2144.8548336499998</v>
      </c>
      <c r="K883">
        <v>3.6022190000000003E-2</v>
      </c>
      <c r="L883">
        <v>0.13350000000000001</v>
      </c>
      <c r="M883">
        <v>2.9999999999999997E-4</v>
      </c>
      <c r="N883">
        <v>137.08260000000001</v>
      </c>
      <c r="O883">
        <v>991.44029999999998</v>
      </c>
      <c r="P883">
        <v>1.4140999999999999</v>
      </c>
      <c r="Q883">
        <v>0.12039999999999999</v>
      </c>
      <c r="R883">
        <v>0.13700000000000001</v>
      </c>
      <c r="S883">
        <v>6.7340999999999998</v>
      </c>
      <c r="T883">
        <v>627.43240000000003</v>
      </c>
      <c r="U883">
        <v>0</v>
      </c>
      <c r="V883">
        <v>0</v>
      </c>
      <c r="W883">
        <v>1.0699999999999999E-2</v>
      </c>
      <c r="X883">
        <v>13733610</v>
      </c>
      <c r="Y883">
        <v>1881592089.5</v>
      </c>
      <c r="Z883">
        <v>0</v>
      </c>
      <c r="AA883">
        <v>0.1263</v>
      </c>
      <c r="AB883">
        <v>7.3000000000000001E-3</v>
      </c>
      <c r="AC883">
        <v>5519.3190000000004</v>
      </c>
      <c r="AD883">
        <v>644978.16810000001</v>
      </c>
      <c r="AE883">
        <v>0</v>
      </c>
      <c r="AF883">
        <v>0.12039999999999999</v>
      </c>
      <c r="AG883">
        <v>8.6E-3</v>
      </c>
      <c r="AH883">
        <v>0.2</v>
      </c>
      <c r="AI883">
        <v>0.57840000000000003</v>
      </c>
      <c r="AJ883">
        <v>-0.33900000000000002</v>
      </c>
      <c r="AK883">
        <v>0.124</v>
      </c>
      <c r="AL883">
        <v>0.58750000000000002</v>
      </c>
      <c r="AM883">
        <v>1815270.8821</v>
      </c>
      <c r="AN883">
        <v>528682801.3082</v>
      </c>
      <c r="AO883">
        <v>0</v>
      </c>
      <c r="AP883">
        <v>0.12870000000000001</v>
      </c>
      <c r="AQ883">
        <v>3.3999999999999998E-3</v>
      </c>
      <c r="AR883">
        <v>0.87112587699999999</v>
      </c>
      <c r="AS883">
        <v>0</v>
      </c>
      <c r="AT883">
        <v>-5.5498890562499996</v>
      </c>
      <c r="AU883">
        <v>0.13469999999999999</v>
      </c>
      <c r="AV883">
        <v>0</v>
      </c>
      <c r="AW883">
        <v>465.88339999999999</v>
      </c>
      <c r="AX883">
        <v>145285.9498</v>
      </c>
      <c r="AY883">
        <v>0</v>
      </c>
      <c r="AZ883">
        <v>0.112</v>
      </c>
      <c r="BA883">
        <v>0.99680000000000002</v>
      </c>
      <c r="BC883">
        <v>0</v>
      </c>
      <c r="BD883">
        <v>0</v>
      </c>
      <c r="BE883">
        <v>0</v>
      </c>
      <c r="BF883">
        <v>0</v>
      </c>
      <c r="BG883" s="2">
        <f t="shared" si="17"/>
        <v>0.20342146</v>
      </c>
      <c r="BH883" t="str">
        <f>IFERROR(VLOOKUP(D883,'Pesos cenários'!$B$2:$D$4,3,FALSE),"")</f>
        <v/>
      </c>
    </row>
    <row r="884" spans="1:60" x14ac:dyDescent="0.25">
      <c r="A884">
        <v>21978</v>
      </c>
      <c r="B884" t="s">
        <v>719</v>
      </c>
      <c r="C884" t="s">
        <v>570</v>
      </c>
      <c r="D884" t="s">
        <v>60</v>
      </c>
      <c r="E884" t="s">
        <v>93</v>
      </c>
      <c r="F884" t="s">
        <v>728</v>
      </c>
      <c r="G884" t="s">
        <v>716</v>
      </c>
      <c r="H884">
        <v>11.208</v>
      </c>
      <c r="I884">
        <v>10.962931599999999</v>
      </c>
      <c r="J884">
        <v>2144.8548336499998</v>
      </c>
      <c r="K884">
        <v>3.6022190000000003E-2</v>
      </c>
      <c r="L884">
        <v>0.13350000000000001</v>
      </c>
      <c r="M884">
        <v>5.1000000000000004E-3</v>
      </c>
      <c r="N884">
        <v>48.562399999999997</v>
      </c>
      <c r="O884">
        <v>991.44029999999998</v>
      </c>
      <c r="P884">
        <v>1.4140999999999999</v>
      </c>
      <c r="Q884">
        <v>0.12039999999999999</v>
      </c>
      <c r="R884">
        <v>4.7600000000000003E-2</v>
      </c>
      <c r="S884">
        <v>26.952500000000001</v>
      </c>
      <c r="T884">
        <v>627.43240000000003</v>
      </c>
      <c r="U884">
        <v>0</v>
      </c>
      <c r="V884">
        <v>0</v>
      </c>
      <c r="W884">
        <v>4.2999999999999997E-2</v>
      </c>
      <c r="X884">
        <v>44241984</v>
      </c>
      <c r="Y884">
        <v>1881592089.5</v>
      </c>
      <c r="Z884">
        <v>0</v>
      </c>
      <c r="AA884">
        <v>0.1263</v>
      </c>
      <c r="AB884">
        <v>2.35E-2</v>
      </c>
      <c r="AC884">
        <v>30132.532800000001</v>
      </c>
      <c r="AD884">
        <v>644978.16810000001</v>
      </c>
      <c r="AE884">
        <v>0</v>
      </c>
      <c r="AF884">
        <v>0.12039999999999999</v>
      </c>
      <c r="AG884">
        <v>4.6699999999999998E-2</v>
      </c>
      <c r="AH884">
        <v>1E-4</v>
      </c>
      <c r="AI884">
        <v>0.57840000000000003</v>
      </c>
      <c r="AJ884">
        <v>-0.33900000000000002</v>
      </c>
      <c r="AK884">
        <v>0.124</v>
      </c>
      <c r="AL884">
        <v>0.36969999999999997</v>
      </c>
      <c r="AM884">
        <v>0</v>
      </c>
      <c r="AN884">
        <v>528682801.3082</v>
      </c>
      <c r="AO884">
        <v>0</v>
      </c>
      <c r="AP884">
        <v>0.12870000000000001</v>
      </c>
      <c r="AQ884">
        <v>0</v>
      </c>
      <c r="AR884">
        <v>0.47911301299999998</v>
      </c>
      <c r="AS884">
        <v>0</v>
      </c>
      <c r="AT884">
        <v>-5.5498890562499996</v>
      </c>
      <c r="AU884">
        <v>0.13469999999999999</v>
      </c>
      <c r="AV884">
        <v>0</v>
      </c>
      <c r="AW884">
        <v>6232.6962999999996</v>
      </c>
      <c r="AX884">
        <v>145285.9498</v>
      </c>
      <c r="AY884">
        <v>0</v>
      </c>
      <c r="AZ884">
        <v>0.112</v>
      </c>
      <c r="BA884">
        <v>0.95709999999999995</v>
      </c>
      <c r="BC884">
        <v>0</v>
      </c>
      <c r="BD884">
        <v>0</v>
      </c>
      <c r="BE884">
        <v>0</v>
      </c>
      <c r="BF884">
        <v>0</v>
      </c>
      <c r="BG884" s="2">
        <f t="shared" si="17"/>
        <v>0.16804061999999997</v>
      </c>
      <c r="BH884" t="str">
        <f>IFERROR(VLOOKUP(D884,'Pesos cenários'!$B$2:$D$4,3,FALSE),"")</f>
        <v/>
      </c>
    </row>
    <row r="885" spans="1:60" x14ac:dyDescent="0.25">
      <c r="A885">
        <v>21979</v>
      </c>
      <c r="B885" t="s">
        <v>719</v>
      </c>
      <c r="C885" t="s">
        <v>571</v>
      </c>
      <c r="D885" t="s">
        <v>60</v>
      </c>
      <c r="E885" t="s">
        <v>93</v>
      </c>
      <c r="F885" t="s">
        <v>728</v>
      </c>
      <c r="G885" t="s">
        <v>716</v>
      </c>
      <c r="H885">
        <v>6.3179999999999996</v>
      </c>
      <c r="I885">
        <v>142.83815000000001</v>
      </c>
      <c r="J885">
        <v>2144.8548336499998</v>
      </c>
      <c r="K885">
        <v>3.6022190000000003E-2</v>
      </c>
      <c r="L885">
        <v>0.13350000000000001</v>
      </c>
      <c r="M885">
        <v>6.6600000000000006E-2</v>
      </c>
      <c r="N885">
        <v>32.087800000000001</v>
      </c>
      <c r="O885">
        <v>991.44029999999998</v>
      </c>
      <c r="P885">
        <v>1.4140999999999999</v>
      </c>
      <c r="Q885">
        <v>0.12039999999999999</v>
      </c>
      <c r="R885">
        <v>3.1E-2</v>
      </c>
      <c r="S885">
        <v>40.550800000000002</v>
      </c>
      <c r="T885">
        <v>627.43240000000003</v>
      </c>
      <c r="U885">
        <v>0</v>
      </c>
      <c r="V885">
        <v>0</v>
      </c>
      <c r="W885">
        <v>6.4600000000000005E-2</v>
      </c>
      <c r="X885">
        <v>24938734</v>
      </c>
      <c r="Y885">
        <v>1881592089.5</v>
      </c>
      <c r="Z885">
        <v>0</v>
      </c>
      <c r="AA885">
        <v>0.1263</v>
      </c>
      <c r="AB885">
        <v>1.3299999999999999E-2</v>
      </c>
      <c r="AC885">
        <v>4184.3104000000003</v>
      </c>
      <c r="AD885">
        <v>644978.16810000001</v>
      </c>
      <c r="AE885">
        <v>0</v>
      </c>
      <c r="AF885">
        <v>0.12039999999999999</v>
      </c>
      <c r="AG885">
        <v>6.4999999999999997E-3</v>
      </c>
      <c r="AH885">
        <v>1.95E-2</v>
      </c>
      <c r="AI885">
        <v>0.57840000000000003</v>
      </c>
      <c r="AJ885">
        <v>-0.33900000000000002</v>
      </c>
      <c r="AK885">
        <v>0.124</v>
      </c>
      <c r="AL885">
        <v>0.39069999999999999</v>
      </c>
      <c r="AM885">
        <v>46465291.334299996</v>
      </c>
      <c r="AN885">
        <v>528682801.3082</v>
      </c>
      <c r="AO885">
        <v>0</v>
      </c>
      <c r="AP885">
        <v>0.12870000000000001</v>
      </c>
      <c r="AQ885">
        <v>8.7900000000000006E-2</v>
      </c>
      <c r="AR885">
        <v>-0.181339905</v>
      </c>
      <c r="AS885">
        <v>0</v>
      </c>
      <c r="AT885">
        <v>-5.5498890562499996</v>
      </c>
      <c r="AU885">
        <v>0.13469999999999999</v>
      </c>
      <c r="AV885">
        <v>3.2674509915794403E-2</v>
      </c>
      <c r="AW885">
        <v>9729.1312999999991</v>
      </c>
      <c r="AX885">
        <v>145285.9498</v>
      </c>
      <c r="AY885">
        <v>0</v>
      </c>
      <c r="AZ885">
        <v>0.112</v>
      </c>
      <c r="BA885">
        <v>0.93300000000000005</v>
      </c>
      <c r="BC885">
        <v>0</v>
      </c>
      <c r="BD885">
        <v>0</v>
      </c>
      <c r="BE885">
        <v>0</v>
      </c>
      <c r="BF885">
        <v>0</v>
      </c>
      <c r="BG885" s="2">
        <f t="shared" si="17"/>
        <v>0.18374267648565751</v>
      </c>
      <c r="BH885" t="str">
        <f>IFERROR(VLOOKUP(D885,'Pesos cenários'!$B$2:$D$4,3,FALSE),"")</f>
        <v/>
      </c>
    </row>
    <row r="886" spans="1:60" x14ac:dyDescent="0.25">
      <c r="A886">
        <v>21980</v>
      </c>
      <c r="B886" t="s">
        <v>719</v>
      </c>
      <c r="C886" t="s">
        <v>572</v>
      </c>
      <c r="D886" t="s">
        <v>60</v>
      </c>
      <c r="E886" t="s">
        <v>93</v>
      </c>
      <c r="F886" t="s">
        <v>728</v>
      </c>
      <c r="G886" t="s">
        <v>716</v>
      </c>
      <c r="H886">
        <v>20.864000000000001</v>
      </c>
      <c r="I886">
        <v>96.741081199999996</v>
      </c>
      <c r="J886">
        <v>2144.8548336499998</v>
      </c>
      <c r="K886">
        <v>3.6022190000000003E-2</v>
      </c>
      <c r="L886">
        <v>0.13350000000000001</v>
      </c>
      <c r="M886">
        <v>4.5100000000000001E-2</v>
      </c>
      <c r="N886">
        <v>22.384599999999999</v>
      </c>
      <c r="O886">
        <v>991.44029999999998</v>
      </c>
      <c r="P886">
        <v>1.4140999999999999</v>
      </c>
      <c r="Q886">
        <v>0.12039999999999999</v>
      </c>
      <c r="R886">
        <v>2.12E-2</v>
      </c>
      <c r="S886">
        <v>48.388399999999997</v>
      </c>
      <c r="T886">
        <v>627.43240000000003</v>
      </c>
      <c r="U886">
        <v>0</v>
      </c>
      <c r="V886">
        <v>0</v>
      </c>
      <c r="W886">
        <v>7.7100000000000002E-2</v>
      </c>
      <c r="X886">
        <v>82354246</v>
      </c>
      <c r="Y886">
        <v>1881592089.5</v>
      </c>
      <c r="Z886">
        <v>0</v>
      </c>
      <c r="AA886">
        <v>0.1263</v>
      </c>
      <c r="AB886">
        <v>4.3799999999999999E-2</v>
      </c>
      <c r="AC886">
        <v>22305.446</v>
      </c>
      <c r="AD886">
        <v>644978.16810000001</v>
      </c>
      <c r="AE886">
        <v>0</v>
      </c>
      <c r="AF886">
        <v>0.12039999999999999</v>
      </c>
      <c r="AG886">
        <v>3.4599999999999999E-2</v>
      </c>
      <c r="AH886">
        <v>0.26719999999999999</v>
      </c>
      <c r="AI886">
        <v>0.57840000000000003</v>
      </c>
      <c r="AJ886">
        <v>-0.33900000000000002</v>
      </c>
      <c r="AK886">
        <v>0.124</v>
      </c>
      <c r="AL886">
        <v>0.66080000000000005</v>
      </c>
      <c r="AM886">
        <v>2538976.8223000001</v>
      </c>
      <c r="AN886">
        <v>528682801.3082</v>
      </c>
      <c r="AO886">
        <v>0</v>
      </c>
      <c r="AP886">
        <v>0.12870000000000001</v>
      </c>
      <c r="AQ886">
        <v>4.7999999999999996E-3</v>
      </c>
      <c r="AR886">
        <v>1.6876177900000001E-2</v>
      </c>
      <c r="AS886">
        <v>0</v>
      </c>
      <c r="AT886">
        <v>-5.5498890562499996</v>
      </c>
      <c r="AU886">
        <v>0.13469999999999999</v>
      </c>
      <c r="AV886">
        <v>0</v>
      </c>
      <c r="AW886">
        <v>507.7373</v>
      </c>
      <c r="AX886">
        <v>145285.9498</v>
      </c>
      <c r="AY886">
        <v>0</v>
      </c>
      <c r="AZ886">
        <v>0.112</v>
      </c>
      <c r="BA886">
        <v>0.99650000000000005</v>
      </c>
      <c r="BC886">
        <v>0</v>
      </c>
      <c r="BD886">
        <v>0</v>
      </c>
      <c r="BE886">
        <v>0</v>
      </c>
      <c r="BF886">
        <v>0</v>
      </c>
      <c r="BG886" s="2">
        <f t="shared" si="17"/>
        <v>0.21243607</v>
      </c>
      <c r="BH886" t="str">
        <f>IFERROR(VLOOKUP(D886,'Pesos cenários'!$B$2:$D$4,3,FALSE),"")</f>
        <v/>
      </c>
    </row>
    <row r="887" spans="1:60" x14ac:dyDescent="0.25">
      <c r="A887">
        <v>21981</v>
      </c>
      <c r="B887" t="s">
        <v>719</v>
      </c>
      <c r="C887" t="s">
        <v>573</v>
      </c>
      <c r="D887" t="s">
        <v>60</v>
      </c>
      <c r="E887" t="s">
        <v>93</v>
      </c>
      <c r="F887" t="s">
        <v>728</v>
      </c>
      <c r="G887" t="s">
        <v>716</v>
      </c>
      <c r="H887">
        <v>117.11199999999999</v>
      </c>
      <c r="I887">
        <v>1128.9757099999999</v>
      </c>
      <c r="J887">
        <v>2144.8548336499998</v>
      </c>
      <c r="K887">
        <v>3.6022190000000003E-2</v>
      </c>
      <c r="L887">
        <v>0.13350000000000001</v>
      </c>
      <c r="M887">
        <v>0.52639999999999998</v>
      </c>
      <c r="N887">
        <v>124.76220000000001</v>
      </c>
      <c r="O887">
        <v>991.44029999999998</v>
      </c>
      <c r="P887">
        <v>1.4140999999999999</v>
      </c>
      <c r="Q887">
        <v>0.12039999999999999</v>
      </c>
      <c r="R887">
        <v>0.1246</v>
      </c>
      <c r="S887">
        <v>205.41329999999999</v>
      </c>
      <c r="T887">
        <v>627.43240000000003</v>
      </c>
      <c r="U887">
        <v>0</v>
      </c>
      <c r="V887">
        <v>0</v>
      </c>
      <c r="W887">
        <v>0.32740000000000002</v>
      </c>
      <c r="X887">
        <v>462270166</v>
      </c>
      <c r="Y887">
        <v>1881592089.5</v>
      </c>
      <c r="Z887">
        <v>0</v>
      </c>
      <c r="AA887">
        <v>0.1263</v>
      </c>
      <c r="AB887">
        <v>0.2457</v>
      </c>
      <c r="AC887">
        <v>238348.495</v>
      </c>
      <c r="AD887">
        <v>644978.16810000001</v>
      </c>
      <c r="AE887">
        <v>0</v>
      </c>
      <c r="AF887">
        <v>0.12039999999999999</v>
      </c>
      <c r="AG887">
        <v>0.3695</v>
      </c>
      <c r="AH887">
        <v>0.32650000000000001</v>
      </c>
      <c r="AI887">
        <v>0.57840000000000003</v>
      </c>
      <c r="AJ887">
        <v>-0.33900000000000002</v>
      </c>
      <c r="AK887">
        <v>0.124</v>
      </c>
      <c r="AL887">
        <v>0.72540000000000004</v>
      </c>
      <c r="AM887">
        <v>287769910.28170002</v>
      </c>
      <c r="AN887">
        <v>528682801.3082</v>
      </c>
      <c r="AO887">
        <v>0</v>
      </c>
      <c r="AP887">
        <v>0.12870000000000001</v>
      </c>
      <c r="AQ887">
        <v>0.54430000000000001</v>
      </c>
      <c r="AR887">
        <v>-28.9549427</v>
      </c>
      <c r="AS887">
        <v>0</v>
      </c>
      <c r="AT887">
        <v>-5.5498890562499996</v>
      </c>
      <c r="AU887">
        <v>0.13469999999999999</v>
      </c>
      <c r="AV887">
        <v>1</v>
      </c>
      <c r="AW887">
        <v>3773.0518999999999</v>
      </c>
      <c r="AX887">
        <v>145285.9498</v>
      </c>
      <c r="AY887">
        <v>0</v>
      </c>
      <c r="AZ887">
        <v>0.112</v>
      </c>
      <c r="BA887">
        <v>0.97399999999999998</v>
      </c>
      <c r="BC887">
        <v>0</v>
      </c>
      <c r="BD887">
        <v>0</v>
      </c>
      <c r="BE887">
        <v>0</v>
      </c>
      <c r="BF887">
        <v>0</v>
      </c>
      <c r="BG887" s="2">
        <f t="shared" si="17"/>
        <v>0.56458496000000002</v>
      </c>
      <c r="BH887" t="str">
        <f>IFERROR(VLOOKUP(D887,'Pesos cenários'!$B$2:$D$4,3,FALSE),"")</f>
        <v/>
      </c>
    </row>
    <row r="888" spans="1:60" x14ac:dyDescent="0.25">
      <c r="A888">
        <v>21983</v>
      </c>
      <c r="B888" t="s">
        <v>719</v>
      </c>
      <c r="C888" t="s">
        <v>574</v>
      </c>
      <c r="D888" t="s">
        <v>60</v>
      </c>
      <c r="E888" t="s">
        <v>93</v>
      </c>
      <c r="F888" t="s">
        <v>728</v>
      </c>
      <c r="G888" t="s">
        <v>716</v>
      </c>
      <c r="H888">
        <v>35.442</v>
      </c>
      <c r="I888">
        <v>57.6458321</v>
      </c>
      <c r="J888">
        <v>2144.8548336499998</v>
      </c>
      <c r="K888">
        <v>3.6022190000000003E-2</v>
      </c>
      <c r="L888">
        <v>0.13350000000000001</v>
      </c>
      <c r="M888">
        <v>2.69E-2</v>
      </c>
      <c r="N888">
        <v>92.689899999999994</v>
      </c>
      <c r="O888">
        <v>991.44029999999998</v>
      </c>
      <c r="P888">
        <v>1.4140999999999999</v>
      </c>
      <c r="Q888">
        <v>0.12039999999999999</v>
      </c>
      <c r="R888">
        <v>9.2200000000000004E-2</v>
      </c>
      <c r="S888">
        <v>51.9679</v>
      </c>
      <c r="T888">
        <v>627.43240000000003</v>
      </c>
      <c r="U888">
        <v>0</v>
      </c>
      <c r="V888">
        <v>0</v>
      </c>
      <c r="W888">
        <v>8.2799999999999999E-2</v>
      </c>
      <c r="X888">
        <v>174282572</v>
      </c>
      <c r="Y888">
        <v>1881592089.5</v>
      </c>
      <c r="Z888">
        <v>0</v>
      </c>
      <c r="AA888">
        <v>0.1263</v>
      </c>
      <c r="AB888">
        <v>9.2600000000000002E-2</v>
      </c>
      <c r="AC888">
        <v>53456.463600000003</v>
      </c>
      <c r="AD888">
        <v>644978.16810000001</v>
      </c>
      <c r="AE888">
        <v>0</v>
      </c>
      <c r="AF888">
        <v>0.12039999999999999</v>
      </c>
      <c r="AG888">
        <v>8.2900000000000001E-2</v>
      </c>
      <c r="AH888">
        <v>-1.18E-2</v>
      </c>
      <c r="AI888">
        <v>0.57840000000000003</v>
      </c>
      <c r="AJ888">
        <v>-0.33900000000000002</v>
      </c>
      <c r="AK888">
        <v>0.124</v>
      </c>
      <c r="AL888">
        <v>0.35670000000000002</v>
      </c>
      <c r="AM888">
        <v>680350836.15289998</v>
      </c>
      <c r="AN888">
        <v>528682801.3082</v>
      </c>
      <c r="AO888">
        <v>0</v>
      </c>
      <c r="AP888">
        <v>0.12870000000000001</v>
      </c>
      <c r="AQ888">
        <v>1</v>
      </c>
      <c r="AR888">
        <v>3.5292980699999998</v>
      </c>
      <c r="AS888">
        <v>0</v>
      </c>
      <c r="AT888">
        <v>-5.5498890562499996</v>
      </c>
      <c r="AU888">
        <v>0.13469999999999999</v>
      </c>
      <c r="AV888">
        <v>0</v>
      </c>
      <c r="AW888">
        <v>16203.4095</v>
      </c>
      <c r="AX888">
        <v>145285.9498</v>
      </c>
      <c r="AY888">
        <v>0</v>
      </c>
      <c r="AZ888">
        <v>0.112</v>
      </c>
      <c r="BA888">
        <v>0.88849999999999996</v>
      </c>
      <c r="BC888">
        <v>0</v>
      </c>
      <c r="BD888">
        <v>0</v>
      </c>
      <c r="BE888">
        <v>0</v>
      </c>
      <c r="BF888">
        <v>0</v>
      </c>
      <c r="BG888" s="2">
        <f t="shared" si="17"/>
        <v>0.30881137000000003</v>
      </c>
      <c r="BH888" t="str">
        <f>IFERROR(VLOOKUP(D888,'Pesos cenários'!$B$2:$D$4,3,FALSE),"")</f>
        <v/>
      </c>
    </row>
    <row r="889" spans="1:60" x14ac:dyDescent="0.25">
      <c r="A889">
        <v>21984</v>
      </c>
      <c r="B889" t="s">
        <v>719</v>
      </c>
      <c r="C889" t="s">
        <v>575</v>
      </c>
      <c r="D889" t="s">
        <v>60</v>
      </c>
      <c r="E889" t="s">
        <v>93</v>
      </c>
      <c r="F889" t="s">
        <v>728</v>
      </c>
      <c r="G889" t="s">
        <v>716</v>
      </c>
      <c r="H889">
        <v>6.3179999999999996</v>
      </c>
      <c r="I889">
        <v>142.83815000000001</v>
      </c>
      <c r="J889">
        <v>2144.8548336499998</v>
      </c>
      <c r="K889">
        <v>3.6022190000000003E-2</v>
      </c>
      <c r="L889">
        <v>0.13350000000000001</v>
      </c>
      <c r="M889">
        <v>6.6600000000000006E-2</v>
      </c>
      <c r="N889">
        <v>32.087800000000001</v>
      </c>
      <c r="O889">
        <v>991.44029999999998</v>
      </c>
      <c r="P889">
        <v>1.4140999999999999</v>
      </c>
      <c r="Q889">
        <v>0.12039999999999999</v>
      </c>
      <c r="R889">
        <v>3.1E-2</v>
      </c>
      <c r="S889">
        <v>40.550800000000002</v>
      </c>
      <c r="T889">
        <v>627.43240000000003</v>
      </c>
      <c r="U889">
        <v>0</v>
      </c>
      <c r="V889">
        <v>0</v>
      </c>
      <c r="W889">
        <v>6.4600000000000005E-2</v>
      </c>
      <c r="X889">
        <v>24938734</v>
      </c>
      <c r="Y889">
        <v>1881592089.5</v>
      </c>
      <c r="Z889">
        <v>0</v>
      </c>
      <c r="AA889">
        <v>0.1263</v>
      </c>
      <c r="AB889">
        <v>1.3299999999999999E-2</v>
      </c>
      <c r="AC889">
        <v>4184.3104000000003</v>
      </c>
      <c r="AD889">
        <v>644978.16810000001</v>
      </c>
      <c r="AE889">
        <v>0</v>
      </c>
      <c r="AF889">
        <v>0.12039999999999999</v>
      </c>
      <c r="AG889">
        <v>6.4999999999999997E-3</v>
      </c>
      <c r="AH889">
        <v>1.95E-2</v>
      </c>
      <c r="AI889">
        <v>0.57840000000000003</v>
      </c>
      <c r="AJ889">
        <v>-0.33900000000000002</v>
      </c>
      <c r="AK889">
        <v>0.124</v>
      </c>
      <c r="AL889">
        <v>0.39069999999999999</v>
      </c>
      <c r="AM889">
        <v>46465291.334299996</v>
      </c>
      <c r="AN889">
        <v>528682801.3082</v>
      </c>
      <c r="AO889">
        <v>0</v>
      </c>
      <c r="AP889">
        <v>0.12870000000000001</v>
      </c>
      <c r="AQ889">
        <v>8.7900000000000006E-2</v>
      </c>
      <c r="AR889">
        <v>-0.181339905</v>
      </c>
      <c r="AS889">
        <v>0</v>
      </c>
      <c r="AT889">
        <v>-5.5498890562499996</v>
      </c>
      <c r="AU889">
        <v>0.13469999999999999</v>
      </c>
      <c r="AV889">
        <v>3.2674509915794403E-2</v>
      </c>
      <c r="AW889">
        <v>9729.1312999999991</v>
      </c>
      <c r="AX889">
        <v>145285.9498</v>
      </c>
      <c r="AY889">
        <v>0</v>
      </c>
      <c r="AZ889">
        <v>0.112</v>
      </c>
      <c r="BA889">
        <v>0.93300000000000005</v>
      </c>
      <c r="BC889">
        <v>0</v>
      </c>
      <c r="BD889">
        <v>0</v>
      </c>
      <c r="BE889">
        <v>0</v>
      </c>
      <c r="BF889">
        <v>0</v>
      </c>
      <c r="BG889" s="2">
        <f t="shared" si="17"/>
        <v>0.18374267648565751</v>
      </c>
      <c r="BH889" t="str">
        <f>IFERROR(VLOOKUP(D889,'Pesos cenários'!$B$2:$D$4,3,FALSE),"")</f>
        <v/>
      </c>
    </row>
    <row r="890" spans="1:60" x14ac:dyDescent="0.25">
      <c r="A890">
        <v>21985</v>
      </c>
      <c r="B890" t="s">
        <v>719</v>
      </c>
      <c r="C890" t="s">
        <v>576</v>
      </c>
      <c r="D890" t="s">
        <v>60</v>
      </c>
      <c r="E890" t="s">
        <v>93</v>
      </c>
      <c r="F890" t="s">
        <v>728</v>
      </c>
      <c r="G890" t="s">
        <v>716</v>
      </c>
      <c r="H890">
        <v>104.68600000000001</v>
      </c>
      <c r="I890">
        <v>2721.94922</v>
      </c>
      <c r="J890">
        <v>2144.8548336499998</v>
      </c>
      <c r="K890">
        <v>3.6022190000000003E-2</v>
      </c>
      <c r="L890">
        <v>0.13350000000000001</v>
      </c>
      <c r="M890">
        <v>1</v>
      </c>
      <c r="N890">
        <v>56.880600000000001</v>
      </c>
      <c r="O890">
        <v>991.44029999999998</v>
      </c>
      <c r="P890">
        <v>1.4140999999999999</v>
      </c>
      <c r="Q890">
        <v>0.12039999999999999</v>
      </c>
      <c r="R890">
        <v>5.6000000000000001E-2</v>
      </c>
      <c r="S890">
        <v>225.8732</v>
      </c>
      <c r="T890">
        <v>627.43240000000003</v>
      </c>
      <c r="U890">
        <v>0</v>
      </c>
      <c r="V890">
        <v>0</v>
      </c>
      <c r="W890">
        <v>0.36</v>
      </c>
      <c r="X890">
        <v>413221562</v>
      </c>
      <c r="Y890">
        <v>1881592089.5</v>
      </c>
      <c r="Z890">
        <v>0</v>
      </c>
      <c r="AA890">
        <v>0.1263</v>
      </c>
      <c r="AB890">
        <v>0.21959999999999999</v>
      </c>
      <c r="AC890">
        <v>110147.63400000001</v>
      </c>
      <c r="AD890">
        <v>644978.16810000001</v>
      </c>
      <c r="AE890">
        <v>0</v>
      </c>
      <c r="AF890">
        <v>0.12039999999999999</v>
      </c>
      <c r="AG890">
        <v>0.17080000000000001</v>
      </c>
      <c r="AH890">
        <v>0.44140000000000001</v>
      </c>
      <c r="AI890">
        <v>0.57840000000000003</v>
      </c>
      <c r="AJ890">
        <v>-0.33900000000000002</v>
      </c>
      <c r="AK890">
        <v>0.124</v>
      </c>
      <c r="AL890">
        <v>0.85060000000000002</v>
      </c>
      <c r="AM890">
        <v>86480688.620199993</v>
      </c>
      <c r="AN890">
        <v>528682801.3082</v>
      </c>
      <c r="AO890">
        <v>0</v>
      </c>
      <c r="AP890">
        <v>0.12870000000000001</v>
      </c>
      <c r="AQ890">
        <v>0.1636</v>
      </c>
      <c r="AR890">
        <v>0.998352766</v>
      </c>
      <c r="AS890">
        <v>0</v>
      </c>
      <c r="AT890">
        <v>-5.5498890562499996</v>
      </c>
      <c r="AU890">
        <v>0.13469999999999999</v>
      </c>
      <c r="AV890">
        <v>0</v>
      </c>
      <c r="AW890">
        <v>1315.0948000000001</v>
      </c>
      <c r="AX890">
        <v>145285.9498</v>
      </c>
      <c r="AY890">
        <v>0</v>
      </c>
      <c r="AZ890">
        <v>0.112</v>
      </c>
      <c r="BA890">
        <v>0.9909</v>
      </c>
      <c r="BC890">
        <v>0</v>
      </c>
      <c r="BD890">
        <v>0</v>
      </c>
      <c r="BE890">
        <v>0</v>
      </c>
      <c r="BF890">
        <v>0</v>
      </c>
      <c r="BG890" s="2">
        <f t="shared" si="17"/>
        <v>0.42605272</v>
      </c>
      <c r="BH890" t="str">
        <f>IFERROR(VLOOKUP(D890,'Pesos cenários'!$B$2:$D$4,3,FALSE),"")</f>
        <v/>
      </c>
    </row>
    <row r="891" spans="1:60" x14ac:dyDescent="0.25">
      <c r="A891">
        <v>21986</v>
      </c>
      <c r="B891" t="s">
        <v>719</v>
      </c>
      <c r="C891" t="s">
        <v>577</v>
      </c>
      <c r="D891" t="s">
        <v>60</v>
      </c>
      <c r="E891" t="s">
        <v>93</v>
      </c>
      <c r="F891" t="s">
        <v>728</v>
      </c>
      <c r="G891" t="s">
        <v>716</v>
      </c>
      <c r="H891">
        <v>17.292000000000002</v>
      </c>
      <c r="I891">
        <v>0.12154433100000001</v>
      </c>
      <c r="J891">
        <v>2144.8548336499998</v>
      </c>
      <c r="K891">
        <v>3.6022190000000003E-2</v>
      </c>
      <c r="L891">
        <v>0.13350000000000001</v>
      </c>
      <c r="M891">
        <v>0</v>
      </c>
      <c r="N891">
        <v>271.22949999999997</v>
      </c>
      <c r="O891">
        <v>991.44029999999998</v>
      </c>
      <c r="P891">
        <v>1.4140999999999999</v>
      </c>
      <c r="Q891">
        <v>0.12039999999999999</v>
      </c>
      <c r="R891">
        <v>0.27250000000000002</v>
      </c>
      <c r="S891">
        <v>71.508499999999998</v>
      </c>
      <c r="T891">
        <v>627.43240000000003</v>
      </c>
      <c r="U891">
        <v>0</v>
      </c>
      <c r="V891">
        <v>0</v>
      </c>
      <c r="W891">
        <v>0.114</v>
      </c>
      <c r="X891">
        <v>91007410</v>
      </c>
      <c r="Y891">
        <v>1881592089.5</v>
      </c>
      <c r="Z891">
        <v>0</v>
      </c>
      <c r="AA891">
        <v>0.1263</v>
      </c>
      <c r="AB891">
        <v>4.8399999999999999E-2</v>
      </c>
      <c r="AC891">
        <v>17951.0929</v>
      </c>
      <c r="AD891">
        <v>644978.16810000001</v>
      </c>
      <c r="AE891">
        <v>0</v>
      </c>
      <c r="AF891">
        <v>0.12039999999999999</v>
      </c>
      <c r="AG891">
        <v>2.7799999999999998E-2</v>
      </c>
      <c r="AH891">
        <v>0.1595</v>
      </c>
      <c r="AI891">
        <v>0.57840000000000003</v>
      </c>
      <c r="AJ891">
        <v>-0.33900000000000002</v>
      </c>
      <c r="AK891">
        <v>0.124</v>
      </c>
      <c r="AL891">
        <v>0.54339999999999999</v>
      </c>
      <c r="AM891">
        <v>0</v>
      </c>
      <c r="AN891">
        <v>528682801.3082</v>
      </c>
      <c r="AO891">
        <v>0</v>
      </c>
      <c r="AP891">
        <v>0.12870000000000001</v>
      </c>
      <c r="AQ891">
        <v>0</v>
      </c>
      <c r="AR891">
        <v>0</v>
      </c>
      <c r="AS891">
        <v>0</v>
      </c>
      <c r="AT891">
        <v>-5.5498890562499996</v>
      </c>
      <c r="AU891">
        <v>0.13469999999999999</v>
      </c>
      <c r="AV891">
        <v>0</v>
      </c>
      <c r="AW891">
        <v>13255.615400000001</v>
      </c>
      <c r="AX891">
        <v>145285.9498</v>
      </c>
      <c r="AY891">
        <v>0</v>
      </c>
      <c r="AZ891">
        <v>0.112</v>
      </c>
      <c r="BA891">
        <v>0.90880000000000005</v>
      </c>
      <c r="BC891">
        <v>0</v>
      </c>
      <c r="BD891">
        <v>0</v>
      </c>
      <c r="BE891">
        <v>0</v>
      </c>
      <c r="BF891">
        <v>0</v>
      </c>
      <c r="BG891" s="2">
        <f t="shared" si="17"/>
        <v>0.21143624</v>
      </c>
      <c r="BH891" t="str">
        <f>IFERROR(VLOOKUP(D891,'Pesos cenários'!$B$2:$D$4,3,FALSE),"")</f>
        <v/>
      </c>
    </row>
    <row r="892" spans="1:60" x14ac:dyDescent="0.25">
      <c r="A892">
        <v>21987</v>
      </c>
      <c r="B892" t="s">
        <v>719</v>
      </c>
      <c r="C892" t="s">
        <v>578</v>
      </c>
      <c r="D892" t="s">
        <v>60</v>
      </c>
      <c r="E892" t="s">
        <v>93</v>
      </c>
      <c r="F892" t="s">
        <v>728</v>
      </c>
      <c r="G892" t="s">
        <v>716</v>
      </c>
      <c r="H892">
        <v>12</v>
      </c>
      <c r="I892">
        <v>23.133358000000001</v>
      </c>
      <c r="J892">
        <v>2144.8548336499998</v>
      </c>
      <c r="K892">
        <v>3.6022190000000003E-2</v>
      </c>
      <c r="L892">
        <v>0.13350000000000001</v>
      </c>
      <c r="M892">
        <v>1.0800000000000001E-2</v>
      </c>
      <c r="N892">
        <v>79.168599999999998</v>
      </c>
      <c r="O892">
        <v>991.44029999999998</v>
      </c>
      <c r="P892">
        <v>1.4140999999999999</v>
      </c>
      <c r="Q892">
        <v>0.12039999999999999</v>
      </c>
      <c r="R892">
        <v>7.85E-2</v>
      </c>
      <c r="S892">
        <v>50.021000000000001</v>
      </c>
      <c r="T892">
        <v>627.43240000000003</v>
      </c>
      <c r="U892">
        <v>0</v>
      </c>
      <c r="V892">
        <v>0</v>
      </c>
      <c r="W892">
        <v>7.9699999999999993E-2</v>
      </c>
      <c r="X892">
        <v>47368404</v>
      </c>
      <c r="Y892">
        <v>1881592089.5</v>
      </c>
      <c r="Z892">
        <v>0</v>
      </c>
      <c r="AA892">
        <v>0.1263</v>
      </c>
      <c r="AB892">
        <v>2.52E-2</v>
      </c>
      <c r="AC892">
        <v>18710.6636</v>
      </c>
      <c r="AD892">
        <v>644978.16810000001</v>
      </c>
      <c r="AE892">
        <v>0</v>
      </c>
      <c r="AF892">
        <v>0.12039999999999999</v>
      </c>
      <c r="AG892">
        <v>2.9000000000000001E-2</v>
      </c>
      <c r="AH892">
        <v>0.19439999999999999</v>
      </c>
      <c r="AI892">
        <v>0.57840000000000003</v>
      </c>
      <c r="AJ892">
        <v>-0.33900000000000002</v>
      </c>
      <c r="AK892">
        <v>0.124</v>
      </c>
      <c r="AL892">
        <v>0.58140000000000003</v>
      </c>
      <c r="AM892">
        <v>55711516.073200002</v>
      </c>
      <c r="AN892">
        <v>528682801.3082</v>
      </c>
      <c r="AO892">
        <v>0</v>
      </c>
      <c r="AP892">
        <v>0.12870000000000001</v>
      </c>
      <c r="AQ892">
        <v>0.10539999999999999</v>
      </c>
      <c r="AR892">
        <v>382.319275</v>
      </c>
      <c r="AS892">
        <v>0</v>
      </c>
      <c r="AT892">
        <v>-5.5498890562499996</v>
      </c>
      <c r="AU892">
        <v>0.13469999999999999</v>
      </c>
      <c r="AV892">
        <v>0</v>
      </c>
      <c r="AW892">
        <v>20173.921699999999</v>
      </c>
      <c r="AX892">
        <v>145285.9498</v>
      </c>
      <c r="AY892">
        <v>0</v>
      </c>
      <c r="AZ892">
        <v>0.112</v>
      </c>
      <c r="BA892">
        <v>0.86109999999999998</v>
      </c>
      <c r="BC892">
        <v>0</v>
      </c>
      <c r="BD892">
        <v>0</v>
      </c>
      <c r="BE892">
        <v>0</v>
      </c>
      <c r="BF892">
        <v>0</v>
      </c>
      <c r="BG892" s="2">
        <f t="shared" si="17"/>
        <v>0.19966934</v>
      </c>
      <c r="BH892" t="str">
        <f>IFERROR(VLOOKUP(D892,'Pesos cenários'!$B$2:$D$4,3,FALSE),"")</f>
        <v/>
      </c>
    </row>
    <row r="893" spans="1:60" x14ac:dyDescent="0.25">
      <c r="A893">
        <v>21988</v>
      </c>
      <c r="B893" t="s">
        <v>719</v>
      </c>
      <c r="C893" t="s">
        <v>579</v>
      </c>
      <c r="D893" t="s">
        <v>60</v>
      </c>
      <c r="E893" t="s">
        <v>93</v>
      </c>
      <c r="F893" t="s">
        <v>728</v>
      </c>
      <c r="G893" t="s">
        <v>716</v>
      </c>
      <c r="H893">
        <v>75.465999999999994</v>
      </c>
      <c r="I893">
        <v>518.11554000000001</v>
      </c>
      <c r="J893">
        <v>2144.8548336499998</v>
      </c>
      <c r="K893">
        <v>3.6022190000000003E-2</v>
      </c>
      <c r="L893">
        <v>0.13350000000000001</v>
      </c>
      <c r="M893">
        <v>0.24149999999999999</v>
      </c>
      <c r="N893">
        <v>51.918199999999999</v>
      </c>
      <c r="O893">
        <v>991.44029999999998</v>
      </c>
      <c r="P893">
        <v>1.4140999999999999</v>
      </c>
      <c r="Q893">
        <v>0.12039999999999999</v>
      </c>
      <c r="R893">
        <v>5.0999999999999997E-2</v>
      </c>
      <c r="S893">
        <v>139.791</v>
      </c>
      <c r="T893">
        <v>627.43240000000003</v>
      </c>
      <c r="U893">
        <v>0</v>
      </c>
      <c r="V893">
        <v>0</v>
      </c>
      <c r="W893">
        <v>0.2228</v>
      </c>
      <c r="X893">
        <v>297883966</v>
      </c>
      <c r="Y893">
        <v>1881592089.5</v>
      </c>
      <c r="Z893">
        <v>0</v>
      </c>
      <c r="AA893">
        <v>0.1263</v>
      </c>
      <c r="AB893">
        <v>0.1583</v>
      </c>
      <c r="AC893">
        <v>122046.4326</v>
      </c>
      <c r="AD893">
        <v>644978.16810000001</v>
      </c>
      <c r="AE893">
        <v>0</v>
      </c>
      <c r="AF893">
        <v>0.12039999999999999</v>
      </c>
      <c r="AG893">
        <v>0.18920000000000001</v>
      </c>
      <c r="AH893">
        <v>0</v>
      </c>
      <c r="AI893">
        <v>0.57840000000000003</v>
      </c>
      <c r="AJ893">
        <v>-0.33900000000000002</v>
      </c>
      <c r="AK893">
        <v>0.124</v>
      </c>
      <c r="AL893">
        <v>0.3695</v>
      </c>
      <c r="AM893">
        <v>229057910.51589999</v>
      </c>
      <c r="AN893">
        <v>528682801.3082</v>
      </c>
      <c r="AO893">
        <v>0</v>
      </c>
      <c r="AP893">
        <v>0.12870000000000001</v>
      </c>
      <c r="AQ893">
        <v>0.43330000000000002</v>
      </c>
      <c r="AR893">
        <v>4.1300296799999998</v>
      </c>
      <c r="AS893">
        <v>0</v>
      </c>
      <c r="AT893">
        <v>-5.5498890562499996</v>
      </c>
      <c r="AU893">
        <v>0.13469999999999999</v>
      </c>
      <c r="AV893">
        <v>0</v>
      </c>
      <c r="AW893">
        <v>11221.426600000001</v>
      </c>
      <c r="AX893">
        <v>145285.9498</v>
      </c>
      <c r="AY893">
        <v>0</v>
      </c>
      <c r="AZ893">
        <v>0.112</v>
      </c>
      <c r="BA893">
        <v>0.92279999999999995</v>
      </c>
      <c r="BC893">
        <v>0</v>
      </c>
      <c r="BD893">
        <v>0</v>
      </c>
      <c r="BE893">
        <v>0</v>
      </c>
      <c r="BF893">
        <v>0</v>
      </c>
      <c r="BG893" s="2">
        <f t="shared" si="17"/>
        <v>0.28609093000000002</v>
      </c>
      <c r="BH893" t="str">
        <f>IFERROR(VLOOKUP(D893,'Pesos cenários'!$B$2:$D$4,3,FALSE),"")</f>
        <v/>
      </c>
    </row>
    <row r="894" spans="1:60" x14ac:dyDescent="0.25">
      <c r="A894">
        <v>21989</v>
      </c>
      <c r="B894" t="s">
        <v>719</v>
      </c>
      <c r="C894" t="s">
        <v>580</v>
      </c>
      <c r="D894" t="s">
        <v>60</v>
      </c>
      <c r="E894" t="s">
        <v>93</v>
      </c>
      <c r="F894" t="s">
        <v>728</v>
      </c>
      <c r="G894" t="s">
        <v>716</v>
      </c>
      <c r="H894">
        <v>156.62200000000001</v>
      </c>
      <c r="I894">
        <v>1580.90698</v>
      </c>
      <c r="J894">
        <v>2144.8548336499998</v>
      </c>
      <c r="K894">
        <v>3.6022190000000003E-2</v>
      </c>
      <c r="L894">
        <v>0.13350000000000001</v>
      </c>
      <c r="M894">
        <v>0.73709999999999998</v>
      </c>
      <c r="N894">
        <v>257.85899999999998</v>
      </c>
      <c r="O894">
        <v>991.44029999999998</v>
      </c>
      <c r="P894">
        <v>1.4140999999999999</v>
      </c>
      <c r="Q894">
        <v>0.12039999999999999</v>
      </c>
      <c r="R894">
        <v>0.25900000000000001</v>
      </c>
      <c r="S894">
        <v>213.8167</v>
      </c>
      <c r="T894">
        <v>627.43240000000003</v>
      </c>
      <c r="U894">
        <v>0</v>
      </c>
      <c r="V894">
        <v>0</v>
      </c>
      <c r="W894">
        <v>0.34079999999999999</v>
      </c>
      <c r="X894">
        <v>618225980</v>
      </c>
      <c r="Y894">
        <v>1881592089.5</v>
      </c>
      <c r="Z894">
        <v>0</v>
      </c>
      <c r="AA894">
        <v>0.1263</v>
      </c>
      <c r="AB894">
        <v>0.3286</v>
      </c>
      <c r="AC894">
        <v>224820.50219999999</v>
      </c>
      <c r="AD894">
        <v>644978.16810000001</v>
      </c>
      <c r="AE894">
        <v>0</v>
      </c>
      <c r="AF894">
        <v>0.12039999999999999</v>
      </c>
      <c r="AG894">
        <v>0.34860000000000002</v>
      </c>
      <c r="AH894">
        <v>8.6599999999999996E-2</v>
      </c>
      <c r="AI894">
        <v>0.57840000000000003</v>
      </c>
      <c r="AJ894">
        <v>-0.33900000000000002</v>
      </c>
      <c r="AK894">
        <v>0.124</v>
      </c>
      <c r="AL894">
        <v>0.46389999999999998</v>
      </c>
      <c r="AM894">
        <v>259273421.1523</v>
      </c>
      <c r="AN894">
        <v>528682801.3082</v>
      </c>
      <c r="AO894">
        <v>0</v>
      </c>
      <c r="AP894">
        <v>0.12870000000000001</v>
      </c>
      <c r="AQ894">
        <v>0.4904</v>
      </c>
      <c r="AR894">
        <v>-1.44255424</v>
      </c>
      <c r="AS894">
        <v>0</v>
      </c>
      <c r="AT894">
        <v>-5.5498890562499996</v>
      </c>
      <c r="AU894">
        <v>0.13469999999999999</v>
      </c>
      <c r="AV894">
        <v>0.259924878746084</v>
      </c>
      <c r="AW894">
        <v>17042.818200000002</v>
      </c>
      <c r="AX894">
        <v>145285.9498</v>
      </c>
      <c r="AY894">
        <v>0</v>
      </c>
      <c r="AZ894">
        <v>0.112</v>
      </c>
      <c r="BA894">
        <v>0.88270000000000004</v>
      </c>
      <c r="BC894">
        <v>0</v>
      </c>
      <c r="BD894">
        <v>0</v>
      </c>
      <c r="BE894">
        <v>0</v>
      </c>
      <c r="BF894">
        <v>0</v>
      </c>
      <c r="BG894" s="2">
        <f t="shared" si="17"/>
        <v>0.46757243116709757</v>
      </c>
      <c r="BH894" t="str">
        <f>IFERROR(VLOOKUP(D894,'Pesos cenários'!$B$2:$D$4,3,FALSE),"")</f>
        <v/>
      </c>
    </row>
    <row r="895" spans="1:60" x14ac:dyDescent="0.25">
      <c r="A895">
        <v>21990</v>
      </c>
      <c r="B895" t="s">
        <v>719</v>
      </c>
      <c r="C895" t="s">
        <v>581</v>
      </c>
      <c r="D895" t="s">
        <v>60</v>
      </c>
      <c r="E895" t="s">
        <v>93</v>
      </c>
      <c r="F895" t="s">
        <v>728</v>
      </c>
      <c r="G895" t="s">
        <v>716</v>
      </c>
      <c r="H895">
        <v>3.7810000000000001</v>
      </c>
      <c r="I895">
        <v>1.05425072</v>
      </c>
      <c r="J895">
        <v>2144.8548336499998</v>
      </c>
      <c r="K895">
        <v>3.6022190000000003E-2</v>
      </c>
      <c r="L895">
        <v>0.13350000000000001</v>
      </c>
      <c r="M895">
        <v>5.0000000000000001E-4</v>
      </c>
      <c r="N895">
        <v>201.46180000000001</v>
      </c>
      <c r="O895">
        <v>991.44029999999998</v>
      </c>
      <c r="P895">
        <v>1.4140999999999999</v>
      </c>
      <c r="Q895">
        <v>0.12039999999999999</v>
      </c>
      <c r="R895">
        <v>0.2021</v>
      </c>
      <c r="S895">
        <v>25.907699999999998</v>
      </c>
      <c r="T895">
        <v>627.43240000000003</v>
      </c>
      <c r="U895">
        <v>0</v>
      </c>
      <c r="V895">
        <v>0</v>
      </c>
      <c r="W895">
        <v>4.1300000000000003E-2</v>
      </c>
      <c r="X895">
        <v>14923030</v>
      </c>
      <c r="Y895">
        <v>1881592089.5</v>
      </c>
      <c r="Z895">
        <v>0</v>
      </c>
      <c r="AA895">
        <v>0.1263</v>
      </c>
      <c r="AB895">
        <v>7.9000000000000008E-3</v>
      </c>
      <c r="AC895">
        <v>5972.4733999999999</v>
      </c>
      <c r="AD895">
        <v>644978.16810000001</v>
      </c>
      <c r="AE895">
        <v>0</v>
      </c>
      <c r="AF895">
        <v>0.12039999999999999</v>
      </c>
      <c r="AG895">
        <v>9.2999999999999992E-3</v>
      </c>
      <c r="AH895">
        <v>-5.8700000000000002E-2</v>
      </c>
      <c r="AI895">
        <v>0.57840000000000003</v>
      </c>
      <c r="AJ895">
        <v>-0.33900000000000002</v>
      </c>
      <c r="AK895">
        <v>0.124</v>
      </c>
      <c r="AL895">
        <v>0.30549999999999999</v>
      </c>
      <c r="AM895">
        <v>159288637.83090001</v>
      </c>
      <c r="AN895">
        <v>528682801.3082</v>
      </c>
      <c r="AO895">
        <v>0</v>
      </c>
      <c r="AP895">
        <v>0.12870000000000001</v>
      </c>
      <c r="AQ895">
        <v>0.30130000000000001</v>
      </c>
      <c r="AR895">
        <v>0.39043420600000001</v>
      </c>
      <c r="AS895">
        <v>0</v>
      </c>
      <c r="AT895">
        <v>-5.5498890562499996</v>
      </c>
      <c r="AU895">
        <v>0.13469999999999999</v>
      </c>
      <c r="AV895">
        <v>0</v>
      </c>
      <c r="AW895">
        <v>4963.9234999999999</v>
      </c>
      <c r="AX895">
        <v>145285.9498</v>
      </c>
      <c r="AY895">
        <v>0</v>
      </c>
      <c r="AZ895">
        <v>0.112</v>
      </c>
      <c r="BA895">
        <v>0.96579999999999999</v>
      </c>
      <c r="BC895">
        <v>0</v>
      </c>
      <c r="BD895">
        <v>0</v>
      </c>
      <c r="BE895">
        <v>0</v>
      </c>
      <c r="BF895">
        <v>0</v>
      </c>
      <c r="BG895" s="2">
        <f t="shared" si="17"/>
        <v>0.21134599000000001</v>
      </c>
      <c r="BH895" t="str">
        <f>IFERROR(VLOOKUP(D895,'Pesos cenários'!$B$2:$D$4,3,FALSE),"")</f>
        <v/>
      </c>
    </row>
    <row r="896" spans="1:60" x14ac:dyDescent="0.25">
      <c r="A896">
        <v>21991</v>
      </c>
      <c r="B896" t="s">
        <v>719</v>
      </c>
      <c r="C896" t="s">
        <v>582</v>
      </c>
      <c r="D896" t="s">
        <v>60</v>
      </c>
      <c r="E896" t="s">
        <v>93</v>
      </c>
      <c r="F896" t="s">
        <v>728</v>
      </c>
      <c r="G896" t="s">
        <v>716</v>
      </c>
      <c r="H896">
        <v>73.234999999999999</v>
      </c>
      <c r="I896">
        <v>237.99137899999999</v>
      </c>
      <c r="J896">
        <v>2144.8548336499998</v>
      </c>
      <c r="K896">
        <v>3.6022190000000003E-2</v>
      </c>
      <c r="L896">
        <v>0.13350000000000001</v>
      </c>
      <c r="M896">
        <v>0.1109</v>
      </c>
      <c r="N896">
        <v>239.57859999999999</v>
      </c>
      <c r="O896">
        <v>991.44029999999998</v>
      </c>
      <c r="P896">
        <v>1.4140999999999999</v>
      </c>
      <c r="Q896">
        <v>0.12039999999999999</v>
      </c>
      <c r="R896">
        <v>0.24060000000000001</v>
      </c>
      <c r="S896">
        <v>106.575</v>
      </c>
      <c r="T896">
        <v>627.43240000000003</v>
      </c>
      <c r="U896">
        <v>0</v>
      </c>
      <c r="V896">
        <v>0</v>
      </c>
      <c r="W896">
        <v>0.1699</v>
      </c>
      <c r="X896">
        <v>289077644</v>
      </c>
      <c r="Y896">
        <v>1881592089.5</v>
      </c>
      <c r="Z896">
        <v>0</v>
      </c>
      <c r="AA896">
        <v>0.1263</v>
      </c>
      <c r="AB896">
        <v>0.15359999999999999</v>
      </c>
      <c r="AC896">
        <v>109188.9933</v>
      </c>
      <c r="AD896">
        <v>644978.16810000001</v>
      </c>
      <c r="AE896">
        <v>0</v>
      </c>
      <c r="AF896">
        <v>0.12039999999999999</v>
      </c>
      <c r="AG896">
        <v>0.16930000000000001</v>
      </c>
      <c r="AH896">
        <v>1E-4</v>
      </c>
      <c r="AI896">
        <v>0.57840000000000003</v>
      </c>
      <c r="AJ896">
        <v>-0.33900000000000002</v>
      </c>
      <c r="AK896">
        <v>0.124</v>
      </c>
      <c r="AL896">
        <v>0.36959999999999998</v>
      </c>
      <c r="AM896">
        <v>61805532.314000003</v>
      </c>
      <c r="AN896">
        <v>528682801.3082</v>
      </c>
      <c r="AO896">
        <v>0</v>
      </c>
      <c r="AP896">
        <v>0.12870000000000001</v>
      </c>
      <c r="AQ896">
        <v>0.1169</v>
      </c>
      <c r="AR896">
        <v>1.9108086799999999</v>
      </c>
      <c r="AS896">
        <v>0</v>
      </c>
      <c r="AT896">
        <v>-5.5498890562499996</v>
      </c>
      <c r="AU896">
        <v>0.13469999999999999</v>
      </c>
      <c r="AV896">
        <v>0</v>
      </c>
      <c r="AW896">
        <v>16612.047999999999</v>
      </c>
      <c r="AX896">
        <v>145285.9498</v>
      </c>
      <c r="AY896">
        <v>0</v>
      </c>
      <c r="AZ896">
        <v>0.112</v>
      </c>
      <c r="BA896">
        <v>0.88570000000000004</v>
      </c>
      <c r="BC896">
        <v>0</v>
      </c>
      <c r="BD896">
        <v>0</v>
      </c>
      <c r="BE896">
        <v>0</v>
      </c>
      <c r="BF896">
        <v>0</v>
      </c>
      <c r="BG896" s="2">
        <f t="shared" si="17"/>
        <v>0.24363062000000002</v>
      </c>
      <c r="BH896" t="str">
        <f>IFERROR(VLOOKUP(D896,'Pesos cenários'!$B$2:$D$4,3,FALSE),"")</f>
        <v/>
      </c>
    </row>
    <row r="897" spans="1:60" x14ac:dyDescent="0.25">
      <c r="A897">
        <v>21992</v>
      </c>
      <c r="B897" t="s">
        <v>719</v>
      </c>
      <c r="C897" t="s">
        <v>583</v>
      </c>
      <c r="D897" t="s">
        <v>60</v>
      </c>
      <c r="E897" t="s">
        <v>93</v>
      </c>
      <c r="F897" t="s">
        <v>728</v>
      </c>
      <c r="G897" t="s">
        <v>716</v>
      </c>
      <c r="H897">
        <v>27.599</v>
      </c>
      <c r="I897">
        <v>563.19683799999996</v>
      </c>
      <c r="J897">
        <v>2144.8548336499998</v>
      </c>
      <c r="K897">
        <v>3.6022190000000003E-2</v>
      </c>
      <c r="L897">
        <v>0.13350000000000001</v>
      </c>
      <c r="M897">
        <v>0.2626</v>
      </c>
      <c r="N897">
        <v>67.563299999999998</v>
      </c>
      <c r="O897">
        <v>991.44029999999998</v>
      </c>
      <c r="P897">
        <v>1.4140999999999999</v>
      </c>
      <c r="Q897">
        <v>0.12039999999999999</v>
      </c>
      <c r="R897">
        <v>6.6799999999999998E-2</v>
      </c>
      <c r="S897">
        <v>41.108400000000003</v>
      </c>
      <c r="T897">
        <v>627.43240000000003</v>
      </c>
      <c r="U897">
        <v>0</v>
      </c>
      <c r="V897">
        <v>0</v>
      </c>
      <c r="W897">
        <v>6.5500000000000003E-2</v>
      </c>
      <c r="X897">
        <v>108939670</v>
      </c>
      <c r="Y897">
        <v>1881592089.5</v>
      </c>
      <c r="Z897">
        <v>0</v>
      </c>
      <c r="AA897">
        <v>0.1263</v>
      </c>
      <c r="AB897">
        <v>5.79E-2</v>
      </c>
      <c r="AC897">
        <v>16003.444100000001</v>
      </c>
      <c r="AD897">
        <v>644978.16810000001</v>
      </c>
      <c r="AE897">
        <v>0</v>
      </c>
      <c r="AF897">
        <v>0.12039999999999999</v>
      </c>
      <c r="AG897">
        <v>2.4799999999999999E-2</v>
      </c>
      <c r="AH897">
        <v>0.22589999999999999</v>
      </c>
      <c r="AI897">
        <v>0.57840000000000003</v>
      </c>
      <c r="AJ897">
        <v>-0.33900000000000002</v>
      </c>
      <c r="AK897">
        <v>0.124</v>
      </c>
      <c r="AL897">
        <v>0.61570000000000003</v>
      </c>
      <c r="AM897">
        <v>18240146.095199998</v>
      </c>
      <c r="AN897">
        <v>528682801.3082</v>
      </c>
      <c r="AO897">
        <v>0</v>
      </c>
      <c r="AP897">
        <v>0.12870000000000001</v>
      </c>
      <c r="AQ897">
        <v>3.4500000000000003E-2</v>
      </c>
      <c r="AR897">
        <v>7.1573779000000004E-2</v>
      </c>
      <c r="AS897">
        <v>0</v>
      </c>
      <c r="AT897">
        <v>-5.5498890562499996</v>
      </c>
      <c r="AU897">
        <v>0.13469999999999999</v>
      </c>
      <c r="AV897">
        <v>0</v>
      </c>
      <c r="AW897">
        <v>296.39339999999999</v>
      </c>
      <c r="AX897">
        <v>145285.9498</v>
      </c>
      <c r="AY897">
        <v>0</v>
      </c>
      <c r="AZ897">
        <v>0.112</v>
      </c>
      <c r="BA897">
        <v>0.998</v>
      </c>
      <c r="BC897">
        <v>0</v>
      </c>
      <c r="BD897">
        <v>0</v>
      </c>
      <c r="BE897">
        <v>0</v>
      </c>
      <c r="BF897">
        <v>0</v>
      </c>
      <c r="BG897" s="2">
        <f t="shared" si="17"/>
        <v>0.24596146000000002</v>
      </c>
      <c r="BH897" t="str">
        <f>IFERROR(VLOOKUP(D897,'Pesos cenários'!$B$2:$D$4,3,FALSE),"")</f>
        <v/>
      </c>
    </row>
    <row r="898" spans="1:60" x14ac:dyDescent="0.25">
      <c r="A898">
        <v>21994</v>
      </c>
      <c r="B898" t="s">
        <v>719</v>
      </c>
      <c r="C898" t="s">
        <v>584</v>
      </c>
      <c r="D898" t="s">
        <v>60</v>
      </c>
      <c r="E898" t="s">
        <v>93</v>
      </c>
      <c r="F898" t="s">
        <v>728</v>
      </c>
      <c r="G898" t="s">
        <v>716</v>
      </c>
      <c r="H898">
        <v>138.83500000000001</v>
      </c>
      <c r="I898">
        <v>2297.43262</v>
      </c>
      <c r="J898">
        <v>2144.8548336499998</v>
      </c>
      <c r="K898">
        <v>3.6022190000000003E-2</v>
      </c>
      <c r="L898">
        <v>0.13350000000000001</v>
      </c>
      <c r="M898">
        <v>1</v>
      </c>
      <c r="N898">
        <v>56.310299999999998</v>
      </c>
      <c r="O898">
        <v>991.44029999999998</v>
      </c>
      <c r="P898">
        <v>1.4140999999999999</v>
      </c>
      <c r="Q898">
        <v>0.12039999999999999</v>
      </c>
      <c r="R898">
        <v>5.5399999999999998E-2</v>
      </c>
      <c r="S898">
        <v>142.56489999999999</v>
      </c>
      <c r="T898">
        <v>627.43240000000003</v>
      </c>
      <c r="U898">
        <v>0</v>
      </c>
      <c r="V898">
        <v>0</v>
      </c>
      <c r="W898">
        <v>0.22720000000000001</v>
      </c>
      <c r="X898">
        <v>548015712</v>
      </c>
      <c r="Y898">
        <v>1881592089.5</v>
      </c>
      <c r="Z898">
        <v>0</v>
      </c>
      <c r="AA898">
        <v>0.1263</v>
      </c>
      <c r="AB898">
        <v>0.2913</v>
      </c>
      <c r="AC898">
        <v>208899.9534</v>
      </c>
      <c r="AD898">
        <v>644978.16810000001</v>
      </c>
      <c r="AE898">
        <v>0</v>
      </c>
      <c r="AF898">
        <v>0.12039999999999999</v>
      </c>
      <c r="AG898">
        <v>0.32390000000000002</v>
      </c>
      <c r="AH898">
        <v>0.12889999999999999</v>
      </c>
      <c r="AI898">
        <v>0.57840000000000003</v>
      </c>
      <c r="AJ898">
        <v>-0.33900000000000002</v>
      </c>
      <c r="AK898">
        <v>0.124</v>
      </c>
      <c r="AL898">
        <v>0.5101</v>
      </c>
      <c r="AM898">
        <v>10271177.216399999</v>
      </c>
      <c r="AN898">
        <v>528682801.3082</v>
      </c>
      <c r="AO898">
        <v>0</v>
      </c>
      <c r="AP898">
        <v>0.12870000000000001</v>
      </c>
      <c r="AQ898">
        <v>1.9400000000000001E-2</v>
      </c>
      <c r="AR898">
        <v>8.9443409799999998E-3</v>
      </c>
      <c r="AS898">
        <v>0</v>
      </c>
      <c r="AT898">
        <v>-5.5498890562499996</v>
      </c>
      <c r="AU898">
        <v>0.13469999999999999</v>
      </c>
      <c r="AV898">
        <v>0</v>
      </c>
      <c r="AW898">
        <v>192.79929999999999</v>
      </c>
      <c r="AX898">
        <v>145285.9498</v>
      </c>
      <c r="AY898">
        <v>0</v>
      </c>
      <c r="AZ898">
        <v>0.112</v>
      </c>
      <c r="BA898">
        <v>0.99870000000000003</v>
      </c>
      <c r="BC898">
        <v>0</v>
      </c>
      <c r="BD898">
        <v>0</v>
      </c>
      <c r="BE898">
        <v>0</v>
      </c>
      <c r="BF898">
        <v>0</v>
      </c>
      <c r="BG898" s="2">
        <f t="shared" si="17"/>
        <v>0.39356248999999999</v>
      </c>
      <c r="BH898" t="str">
        <f>IFERROR(VLOOKUP(D898,'Pesos cenários'!$B$2:$D$4,3,FALSE),"")</f>
        <v/>
      </c>
    </row>
    <row r="899" spans="1:60" x14ac:dyDescent="0.25">
      <c r="A899">
        <v>21995</v>
      </c>
      <c r="B899" t="s">
        <v>719</v>
      </c>
      <c r="C899" t="s">
        <v>585</v>
      </c>
      <c r="D899" t="s">
        <v>60</v>
      </c>
      <c r="E899" t="s">
        <v>93</v>
      </c>
      <c r="F899" t="s">
        <v>728</v>
      </c>
      <c r="G899" t="s">
        <v>716</v>
      </c>
      <c r="H899">
        <v>54.991999999999997</v>
      </c>
      <c r="I899">
        <v>737.90496800000005</v>
      </c>
      <c r="J899">
        <v>2144.8548336499998</v>
      </c>
      <c r="K899">
        <v>3.6022190000000003E-2</v>
      </c>
      <c r="L899">
        <v>0.13350000000000001</v>
      </c>
      <c r="M899">
        <v>0.34399999999999997</v>
      </c>
      <c r="N899">
        <v>46.508699999999997</v>
      </c>
      <c r="O899">
        <v>991.44029999999998</v>
      </c>
      <c r="P899">
        <v>1.4140999999999999</v>
      </c>
      <c r="Q899">
        <v>0.12039999999999999</v>
      </c>
      <c r="R899">
        <v>4.5499999999999999E-2</v>
      </c>
      <c r="S899">
        <v>108.06959999999999</v>
      </c>
      <c r="T899">
        <v>627.43240000000003</v>
      </c>
      <c r="U899">
        <v>0</v>
      </c>
      <c r="V899">
        <v>0</v>
      </c>
      <c r="W899">
        <v>0.17219999999999999</v>
      </c>
      <c r="X899">
        <v>217067922</v>
      </c>
      <c r="Y899">
        <v>1881592089.5</v>
      </c>
      <c r="Z899">
        <v>0</v>
      </c>
      <c r="AA899">
        <v>0.1263</v>
      </c>
      <c r="AB899">
        <v>0.1154</v>
      </c>
      <c r="AC899">
        <v>90502.095600000001</v>
      </c>
      <c r="AD899">
        <v>644978.16810000001</v>
      </c>
      <c r="AE899">
        <v>0</v>
      </c>
      <c r="AF899">
        <v>0.12039999999999999</v>
      </c>
      <c r="AG899">
        <v>0.14030000000000001</v>
      </c>
      <c r="AH899">
        <v>0.1527</v>
      </c>
      <c r="AI899">
        <v>0.57840000000000003</v>
      </c>
      <c r="AJ899">
        <v>-0.33900000000000002</v>
      </c>
      <c r="AK899">
        <v>0.124</v>
      </c>
      <c r="AL899">
        <v>0.53600000000000003</v>
      </c>
      <c r="AM899">
        <v>440436718.94319999</v>
      </c>
      <c r="AN899">
        <v>528682801.3082</v>
      </c>
      <c r="AO899">
        <v>0</v>
      </c>
      <c r="AP899">
        <v>0.12870000000000001</v>
      </c>
      <c r="AQ899">
        <v>0.83309999999999995</v>
      </c>
      <c r="AR899">
        <v>41.5915909</v>
      </c>
      <c r="AS899">
        <v>0</v>
      </c>
      <c r="AT899">
        <v>-5.5498890562499996</v>
      </c>
      <c r="AU899">
        <v>0.13469999999999999</v>
      </c>
      <c r="AV899">
        <v>0</v>
      </c>
      <c r="AW899">
        <v>19010.001499999998</v>
      </c>
      <c r="AX899">
        <v>145285.9498</v>
      </c>
      <c r="AY899">
        <v>0</v>
      </c>
      <c r="AZ899">
        <v>0.112</v>
      </c>
      <c r="BA899">
        <v>0.86919999999999997</v>
      </c>
      <c r="BC899">
        <v>0</v>
      </c>
      <c r="BD899">
        <v>0</v>
      </c>
      <c r="BE899">
        <v>0</v>
      </c>
      <c r="BF899">
        <v>0</v>
      </c>
      <c r="BG899" s="2">
        <f t="shared" si="17"/>
        <v>0.35390371000000004</v>
      </c>
      <c r="BH899" t="str">
        <f>IFERROR(VLOOKUP(D899,'Pesos cenários'!$B$2:$D$4,3,FALSE),"")</f>
        <v/>
      </c>
    </row>
    <row r="900" spans="1:60" x14ac:dyDescent="0.25">
      <c r="A900">
        <v>21996</v>
      </c>
      <c r="B900" t="s">
        <v>719</v>
      </c>
      <c r="C900" t="s">
        <v>586</v>
      </c>
      <c r="D900" t="s">
        <v>60</v>
      </c>
      <c r="E900" t="s">
        <v>93</v>
      </c>
      <c r="F900" t="s">
        <v>728</v>
      </c>
      <c r="G900" t="s">
        <v>716</v>
      </c>
      <c r="H900">
        <v>170.797</v>
      </c>
      <c r="I900">
        <v>1882.8978300000001</v>
      </c>
      <c r="J900">
        <v>2144.8548336499998</v>
      </c>
      <c r="K900">
        <v>3.6022190000000003E-2</v>
      </c>
      <c r="L900">
        <v>0.13350000000000001</v>
      </c>
      <c r="M900">
        <v>0.87790000000000001</v>
      </c>
      <c r="N900">
        <v>113.1105</v>
      </c>
      <c r="O900">
        <v>991.44029999999998</v>
      </c>
      <c r="P900">
        <v>1.4140999999999999</v>
      </c>
      <c r="Q900">
        <v>0.12039999999999999</v>
      </c>
      <c r="R900">
        <v>0.1128</v>
      </c>
      <c r="S900">
        <v>378.1961</v>
      </c>
      <c r="T900">
        <v>627.43240000000003</v>
      </c>
      <c r="U900">
        <v>0</v>
      </c>
      <c r="V900">
        <v>0</v>
      </c>
      <c r="W900">
        <v>0.6028</v>
      </c>
      <c r="X900">
        <v>693188306</v>
      </c>
      <c r="Y900">
        <v>1881592089.5</v>
      </c>
      <c r="Z900">
        <v>0</v>
      </c>
      <c r="AA900">
        <v>0.1263</v>
      </c>
      <c r="AB900">
        <v>0.36840000000000001</v>
      </c>
      <c r="AC900">
        <v>309018.79220000003</v>
      </c>
      <c r="AD900">
        <v>644978.16810000001</v>
      </c>
      <c r="AE900">
        <v>0</v>
      </c>
      <c r="AF900">
        <v>0.12039999999999999</v>
      </c>
      <c r="AG900">
        <v>0.47910000000000003</v>
      </c>
      <c r="AH900">
        <v>0.1149</v>
      </c>
      <c r="AI900">
        <v>0.57840000000000003</v>
      </c>
      <c r="AJ900">
        <v>-0.33900000000000002</v>
      </c>
      <c r="AK900">
        <v>0.124</v>
      </c>
      <c r="AL900">
        <v>0.49469999999999997</v>
      </c>
      <c r="AM900">
        <v>507776136.24940002</v>
      </c>
      <c r="AN900">
        <v>528682801.3082</v>
      </c>
      <c r="AO900">
        <v>0</v>
      </c>
      <c r="AP900">
        <v>0.12870000000000001</v>
      </c>
      <c r="AQ900">
        <v>0.96050000000000002</v>
      </c>
      <c r="AR900">
        <v>-8.1832162999999999E-2</v>
      </c>
      <c r="AS900">
        <v>0</v>
      </c>
      <c r="AT900">
        <v>-5.5498890562499996</v>
      </c>
      <c r="AU900">
        <v>0.13469999999999999</v>
      </c>
      <c r="AV900">
        <v>1.47448286210054E-2</v>
      </c>
      <c r="AW900">
        <v>48940.383699999998</v>
      </c>
      <c r="AX900">
        <v>145285.9498</v>
      </c>
      <c r="AY900">
        <v>0</v>
      </c>
      <c r="AZ900">
        <v>0.112</v>
      </c>
      <c r="BA900">
        <v>0.66310000000000002</v>
      </c>
      <c r="BC900">
        <v>0</v>
      </c>
      <c r="BD900">
        <v>0</v>
      </c>
      <c r="BE900">
        <v>0</v>
      </c>
      <c r="BF900">
        <v>0</v>
      </c>
      <c r="BG900" s="2">
        <f t="shared" si="17"/>
        <v>0.49620580841524942</v>
      </c>
      <c r="BH900" t="str">
        <f>IFERROR(VLOOKUP(D900,'Pesos cenários'!$B$2:$D$4,3,FALSE),"")</f>
        <v/>
      </c>
    </row>
    <row r="901" spans="1:60" x14ac:dyDescent="0.25">
      <c r="A901">
        <v>21997</v>
      </c>
      <c r="B901" t="s">
        <v>719</v>
      </c>
      <c r="C901" t="s">
        <v>587</v>
      </c>
      <c r="D901" t="s">
        <v>60</v>
      </c>
      <c r="E901" t="s">
        <v>93</v>
      </c>
      <c r="F901" t="s">
        <v>728</v>
      </c>
      <c r="G901" t="s">
        <v>716</v>
      </c>
      <c r="H901">
        <v>17.454000000000001</v>
      </c>
      <c r="I901">
        <v>125.954964</v>
      </c>
      <c r="J901">
        <v>2144.8548336499998</v>
      </c>
      <c r="K901">
        <v>3.6022190000000003E-2</v>
      </c>
      <c r="L901">
        <v>0.13350000000000001</v>
      </c>
      <c r="M901">
        <v>5.8700000000000002E-2</v>
      </c>
      <c r="N901">
        <v>31.561800000000002</v>
      </c>
      <c r="O901">
        <v>991.44029999999998</v>
      </c>
      <c r="P901">
        <v>1.4140999999999999</v>
      </c>
      <c r="Q901">
        <v>0.12039999999999999</v>
      </c>
      <c r="R901">
        <v>3.0499999999999999E-2</v>
      </c>
      <c r="S901">
        <v>21.066199999999998</v>
      </c>
      <c r="T901">
        <v>627.43240000000003</v>
      </c>
      <c r="U901">
        <v>0</v>
      </c>
      <c r="V901">
        <v>0</v>
      </c>
      <c r="W901">
        <v>3.3599999999999998E-2</v>
      </c>
      <c r="X901">
        <v>91859434</v>
      </c>
      <c r="Y901">
        <v>1881592089.5</v>
      </c>
      <c r="Z901">
        <v>0</v>
      </c>
      <c r="AA901">
        <v>0.1263</v>
      </c>
      <c r="AB901">
        <v>4.8800000000000003E-2</v>
      </c>
      <c r="AC901">
        <v>26290.961200000002</v>
      </c>
      <c r="AD901">
        <v>644978.16810000001</v>
      </c>
      <c r="AE901">
        <v>0</v>
      </c>
      <c r="AF901">
        <v>0.12039999999999999</v>
      </c>
      <c r="AG901">
        <v>4.0800000000000003E-2</v>
      </c>
      <c r="AH901">
        <v>-1.5E-3</v>
      </c>
      <c r="AI901">
        <v>0.57840000000000003</v>
      </c>
      <c r="AJ901">
        <v>-0.33900000000000002</v>
      </c>
      <c r="AK901">
        <v>0.124</v>
      </c>
      <c r="AL901">
        <v>0.3679</v>
      </c>
      <c r="AM901">
        <v>428238636.18940002</v>
      </c>
      <c r="AN901">
        <v>528682801.3082</v>
      </c>
      <c r="AO901">
        <v>0</v>
      </c>
      <c r="AP901">
        <v>0.12870000000000001</v>
      </c>
      <c r="AQ901">
        <v>0.81</v>
      </c>
      <c r="AR901">
        <v>15.4845028</v>
      </c>
      <c r="AS901">
        <v>0</v>
      </c>
      <c r="AT901">
        <v>-5.5498890562499996</v>
      </c>
      <c r="AU901">
        <v>0.13469999999999999</v>
      </c>
      <c r="AV901">
        <v>0</v>
      </c>
      <c r="AW901">
        <v>12776.260700000001</v>
      </c>
      <c r="AX901">
        <v>145285.9498</v>
      </c>
      <c r="AY901">
        <v>0</v>
      </c>
      <c r="AZ901">
        <v>0.112</v>
      </c>
      <c r="BA901">
        <v>0.91210000000000002</v>
      </c>
      <c r="BC901">
        <v>0</v>
      </c>
      <c r="BD901">
        <v>0</v>
      </c>
      <c r="BE901">
        <v>0</v>
      </c>
      <c r="BF901">
        <v>0</v>
      </c>
      <c r="BG901" s="2">
        <f t="shared" si="17"/>
        <v>0.27460621000000002</v>
      </c>
      <c r="BH901" t="str">
        <f>IFERROR(VLOOKUP(D901,'Pesos cenários'!$B$2:$D$4,3,FALSE),"")</f>
        <v/>
      </c>
    </row>
    <row r="902" spans="1:60" x14ac:dyDescent="0.25">
      <c r="A902">
        <v>21998</v>
      </c>
      <c r="B902" t="s">
        <v>719</v>
      </c>
      <c r="C902" t="s">
        <v>588</v>
      </c>
      <c r="D902" t="s">
        <v>60</v>
      </c>
      <c r="E902" t="s">
        <v>93</v>
      </c>
      <c r="F902" t="s">
        <v>728</v>
      </c>
      <c r="G902" t="s">
        <v>716</v>
      </c>
      <c r="H902">
        <v>165.18100000000001</v>
      </c>
      <c r="I902">
        <v>967.645264</v>
      </c>
      <c r="J902">
        <v>2144.8548336499998</v>
      </c>
      <c r="K902">
        <v>3.6022190000000003E-2</v>
      </c>
      <c r="L902">
        <v>0.13350000000000001</v>
      </c>
      <c r="M902">
        <v>0.4511</v>
      </c>
      <c r="N902">
        <v>43.796399999999998</v>
      </c>
      <c r="O902">
        <v>991.44029999999998</v>
      </c>
      <c r="P902">
        <v>1.4140999999999999</v>
      </c>
      <c r="Q902">
        <v>0.12039999999999999</v>
      </c>
      <c r="R902">
        <v>4.2799999999999998E-2</v>
      </c>
      <c r="S902">
        <v>271.31849999999997</v>
      </c>
      <c r="T902">
        <v>627.43240000000003</v>
      </c>
      <c r="U902">
        <v>0</v>
      </c>
      <c r="V902">
        <v>0</v>
      </c>
      <c r="W902">
        <v>0.43240000000000001</v>
      </c>
      <c r="X902">
        <v>652012590</v>
      </c>
      <c r="Y902">
        <v>1881592089.5</v>
      </c>
      <c r="Z902">
        <v>0</v>
      </c>
      <c r="AA902">
        <v>0.1263</v>
      </c>
      <c r="AB902">
        <v>0.34649999999999997</v>
      </c>
      <c r="AC902">
        <v>125226.4691</v>
      </c>
      <c r="AD902">
        <v>644978.16810000001</v>
      </c>
      <c r="AE902">
        <v>0</v>
      </c>
      <c r="AF902">
        <v>0.12039999999999999</v>
      </c>
      <c r="AG902">
        <v>0.19420000000000001</v>
      </c>
      <c r="AH902">
        <v>0.1353</v>
      </c>
      <c r="AI902">
        <v>0.57840000000000003</v>
      </c>
      <c r="AJ902">
        <v>-0.33900000000000002</v>
      </c>
      <c r="AK902">
        <v>0.124</v>
      </c>
      <c r="AL902">
        <v>0.51700000000000002</v>
      </c>
      <c r="AM902">
        <v>646506410.15600002</v>
      </c>
      <c r="AN902">
        <v>528682801.3082</v>
      </c>
      <c r="AO902">
        <v>0</v>
      </c>
      <c r="AP902">
        <v>0.12870000000000001</v>
      </c>
      <c r="AQ902">
        <v>1</v>
      </c>
      <c r="AR902">
        <v>6.0338292100000004</v>
      </c>
      <c r="AS902">
        <v>0</v>
      </c>
      <c r="AT902">
        <v>-5.5498890562499996</v>
      </c>
      <c r="AU902">
        <v>0.13469999999999999</v>
      </c>
      <c r="AV902">
        <v>0</v>
      </c>
      <c r="AW902">
        <v>46007.792200000004</v>
      </c>
      <c r="AX902">
        <v>145285.9498</v>
      </c>
      <c r="AY902">
        <v>0</v>
      </c>
      <c r="AZ902">
        <v>0.112</v>
      </c>
      <c r="BA902">
        <v>0.68330000000000002</v>
      </c>
      <c r="BC902">
        <v>0</v>
      </c>
      <c r="BD902">
        <v>0</v>
      </c>
      <c r="BE902">
        <v>0</v>
      </c>
      <c r="BF902">
        <v>0</v>
      </c>
      <c r="BG902" s="2">
        <f t="shared" si="17"/>
        <v>0.40185720000000003</v>
      </c>
      <c r="BH902" t="str">
        <f>IFERROR(VLOOKUP(D902,'Pesos cenários'!$B$2:$D$4,3,FALSE),"")</f>
        <v/>
      </c>
    </row>
    <row r="903" spans="1:60" x14ac:dyDescent="0.25">
      <c r="A903">
        <v>21999</v>
      </c>
      <c r="B903" t="s">
        <v>719</v>
      </c>
      <c r="C903" t="s">
        <v>589</v>
      </c>
      <c r="D903" t="s">
        <v>60</v>
      </c>
      <c r="E903" t="s">
        <v>93</v>
      </c>
      <c r="F903" t="s">
        <v>728</v>
      </c>
      <c r="G903" t="s">
        <v>716</v>
      </c>
      <c r="H903">
        <v>83.875</v>
      </c>
      <c r="I903">
        <v>1425.4339600000001</v>
      </c>
      <c r="J903">
        <v>2144.8548336499998</v>
      </c>
      <c r="K903">
        <v>3.6022190000000003E-2</v>
      </c>
      <c r="L903">
        <v>0.13350000000000001</v>
      </c>
      <c r="M903">
        <v>0.66459999999999997</v>
      </c>
      <c r="N903">
        <v>65.626499999999993</v>
      </c>
      <c r="O903">
        <v>991.44029999999998</v>
      </c>
      <c r="P903">
        <v>1.4140999999999999</v>
      </c>
      <c r="Q903">
        <v>0.12039999999999999</v>
      </c>
      <c r="R903">
        <v>6.4899999999999999E-2</v>
      </c>
      <c r="S903">
        <v>98.279399999999995</v>
      </c>
      <c r="T903">
        <v>627.43240000000003</v>
      </c>
      <c r="U903">
        <v>0</v>
      </c>
      <c r="V903">
        <v>0</v>
      </c>
      <c r="W903">
        <v>0.15659999999999999</v>
      </c>
      <c r="X903">
        <v>331076628</v>
      </c>
      <c r="Y903">
        <v>1881592089.5</v>
      </c>
      <c r="Z903">
        <v>0</v>
      </c>
      <c r="AA903">
        <v>0.1263</v>
      </c>
      <c r="AB903">
        <v>0.17599999999999999</v>
      </c>
      <c r="AC903">
        <v>44482.876400000001</v>
      </c>
      <c r="AD903">
        <v>644978.16810000001</v>
      </c>
      <c r="AE903">
        <v>0</v>
      </c>
      <c r="AF903">
        <v>0.12039999999999999</v>
      </c>
      <c r="AG903">
        <v>6.9000000000000006E-2</v>
      </c>
      <c r="AH903">
        <v>0.1246</v>
      </c>
      <c r="AI903">
        <v>0.57840000000000003</v>
      </c>
      <c r="AJ903">
        <v>-0.33900000000000002</v>
      </c>
      <c r="AK903">
        <v>0.124</v>
      </c>
      <c r="AL903">
        <v>0.50529999999999997</v>
      </c>
      <c r="AM903">
        <v>0</v>
      </c>
      <c r="AN903">
        <v>528682801.3082</v>
      </c>
      <c r="AO903">
        <v>0</v>
      </c>
      <c r="AP903">
        <v>0.12870000000000001</v>
      </c>
      <c r="AQ903">
        <v>0</v>
      </c>
      <c r="AR903">
        <v>0.15156637100000001</v>
      </c>
      <c r="AS903">
        <v>0</v>
      </c>
      <c r="AT903">
        <v>-5.5498890562499996</v>
      </c>
      <c r="AU903">
        <v>0.13469999999999999</v>
      </c>
      <c r="AV903">
        <v>0</v>
      </c>
      <c r="AW903">
        <v>768.41120000000001</v>
      </c>
      <c r="AX903">
        <v>145285.9498</v>
      </c>
      <c r="AY903">
        <v>0</v>
      </c>
      <c r="AZ903">
        <v>0.112</v>
      </c>
      <c r="BA903">
        <v>0.99470000000000003</v>
      </c>
      <c r="BC903">
        <v>0</v>
      </c>
      <c r="BD903">
        <v>0</v>
      </c>
      <c r="BE903">
        <v>0</v>
      </c>
      <c r="BF903">
        <v>0</v>
      </c>
      <c r="BG903" s="2">
        <f t="shared" si="17"/>
        <v>0.30113805999999999</v>
      </c>
      <c r="BH903" t="str">
        <f>IFERROR(VLOOKUP(D903,'Pesos cenários'!$B$2:$D$4,3,FALSE),"")</f>
        <v/>
      </c>
    </row>
    <row r="904" spans="1:60" x14ac:dyDescent="0.25">
      <c r="A904">
        <v>22001</v>
      </c>
      <c r="B904" t="s">
        <v>719</v>
      </c>
      <c r="C904" t="s">
        <v>590</v>
      </c>
      <c r="D904" t="s">
        <v>60</v>
      </c>
      <c r="E904" t="s">
        <v>93</v>
      </c>
      <c r="F904" t="s">
        <v>728</v>
      </c>
      <c r="G904" t="s">
        <v>716</v>
      </c>
      <c r="H904">
        <v>48.719000000000001</v>
      </c>
      <c r="I904">
        <v>164.32827800000001</v>
      </c>
      <c r="J904">
        <v>2144.8548336499998</v>
      </c>
      <c r="K904">
        <v>3.6022190000000003E-2</v>
      </c>
      <c r="L904">
        <v>0.13350000000000001</v>
      </c>
      <c r="M904">
        <v>7.6600000000000001E-2</v>
      </c>
      <c r="N904">
        <v>206.01830000000001</v>
      </c>
      <c r="O904">
        <v>991.44029999999998</v>
      </c>
      <c r="P904">
        <v>1.4140999999999999</v>
      </c>
      <c r="Q904">
        <v>0.12039999999999999</v>
      </c>
      <c r="R904">
        <v>0.20669999999999999</v>
      </c>
      <c r="S904">
        <v>144.3956</v>
      </c>
      <c r="T904">
        <v>627.43240000000003</v>
      </c>
      <c r="U904">
        <v>0</v>
      </c>
      <c r="V904">
        <v>0</v>
      </c>
      <c r="W904">
        <v>0.2301</v>
      </c>
      <c r="X904">
        <v>192305230</v>
      </c>
      <c r="Y904">
        <v>1881592089.5</v>
      </c>
      <c r="Z904">
        <v>0</v>
      </c>
      <c r="AA904">
        <v>0.1263</v>
      </c>
      <c r="AB904">
        <v>0.1022</v>
      </c>
      <c r="AC904">
        <v>150336.141</v>
      </c>
      <c r="AD904">
        <v>644978.16810000001</v>
      </c>
      <c r="AE904">
        <v>0</v>
      </c>
      <c r="AF904">
        <v>0.12039999999999999</v>
      </c>
      <c r="AG904">
        <v>0.2331</v>
      </c>
      <c r="AH904">
        <v>0.14449999999999999</v>
      </c>
      <c r="AI904">
        <v>0.57840000000000003</v>
      </c>
      <c r="AJ904">
        <v>-0.33900000000000002</v>
      </c>
      <c r="AK904">
        <v>0.124</v>
      </c>
      <c r="AL904">
        <v>0.52700000000000002</v>
      </c>
      <c r="AM904">
        <v>1205215181.7708001</v>
      </c>
      <c r="AN904">
        <v>528682801.3082</v>
      </c>
      <c r="AO904">
        <v>0</v>
      </c>
      <c r="AP904">
        <v>0.12870000000000001</v>
      </c>
      <c r="AQ904">
        <v>1</v>
      </c>
      <c r="AR904">
        <v>16.5076103</v>
      </c>
      <c r="AS904">
        <v>0</v>
      </c>
      <c r="AT904">
        <v>-5.5498890562499996</v>
      </c>
      <c r="AU904">
        <v>0.13469999999999999</v>
      </c>
      <c r="AV904">
        <v>0</v>
      </c>
      <c r="AW904">
        <v>47712.108</v>
      </c>
      <c r="AX904">
        <v>145285.9498</v>
      </c>
      <c r="AY904">
        <v>0</v>
      </c>
      <c r="AZ904">
        <v>0.112</v>
      </c>
      <c r="BA904">
        <v>0.67159999999999997</v>
      </c>
      <c r="BC904">
        <v>0</v>
      </c>
      <c r="BD904">
        <v>0</v>
      </c>
      <c r="BE904">
        <v>0</v>
      </c>
      <c r="BF904">
        <v>0</v>
      </c>
      <c r="BG904" s="2">
        <f t="shared" si="17"/>
        <v>0.34535308000000003</v>
      </c>
      <c r="BH904" t="str">
        <f>IFERROR(VLOOKUP(D904,'Pesos cenários'!$B$2:$D$4,3,FALSE),"")</f>
        <v/>
      </c>
    </row>
    <row r="905" spans="1:60" x14ac:dyDescent="0.25">
      <c r="A905">
        <v>22002</v>
      </c>
      <c r="B905" t="s">
        <v>719</v>
      </c>
      <c r="C905" t="s">
        <v>591</v>
      </c>
      <c r="D905" t="s">
        <v>60</v>
      </c>
      <c r="E905" t="s">
        <v>93</v>
      </c>
      <c r="F905" t="s">
        <v>728</v>
      </c>
      <c r="G905" t="s">
        <v>716</v>
      </c>
      <c r="H905">
        <v>15.692</v>
      </c>
      <c r="I905">
        <v>74.112930300000002</v>
      </c>
      <c r="J905">
        <v>2144.8548336499998</v>
      </c>
      <c r="K905">
        <v>3.6022190000000003E-2</v>
      </c>
      <c r="L905">
        <v>0.13350000000000001</v>
      </c>
      <c r="M905">
        <v>3.4500000000000003E-2</v>
      </c>
      <c r="N905">
        <v>50.778700000000001</v>
      </c>
      <c r="O905">
        <v>991.44029999999998</v>
      </c>
      <c r="P905">
        <v>1.4140999999999999</v>
      </c>
      <c r="Q905">
        <v>0.12039999999999999</v>
      </c>
      <c r="R905">
        <v>4.99E-2</v>
      </c>
      <c r="S905">
        <v>44.109099999999998</v>
      </c>
      <c r="T905">
        <v>627.43240000000003</v>
      </c>
      <c r="U905">
        <v>0</v>
      </c>
      <c r="V905">
        <v>0</v>
      </c>
      <c r="W905">
        <v>7.0300000000000001E-2</v>
      </c>
      <c r="X905">
        <v>82586756</v>
      </c>
      <c r="Y905">
        <v>1881592089.5</v>
      </c>
      <c r="Z905">
        <v>0</v>
      </c>
      <c r="AA905">
        <v>0.1263</v>
      </c>
      <c r="AB905">
        <v>4.3900000000000002E-2</v>
      </c>
      <c r="AC905">
        <v>30612.514200000001</v>
      </c>
      <c r="AD905">
        <v>644978.16810000001</v>
      </c>
      <c r="AE905">
        <v>0</v>
      </c>
      <c r="AF905">
        <v>0.12039999999999999</v>
      </c>
      <c r="AG905">
        <v>4.7500000000000001E-2</v>
      </c>
      <c r="AH905">
        <v>0.12709999999999999</v>
      </c>
      <c r="AI905">
        <v>0.57840000000000003</v>
      </c>
      <c r="AJ905">
        <v>-0.33900000000000002</v>
      </c>
      <c r="AK905">
        <v>0.124</v>
      </c>
      <c r="AL905">
        <v>0.50800000000000001</v>
      </c>
      <c r="AM905">
        <v>268937302.5643</v>
      </c>
      <c r="AN905">
        <v>528682801.3082</v>
      </c>
      <c r="AO905">
        <v>0</v>
      </c>
      <c r="AP905">
        <v>0.12870000000000001</v>
      </c>
      <c r="AQ905">
        <v>0.50870000000000004</v>
      </c>
      <c r="AR905">
        <v>9.57112834E-2</v>
      </c>
      <c r="AS905">
        <v>0</v>
      </c>
      <c r="AT905">
        <v>-5.5498890562499996</v>
      </c>
      <c r="AU905">
        <v>0.13469999999999999</v>
      </c>
      <c r="AV905">
        <v>0</v>
      </c>
      <c r="AW905">
        <v>4406.1035000000002</v>
      </c>
      <c r="AX905">
        <v>145285.9498</v>
      </c>
      <c r="AY905">
        <v>0</v>
      </c>
      <c r="AZ905">
        <v>0.112</v>
      </c>
      <c r="BA905">
        <v>0.96970000000000001</v>
      </c>
      <c r="BC905">
        <v>0</v>
      </c>
      <c r="BD905">
        <v>0</v>
      </c>
      <c r="BE905">
        <v>0</v>
      </c>
      <c r="BF905">
        <v>0</v>
      </c>
      <c r="BG905" s="2">
        <f t="shared" si="17"/>
        <v>0.25894537000000001</v>
      </c>
      <c r="BH905" t="str">
        <f>IFERROR(VLOOKUP(D905,'Pesos cenários'!$B$2:$D$4,3,FALSE),"")</f>
        <v/>
      </c>
    </row>
    <row r="906" spans="1:60" x14ac:dyDescent="0.25">
      <c r="A906">
        <v>22003</v>
      </c>
      <c r="B906" t="s">
        <v>719</v>
      </c>
      <c r="C906" t="s">
        <v>592</v>
      </c>
      <c r="D906" t="s">
        <v>60</v>
      </c>
      <c r="E906" t="s">
        <v>93</v>
      </c>
      <c r="F906" t="s">
        <v>728</v>
      </c>
      <c r="G906" t="s">
        <v>716</v>
      </c>
      <c r="H906">
        <v>144.03399999999999</v>
      </c>
      <c r="I906">
        <v>2209.6669900000002</v>
      </c>
      <c r="J906">
        <v>2144.8548336499998</v>
      </c>
      <c r="K906">
        <v>3.6022190000000003E-2</v>
      </c>
      <c r="L906">
        <v>0.13350000000000001</v>
      </c>
      <c r="M906">
        <v>1</v>
      </c>
      <c r="N906">
        <v>148.60990000000001</v>
      </c>
      <c r="O906">
        <v>991.44029999999998</v>
      </c>
      <c r="P906">
        <v>1.4140999999999999</v>
      </c>
      <c r="Q906">
        <v>0.12039999999999999</v>
      </c>
      <c r="R906">
        <v>0.1487</v>
      </c>
      <c r="S906">
        <v>213.9538</v>
      </c>
      <c r="T906">
        <v>627.43240000000003</v>
      </c>
      <c r="U906">
        <v>0</v>
      </c>
      <c r="V906">
        <v>0</v>
      </c>
      <c r="W906">
        <v>0.34100000000000003</v>
      </c>
      <c r="X906">
        <v>568539420</v>
      </c>
      <c r="Y906">
        <v>1881592089.5</v>
      </c>
      <c r="Z906">
        <v>0</v>
      </c>
      <c r="AA906">
        <v>0.1263</v>
      </c>
      <c r="AB906">
        <v>0.30220000000000002</v>
      </c>
      <c r="AC906">
        <v>260347.1948</v>
      </c>
      <c r="AD906">
        <v>644978.16810000001</v>
      </c>
      <c r="AE906">
        <v>0</v>
      </c>
      <c r="AF906">
        <v>0.12039999999999999</v>
      </c>
      <c r="AG906">
        <v>0.4037</v>
      </c>
      <c r="AH906">
        <v>0.30630000000000002</v>
      </c>
      <c r="AI906">
        <v>0.57840000000000003</v>
      </c>
      <c r="AJ906">
        <v>-0.33900000000000002</v>
      </c>
      <c r="AK906">
        <v>0.124</v>
      </c>
      <c r="AL906">
        <v>0.70340000000000003</v>
      </c>
      <c r="AM906">
        <v>544824950.48370004</v>
      </c>
      <c r="AN906">
        <v>528682801.3082</v>
      </c>
      <c r="AO906">
        <v>0</v>
      </c>
      <c r="AP906">
        <v>0.12870000000000001</v>
      </c>
      <c r="AQ906">
        <v>1</v>
      </c>
      <c r="AR906">
        <v>3.9317517299999998</v>
      </c>
      <c r="AS906">
        <v>0</v>
      </c>
      <c r="AT906">
        <v>-5.5498890562499996</v>
      </c>
      <c r="AU906">
        <v>0.13469999999999999</v>
      </c>
      <c r="AV906">
        <v>0</v>
      </c>
      <c r="AW906">
        <v>13578.28</v>
      </c>
      <c r="AX906">
        <v>145285.9498</v>
      </c>
      <c r="AY906">
        <v>0</v>
      </c>
      <c r="AZ906">
        <v>0.112</v>
      </c>
      <c r="BA906">
        <v>0.90649999999999997</v>
      </c>
      <c r="BC906">
        <v>0</v>
      </c>
      <c r="BD906">
        <v>0</v>
      </c>
      <c r="BE906">
        <v>0</v>
      </c>
      <c r="BF906">
        <v>0</v>
      </c>
      <c r="BG906" s="2">
        <f t="shared" si="17"/>
        <v>0.55562641999999995</v>
      </c>
      <c r="BH906" t="str">
        <f>IFERROR(VLOOKUP(D906,'Pesos cenários'!$B$2:$D$4,3,FALSE),"")</f>
        <v/>
      </c>
    </row>
    <row r="907" spans="1:60" x14ac:dyDescent="0.25">
      <c r="A907">
        <v>22005</v>
      </c>
      <c r="B907" t="s">
        <v>719</v>
      </c>
      <c r="C907" t="s">
        <v>593</v>
      </c>
      <c r="D907" t="s">
        <v>60</v>
      </c>
      <c r="E907" t="s">
        <v>93</v>
      </c>
      <c r="F907" t="s">
        <v>728</v>
      </c>
      <c r="G907" t="s">
        <v>716</v>
      </c>
      <c r="H907">
        <v>62.69</v>
      </c>
      <c r="I907">
        <v>661.25036599999999</v>
      </c>
      <c r="J907">
        <v>2144.8548336499998</v>
      </c>
      <c r="K907">
        <v>3.6022190000000003E-2</v>
      </c>
      <c r="L907">
        <v>0.13350000000000001</v>
      </c>
      <c r="M907">
        <v>0.30830000000000002</v>
      </c>
      <c r="N907">
        <v>78.081299999999999</v>
      </c>
      <c r="O907">
        <v>991.44029999999998</v>
      </c>
      <c r="P907">
        <v>1.4140999999999999</v>
      </c>
      <c r="Q907">
        <v>0.12039999999999999</v>
      </c>
      <c r="R907">
        <v>7.7399999999999997E-2</v>
      </c>
      <c r="S907">
        <v>49.476700000000001</v>
      </c>
      <c r="T907">
        <v>627.43240000000003</v>
      </c>
      <c r="U907">
        <v>0</v>
      </c>
      <c r="V907">
        <v>0</v>
      </c>
      <c r="W907">
        <v>7.8899999999999998E-2</v>
      </c>
      <c r="X907">
        <v>247452632</v>
      </c>
      <c r="Y907">
        <v>1881592089.5</v>
      </c>
      <c r="Z907">
        <v>0</v>
      </c>
      <c r="AA907">
        <v>0.1263</v>
      </c>
      <c r="AB907">
        <v>0.13150000000000001</v>
      </c>
      <c r="AC907">
        <v>49595.453699999998</v>
      </c>
      <c r="AD907">
        <v>644978.16810000001</v>
      </c>
      <c r="AE907">
        <v>0</v>
      </c>
      <c r="AF907">
        <v>0.12039999999999999</v>
      </c>
      <c r="AG907">
        <v>7.6899999999999996E-2</v>
      </c>
      <c r="AH907">
        <v>1.9400000000000001E-2</v>
      </c>
      <c r="AI907">
        <v>0.57840000000000003</v>
      </c>
      <c r="AJ907">
        <v>-0.33900000000000002</v>
      </c>
      <c r="AK907">
        <v>0.124</v>
      </c>
      <c r="AL907">
        <v>0.39069999999999999</v>
      </c>
      <c r="AM907">
        <v>0</v>
      </c>
      <c r="AN907">
        <v>528682801.3082</v>
      </c>
      <c r="AO907">
        <v>0</v>
      </c>
      <c r="AP907">
        <v>0.12870000000000001</v>
      </c>
      <c r="AQ907">
        <v>0</v>
      </c>
      <c r="AR907">
        <v>3.5388367300000002E-3</v>
      </c>
      <c r="AS907">
        <v>0</v>
      </c>
      <c r="AT907">
        <v>-5.5498890562499996</v>
      </c>
      <c r="AU907">
        <v>0.13469999999999999</v>
      </c>
      <c r="AV907">
        <v>0</v>
      </c>
      <c r="AW907">
        <v>5069.8114999999998</v>
      </c>
      <c r="AX907">
        <v>145285.9498</v>
      </c>
      <c r="AY907">
        <v>0</v>
      </c>
      <c r="AZ907">
        <v>0.112</v>
      </c>
      <c r="BA907">
        <v>0.96509999999999996</v>
      </c>
      <c r="BC907">
        <v>0</v>
      </c>
      <c r="BD907">
        <v>0</v>
      </c>
      <c r="BE907">
        <v>0</v>
      </c>
      <c r="BF907">
        <v>0</v>
      </c>
      <c r="BG907" s="2">
        <f t="shared" si="17"/>
        <v>0.23288222</v>
      </c>
      <c r="BH907" t="str">
        <f>IFERROR(VLOOKUP(D907,'Pesos cenários'!$B$2:$D$4,3,FALSE),"")</f>
        <v/>
      </c>
    </row>
    <row r="908" spans="1:60" x14ac:dyDescent="0.25">
      <c r="A908">
        <v>22006</v>
      </c>
      <c r="B908" t="s">
        <v>719</v>
      </c>
      <c r="C908" t="s">
        <v>594</v>
      </c>
      <c r="D908" t="s">
        <v>60</v>
      </c>
      <c r="E908" t="s">
        <v>93</v>
      </c>
      <c r="F908" t="s">
        <v>728</v>
      </c>
      <c r="G908" t="s">
        <v>716</v>
      </c>
      <c r="H908">
        <v>132.66300000000001</v>
      </c>
      <c r="I908">
        <v>1166.2557400000001</v>
      </c>
      <c r="J908">
        <v>2144.8548336499998</v>
      </c>
      <c r="K908">
        <v>3.6022190000000003E-2</v>
      </c>
      <c r="L908">
        <v>0.13350000000000001</v>
      </c>
      <c r="M908">
        <v>0.54369999999999996</v>
      </c>
      <c r="N908">
        <v>243.3064</v>
      </c>
      <c r="O908">
        <v>991.44029999999998</v>
      </c>
      <c r="P908">
        <v>1.4140999999999999</v>
      </c>
      <c r="Q908">
        <v>0.12039999999999999</v>
      </c>
      <c r="R908">
        <v>0.24429999999999999</v>
      </c>
      <c r="S908">
        <v>102.9033</v>
      </c>
      <c r="T908">
        <v>627.43240000000003</v>
      </c>
      <c r="U908">
        <v>0</v>
      </c>
      <c r="V908">
        <v>0</v>
      </c>
      <c r="W908">
        <v>0.16400000000000001</v>
      </c>
      <c r="X908">
        <v>698207176</v>
      </c>
      <c r="Y908">
        <v>1881592089.5</v>
      </c>
      <c r="Z908">
        <v>0</v>
      </c>
      <c r="AA908">
        <v>0.1263</v>
      </c>
      <c r="AB908">
        <v>0.37109999999999999</v>
      </c>
      <c r="AC908">
        <v>222835.54130000001</v>
      </c>
      <c r="AD908">
        <v>644978.16810000001</v>
      </c>
      <c r="AE908">
        <v>0</v>
      </c>
      <c r="AF908">
        <v>0.12039999999999999</v>
      </c>
      <c r="AG908">
        <v>0.34549999999999997</v>
      </c>
      <c r="AH908">
        <v>-0.16850000000000001</v>
      </c>
      <c r="AI908">
        <v>0.57840000000000003</v>
      </c>
      <c r="AJ908">
        <v>-0.33900000000000002</v>
      </c>
      <c r="AK908">
        <v>0.124</v>
      </c>
      <c r="AL908">
        <v>0.18590000000000001</v>
      </c>
      <c r="AM908">
        <v>2390424442.2041998</v>
      </c>
      <c r="AN908">
        <v>528682801.3082</v>
      </c>
      <c r="AO908">
        <v>0</v>
      </c>
      <c r="AP908">
        <v>0.12870000000000001</v>
      </c>
      <c r="AQ908">
        <v>1</v>
      </c>
      <c r="AR908">
        <v>-2.13501334</v>
      </c>
      <c r="AS908">
        <v>0</v>
      </c>
      <c r="AT908">
        <v>-5.5498890562499996</v>
      </c>
      <c r="AU908">
        <v>0.13469999999999999</v>
      </c>
      <c r="AV908">
        <v>0.38469477828491999</v>
      </c>
      <c r="AW908">
        <v>215123.8891</v>
      </c>
      <c r="AX908">
        <v>145285.9498</v>
      </c>
      <c r="AY908">
        <v>0</v>
      </c>
      <c r="AZ908">
        <v>0.112</v>
      </c>
      <c r="BA908">
        <v>0</v>
      </c>
      <c r="BC908">
        <v>0</v>
      </c>
      <c r="BD908">
        <v>0</v>
      </c>
      <c r="BE908">
        <v>0</v>
      </c>
      <c r="BF908">
        <v>0</v>
      </c>
      <c r="BG908" s="2">
        <f t="shared" si="17"/>
        <v>0.39403578663497874</v>
      </c>
      <c r="BH908" t="str">
        <f>IFERROR(VLOOKUP(D908,'Pesos cenários'!$B$2:$D$4,3,FALSE),"")</f>
        <v/>
      </c>
    </row>
    <row r="909" spans="1:60" x14ac:dyDescent="0.25">
      <c r="A909">
        <v>22007</v>
      </c>
      <c r="B909" t="s">
        <v>719</v>
      </c>
      <c r="C909" t="s">
        <v>595</v>
      </c>
      <c r="D909" t="s">
        <v>60</v>
      </c>
      <c r="E909" t="s">
        <v>93</v>
      </c>
      <c r="F909" t="s">
        <v>728</v>
      </c>
      <c r="G909" t="s">
        <v>716</v>
      </c>
      <c r="H909">
        <v>185.43</v>
      </c>
      <c r="I909">
        <v>715.47705099999996</v>
      </c>
      <c r="J909">
        <v>2144.8548336499998</v>
      </c>
      <c r="K909">
        <v>3.6022190000000003E-2</v>
      </c>
      <c r="L909">
        <v>0.13350000000000001</v>
      </c>
      <c r="M909">
        <v>0.33360000000000001</v>
      </c>
      <c r="N909">
        <v>331.61559999999997</v>
      </c>
      <c r="O909">
        <v>991.44029999999998</v>
      </c>
      <c r="P909">
        <v>1.4140999999999999</v>
      </c>
      <c r="Q909">
        <v>0.12039999999999999</v>
      </c>
      <c r="R909">
        <v>0.33350000000000002</v>
      </c>
      <c r="S909">
        <v>311.59589999999997</v>
      </c>
      <c r="T909">
        <v>627.43240000000003</v>
      </c>
      <c r="U909">
        <v>0</v>
      </c>
      <c r="V909">
        <v>0</v>
      </c>
      <c r="W909">
        <v>0.49659999999999999</v>
      </c>
      <c r="X909">
        <v>731938584</v>
      </c>
      <c r="Y909">
        <v>1881592089.5</v>
      </c>
      <c r="Z909">
        <v>0</v>
      </c>
      <c r="AA909">
        <v>0.1263</v>
      </c>
      <c r="AB909">
        <v>0.38900000000000001</v>
      </c>
      <c r="AC909">
        <v>293073.44540000003</v>
      </c>
      <c r="AD909">
        <v>644978.16810000001</v>
      </c>
      <c r="AE909">
        <v>0</v>
      </c>
      <c r="AF909">
        <v>0.12039999999999999</v>
      </c>
      <c r="AG909">
        <v>0.45440000000000003</v>
      </c>
      <c r="AH909">
        <v>0.1065</v>
      </c>
      <c r="AI909">
        <v>0.57840000000000003</v>
      </c>
      <c r="AJ909">
        <v>-0.33900000000000002</v>
      </c>
      <c r="AK909">
        <v>0.124</v>
      </c>
      <c r="AL909">
        <v>0.48559999999999998</v>
      </c>
      <c r="AM909">
        <v>1742556287.4660001</v>
      </c>
      <c r="AN909">
        <v>528682801.3082</v>
      </c>
      <c r="AO909">
        <v>0</v>
      </c>
      <c r="AP909">
        <v>0.12870000000000001</v>
      </c>
      <c r="AQ909">
        <v>1</v>
      </c>
      <c r="AR909">
        <v>-2.9251539700000002</v>
      </c>
      <c r="AS909">
        <v>0</v>
      </c>
      <c r="AT909">
        <v>-5.5498890562499996</v>
      </c>
      <c r="AU909">
        <v>0.13469999999999999</v>
      </c>
      <c r="AV909">
        <v>0.52706530533359797</v>
      </c>
      <c r="AW909">
        <v>32162.649399999998</v>
      </c>
      <c r="AX909">
        <v>145285.9498</v>
      </c>
      <c r="AY909">
        <v>0</v>
      </c>
      <c r="AZ909">
        <v>0.112</v>
      </c>
      <c r="BA909">
        <v>0.77859999999999996</v>
      </c>
      <c r="BC909">
        <v>0</v>
      </c>
      <c r="BD909">
        <v>0</v>
      </c>
      <c r="BE909">
        <v>0</v>
      </c>
      <c r="BF909">
        <v>0</v>
      </c>
      <c r="BG909" s="2">
        <f t="shared" si="17"/>
        <v>0.53564275662843563</v>
      </c>
      <c r="BH909" t="str">
        <f>IFERROR(VLOOKUP(D909,'Pesos cenários'!$B$2:$D$4,3,FALSE),"")</f>
        <v/>
      </c>
    </row>
    <row r="910" spans="1:60" x14ac:dyDescent="0.25">
      <c r="A910">
        <v>22008</v>
      </c>
      <c r="B910" t="s">
        <v>719</v>
      </c>
      <c r="C910" t="s">
        <v>596</v>
      </c>
      <c r="D910" t="s">
        <v>60</v>
      </c>
      <c r="E910" t="s">
        <v>93</v>
      </c>
      <c r="F910" t="s">
        <v>728</v>
      </c>
      <c r="G910" t="s">
        <v>716</v>
      </c>
      <c r="H910">
        <v>0.52100000000000002</v>
      </c>
      <c r="I910">
        <v>0.121910959</v>
      </c>
      <c r="J910">
        <v>2144.8548336499998</v>
      </c>
      <c r="K910">
        <v>3.6022190000000003E-2</v>
      </c>
      <c r="L910">
        <v>0.13350000000000001</v>
      </c>
      <c r="M910">
        <v>0</v>
      </c>
      <c r="N910">
        <v>237.08369999999999</v>
      </c>
      <c r="O910">
        <v>991.44029999999998</v>
      </c>
      <c r="P910">
        <v>1.4140999999999999</v>
      </c>
      <c r="Q910">
        <v>0.12039999999999999</v>
      </c>
      <c r="R910">
        <v>0.23799999999999999</v>
      </c>
      <c r="S910">
        <v>14.705399999999999</v>
      </c>
      <c r="T910">
        <v>627.43240000000003</v>
      </c>
      <c r="U910">
        <v>0</v>
      </c>
      <c r="V910">
        <v>0</v>
      </c>
      <c r="W910">
        <v>2.3400000000000001E-2</v>
      </c>
      <c r="X910">
        <v>2056496</v>
      </c>
      <c r="Y910">
        <v>1881592089.5</v>
      </c>
      <c r="Z910">
        <v>0</v>
      </c>
      <c r="AA910">
        <v>0.1263</v>
      </c>
      <c r="AB910">
        <v>1.1000000000000001E-3</v>
      </c>
      <c r="AC910">
        <v>0</v>
      </c>
      <c r="AD910">
        <v>644978.16810000001</v>
      </c>
      <c r="AE910">
        <v>0</v>
      </c>
      <c r="AF910">
        <v>0.12039999999999999</v>
      </c>
      <c r="AG910">
        <v>0</v>
      </c>
      <c r="AH910">
        <v>-4.6199999999999998E-2</v>
      </c>
      <c r="AI910">
        <v>0.57840000000000003</v>
      </c>
      <c r="AJ910">
        <v>-0.33900000000000002</v>
      </c>
      <c r="AK910">
        <v>0.124</v>
      </c>
      <c r="AL910">
        <v>0.31919999999999998</v>
      </c>
      <c r="AM910">
        <v>11448529.002499999</v>
      </c>
      <c r="AN910">
        <v>528682801.3082</v>
      </c>
      <c r="AO910">
        <v>0</v>
      </c>
      <c r="AP910">
        <v>0.12870000000000001</v>
      </c>
      <c r="AQ910">
        <v>2.1700000000000001E-2</v>
      </c>
      <c r="AR910">
        <v>-1.1523826100000001</v>
      </c>
      <c r="AS910">
        <v>0</v>
      </c>
      <c r="AT910">
        <v>-5.5498890562499996</v>
      </c>
      <c r="AU910">
        <v>0.13469999999999999</v>
      </c>
      <c r="AV910">
        <v>0.20764065701498</v>
      </c>
      <c r="AW910">
        <v>1023.1497000000001</v>
      </c>
      <c r="AX910">
        <v>145285.9498</v>
      </c>
      <c r="AY910">
        <v>0</v>
      </c>
      <c r="AZ910">
        <v>0.112</v>
      </c>
      <c r="BA910">
        <v>0.99299999999999999</v>
      </c>
      <c r="BC910">
        <v>0</v>
      </c>
      <c r="BD910">
        <v>0</v>
      </c>
      <c r="BE910">
        <v>0</v>
      </c>
      <c r="BF910">
        <v>0</v>
      </c>
      <c r="BG910" s="2">
        <f t="shared" si="17"/>
        <v>0.2103529164999178</v>
      </c>
      <c r="BH910" t="str">
        <f>IFERROR(VLOOKUP(D910,'Pesos cenários'!$B$2:$D$4,3,FALSE),"")</f>
        <v/>
      </c>
    </row>
    <row r="911" spans="1:60" x14ac:dyDescent="0.25">
      <c r="A911">
        <v>22009</v>
      </c>
      <c r="B911" t="s">
        <v>719</v>
      </c>
      <c r="C911" t="s">
        <v>597</v>
      </c>
      <c r="D911" t="s">
        <v>60</v>
      </c>
      <c r="E911" t="s">
        <v>93</v>
      </c>
      <c r="F911" t="s">
        <v>728</v>
      </c>
      <c r="G911" t="s">
        <v>716</v>
      </c>
      <c r="H911">
        <v>4.7130000000000001</v>
      </c>
      <c r="I911">
        <v>59.318935400000001</v>
      </c>
      <c r="J911">
        <v>2144.8548336499998</v>
      </c>
      <c r="K911">
        <v>3.6022190000000003E-2</v>
      </c>
      <c r="L911">
        <v>0.13350000000000001</v>
      </c>
      <c r="M911">
        <v>2.76E-2</v>
      </c>
      <c r="N911">
        <v>27.913599999999999</v>
      </c>
      <c r="O911">
        <v>991.44029999999998</v>
      </c>
      <c r="P911">
        <v>1.4140999999999999</v>
      </c>
      <c r="Q911">
        <v>0.12039999999999999</v>
      </c>
      <c r="R911">
        <v>2.6800000000000001E-2</v>
      </c>
      <c r="S911">
        <v>62.570399999999999</v>
      </c>
      <c r="T911">
        <v>627.43240000000003</v>
      </c>
      <c r="U911">
        <v>0</v>
      </c>
      <c r="V911">
        <v>0</v>
      </c>
      <c r="W911">
        <v>9.9699999999999997E-2</v>
      </c>
      <c r="X911">
        <v>18604546</v>
      </c>
      <c r="Y911">
        <v>1881592089.5</v>
      </c>
      <c r="Z911">
        <v>0</v>
      </c>
      <c r="AA911">
        <v>0.1263</v>
      </c>
      <c r="AB911">
        <v>9.9000000000000008E-3</v>
      </c>
      <c r="AC911">
        <v>47080.015299999999</v>
      </c>
      <c r="AD911">
        <v>644978.16810000001</v>
      </c>
      <c r="AE911">
        <v>0</v>
      </c>
      <c r="AF911">
        <v>0.12039999999999999</v>
      </c>
      <c r="AG911">
        <v>7.2999999999999995E-2</v>
      </c>
      <c r="AH911">
        <v>-1E-4</v>
      </c>
      <c r="AI911">
        <v>0.57840000000000003</v>
      </c>
      <c r="AJ911">
        <v>-0.33900000000000002</v>
      </c>
      <c r="AK911">
        <v>0.124</v>
      </c>
      <c r="AL911">
        <v>0.36940000000000001</v>
      </c>
      <c r="AM911">
        <v>596864482.68299997</v>
      </c>
      <c r="AN911">
        <v>528682801.3082</v>
      </c>
      <c r="AO911">
        <v>0</v>
      </c>
      <c r="AP911">
        <v>0.12870000000000001</v>
      </c>
      <c r="AQ911">
        <v>1</v>
      </c>
      <c r="AR911">
        <v>-1.14625037</v>
      </c>
      <c r="AS911">
        <v>0</v>
      </c>
      <c r="AT911">
        <v>-5.5498890562499996</v>
      </c>
      <c r="AU911">
        <v>0.13469999999999999</v>
      </c>
      <c r="AV911">
        <v>0.206535726819467</v>
      </c>
      <c r="AW911">
        <v>16871.647400000002</v>
      </c>
      <c r="AX911">
        <v>145285.9498</v>
      </c>
      <c r="AY911">
        <v>0</v>
      </c>
      <c r="AZ911">
        <v>0.112</v>
      </c>
      <c r="BA911">
        <v>0.88390000000000002</v>
      </c>
      <c r="BC911">
        <v>0</v>
      </c>
      <c r="BD911">
        <v>0</v>
      </c>
      <c r="BE911">
        <v>0</v>
      </c>
      <c r="BF911">
        <v>0</v>
      </c>
      <c r="BG911" s="2">
        <f t="shared" si="17"/>
        <v>0.31827365240258221</v>
      </c>
      <c r="BH911" t="str">
        <f>IFERROR(VLOOKUP(D911,'Pesos cenários'!$B$2:$D$4,3,FALSE),"")</f>
        <v/>
      </c>
    </row>
    <row r="912" spans="1:60" x14ac:dyDescent="0.25">
      <c r="A912">
        <v>22010</v>
      </c>
      <c r="B912" t="s">
        <v>719</v>
      </c>
      <c r="C912" t="s">
        <v>598</v>
      </c>
      <c r="D912" t="s">
        <v>60</v>
      </c>
      <c r="E912" t="s">
        <v>93</v>
      </c>
      <c r="F912" t="s">
        <v>728</v>
      </c>
      <c r="G912" t="s">
        <v>716</v>
      </c>
      <c r="H912">
        <v>82.960999999999999</v>
      </c>
      <c r="I912">
        <v>273.14093000000003</v>
      </c>
      <c r="J912">
        <v>2144.8548336499998</v>
      </c>
      <c r="K912">
        <v>3.6022190000000003E-2</v>
      </c>
      <c r="L912">
        <v>0.13350000000000001</v>
      </c>
      <c r="M912">
        <v>0.1273</v>
      </c>
      <c r="N912">
        <v>108.0865</v>
      </c>
      <c r="O912">
        <v>991.44029999999998</v>
      </c>
      <c r="P912">
        <v>1.4140999999999999</v>
      </c>
      <c r="Q912">
        <v>0.12039999999999999</v>
      </c>
      <c r="R912">
        <v>0.1077</v>
      </c>
      <c r="S912">
        <v>155.8827</v>
      </c>
      <c r="T912">
        <v>627.43240000000003</v>
      </c>
      <c r="U912">
        <v>0</v>
      </c>
      <c r="V912">
        <v>0</v>
      </c>
      <c r="W912">
        <v>0.24840000000000001</v>
      </c>
      <c r="X912">
        <v>327466810</v>
      </c>
      <c r="Y912">
        <v>1881592089.5</v>
      </c>
      <c r="Z912">
        <v>0</v>
      </c>
      <c r="AA912">
        <v>0.1263</v>
      </c>
      <c r="AB912">
        <v>0.17399999999999999</v>
      </c>
      <c r="AC912">
        <v>154318.10860000001</v>
      </c>
      <c r="AD912">
        <v>644978.16810000001</v>
      </c>
      <c r="AE912">
        <v>0</v>
      </c>
      <c r="AF912">
        <v>0.12039999999999999</v>
      </c>
      <c r="AG912">
        <v>0.23930000000000001</v>
      </c>
      <c r="AH912">
        <v>0.30919999999999997</v>
      </c>
      <c r="AI912">
        <v>0.57840000000000003</v>
      </c>
      <c r="AJ912">
        <v>-0.33900000000000002</v>
      </c>
      <c r="AK912">
        <v>0.124</v>
      </c>
      <c r="AL912">
        <v>0.70660000000000001</v>
      </c>
      <c r="AM912">
        <v>869621791.72759998</v>
      </c>
      <c r="AN912">
        <v>528682801.3082</v>
      </c>
      <c r="AO912">
        <v>0</v>
      </c>
      <c r="AP912">
        <v>0.12870000000000001</v>
      </c>
      <c r="AQ912">
        <v>1</v>
      </c>
      <c r="AR912">
        <v>13.273403200000001</v>
      </c>
      <c r="AS912">
        <v>0</v>
      </c>
      <c r="AT912">
        <v>-5.5498890562499996</v>
      </c>
      <c r="AU912">
        <v>0.13469999999999999</v>
      </c>
      <c r="AV912">
        <v>0</v>
      </c>
      <c r="AW912">
        <v>111152.61569999999</v>
      </c>
      <c r="AX912">
        <v>145285.9498</v>
      </c>
      <c r="AY912">
        <v>0</v>
      </c>
      <c r="AZ912">
        <v>0.112</v>
      </c>
      <c r="BA912">
        <v>0.2349</v>
      </c>
      <c r="BC912">
        <v>0</v>
      </c>
      <c r="BD912">
        <v>0</v>
      </c>
      <c r="BE912">
        <v>0</v>
      </c>
      <c r="BF912">
        <v>0</v>
      </c>
      <c r="BG912" s="2">
        <f t="shared" si="17"/>
        <v>0.32337674999999999</v>
      </c>
      <c r="BH912" t="str">
        <f>IFERROR(VLOOKUP(D912,'Pesos cenários'!$B$2:$D$4,3,FALSE),"")</f>
        <v/>
      </c>
    </row>
    <row r="913" spans="1:60" x14ac:dyDescent="0.25">
      <c r="A913">
        <v>22011</v>
      </c>
      <c r="B913" t="s">
        <v>719</v>
      </c>
      <c r="C913" t="s">
        <v>599</v>
      </c>
      <c r="D913" t="s">
        <v>60</v>
      </c>
      <c r="E913" t="s">
        <v>93</v>
      </c>
      <c r="F913" t="s">
        <v>728</v>
      </c>
      <c r="G913" t="s">
        <v>716</v>
      </c>
      <c r="H913">
        <v>18.370999999999999</v>
      </c>
      <c r="I913">
        <v>68.212326000000004</v>
      </c>
      <c r="J913">
        <v>2144.8548336499998</v>
      </c>
      <c r="K913">
        <v>3.6022190000000003E-2</v>
      </c>
      <c r="L913">
        <v>0.13350000000000001</v>
      </c>
      <c r="M913">
        <v>3.1800000000000002E-2</v>
      </c>
      <c r="N913">
        <v>75.568299999999994</v>
      </c>
      <c r="O913">
        <v>991.44029999999998</v>
      </c>
      <c r="P913">
        <v>1.4140999999999999</v>
      </c>
      <c r="Q913">
        <v>0.12039999999999999</v>
      </c>
      <c r="R913">
        <v>7.4899999999999994E-2</v>
      </c>
      <c r="S913">
        <v>33.726300000000002</v>
      </c>
      <c r="T913">
        <v>627.43240000000003</v>
      </c>
      <c r="U913">
        <v>0</v>
      </c>
      <c r="V913">
        <v>0</v>
      </c>
      <c r="W913">
        <v>5.3800000000000001E-2</v>
      </c>
      <c r="X913">
        <v>72515146</v>
      </c>
      <c r="Y913">
        <v>1881592089.5</v>
      </c>
      <c r="Z913">
        <v>0</v>
      </c>
      <c r="AA913">
        <v>0.1263</v>
      </c>
      <c r="AB913">
        <v>3.85E-2</v>
      </c>
      <c r="AC913">
        <v>27690.385200000001</v>
      </c>
      <c r="AD913">
        <v>644978.16810000001</v>
      </c>
      <c r="AE913">
        <v>0</v>
      </c>
      <c r="AF913">
        <v>0.12039999999999999</v>
      </c>
      <c r="AG913">
        <v>4.2900000000000001E-2</v>
      </c>
      <c r="AH913">
        <v>0.17280000000000001</v>
      </c>
      <c r="AI913">
        <v>0.57840000000000003</v>
      </c>
      <c r="AJ913">
        <v>-0.33900000000000002</v>
      </c>
      <c r="AK913">
        <v>0.124</v>
      </c>
      <c r="AL913">
        <v>0.55789999999999995</v>
      </c>
      <c r="AM913">
        <v>0</v>
      </c>
      <c r="AN913">
        <v>528682801.3082</v>
      </c>
      <c r="AO913">
        <v>0</v>
      </c>
      <c r="AP913">
        <v>0.12870000000000001</v>
      </c>
      <c r="AQ913">
        <v>0</v>
      </c>
      <c r="AR913">
        <v>-7.6983270600000004</v>
      </c>
      <c r="AS913">
        <v>0</v>
      </c>
      <c r="AT913">
        <v>-5.5498890562499996</v>
      </c>
      <c r="AU913">
        <v>0.13469999999999999</v>
      </c>
      <c r="AV913">
        <v>1</v>
      </c>
      <c r="AW913">
        <v>1181.5206000000001</v>
      </c>
      <c r="AX913">
        <v>145285.9498</v>
      </c>
      <c r="AY913">
        <v>0</v>
      </c>
      <c r="AZ913">
        <v>0.112</v>
      </c>
      <c r="BA913">
        <v>0.9919</v>
      </c>
      <c r="BC913">
        <v>0</v>
      </c>
      <c r="BD913">
        <v>0</v>
      </c>
      <c r="BE913">
        <v>0</v>
      </c>
      <c r="BF913">
        <v>0</v>
      </c>
      <c r="BG913" s="2">
        <f t="shared" si="17"/>
        <v>0.33826336999999995</v>
      </c>
      <c r="BH913" t="str">
        <f>IFERROR(VLOOKUP(D913,'Pesos cenários'!$B$2:$D$4,3,FALSE),"")</f>
        <v/>
      </c>
    </row>
    <row r="914" spans="1:60" x14ac:dyDescent="0.25">
      <c r="A914">
        <v>22012</v>
      </c>
      <c r="B914" t="s">
        <v>719</v>
      </c>
      <c r="C914" t="s">
        <v>600</v>
      </c>
      <c r="D914" t="s">
        <v>60</v>
      </c>
      <c r="E914" t="s">
        <v>93</v>
      </c>
      <c r="F914" t="s">
        <v>728</v>
      </c>
      <c r="G914" t="s">
        <v>716</v>
      </c>
      <c r="H914">
        <v>20.245000000000001</v>
      </c>
      <c r="I914">
        <v>52.400615700000003</v>
      </c>
      <c r="J914">
        <v>2144.8548336499998</v>
      </c>
      <c r="K914">
        <v>3.6022190000000003E-2</v>
      </c>
      <c r="L914">
        <v>0.13350000000000001</v>
      </c>
      <c r="M914">
        <v>2.4400000000000002E-2</v>
      </c>
      <c r="N914">
        <v>65.5792</v>
      </c>
      <c r="O914">
        <v>991.44029999999998</v>
      </c>
      <c r="P914">
        <v>1.4140999999999999</v>
      </c>
      <c r="Q914">
        <v>0.12039999999999999</v>
      </c>
      <c r="R914">
        <v>6.4799999999999996E-2</v>
      </c>
      <c r="S914">
        <v>24.282800000000002</v>
      </c>
      <c r="T914">
        <v>627.43240000000003</v>
      </c>
      <c r="U914">
        <v>0</v>
      </c>
      <c r="V914">
        <v>0</v>
      </c>
      <c r="W914">
        <v>3.8699999999999998E-2</v>
      </c>
      <c r="X914">
        <v>79913122</v>
      </c>
      <c r="Y914">
        <v>1881592089.5</v>
      </c>
      <c r="Z914">
        <v>0</v>
      </c>
      <c r="AA914">
        <v>0.1263</v>
      </c>
      <c r="AB914">
        <v>4.2500000000000003E-2</v>
      </c>
      <c r="AC914">
        <v>28883.784100000001</v>
      </c>
      <c r="AD914">
        <v>644978.16810000001</v>
      </c>
      <c r="AE914">
        <v>0</v>
      </c>
      <c r="AF914">
        <v>0.12039999999999999</v>
      </c>
      <c r="AG914">
        <v>4.48E-2</v>
      </c>
      <c r="AH914">
        <v>1</v>
      </c>
      <c r="AI914">
        <v>0.57840000000000003</v>
      </c>
      <c r="AJ914">
        <v>-0.33900000000000002</v>
      </c>
      <c r="AK914">
        <v>0.124</v>
      </c>
      <c r="AL914">
        <v>1</v>
      </c>
      <c r="AM914">
        <v>11250042.515900001</v>
      </c>
      <c r="AN914">
        <v>528682801.3082</v>
      </c>
      <c r="AO914">
        <v>0</v>
      </c>
      <c r="AP914">
        <v>0.12870000000000001</v>
      </c>
      <c r="AQ914">
        <v>2.1299999999999999E-2</v>
      </c>
      <c r="AR914">
        <v>4.4798404E-2</v>
      </c>
      <c r="AS914">
        <v>0</v>
      </c>
      <c r="AT914">
        <v>-5.5498890562499996</v>
      </c>
      <c r="AU914">
        <v>0.13469999999999999</v>
      </c>
      <c r="AV914">
        <v>0</v>
      </c>
      <c r="AW914">
        <v>200.00970000000001</v>
      </c>
      <c r="AX914">
        <v>145285.9498</v>
      </c>
      <c r="AY914">
        <v>0</v>
      </c>
      <c r="AZ914">
        <v>0.112</v>
      </c>
      <c r="BA914">
        <v>0.99860000000000004</v>
      </c>
      <c r="BC914">
        <v>0</v>
      </c>
      <c r="BD914">
        <v>0</v>
      </c>
      <c r="BE914">
        <v>0</v>
      </c>
      <c r="BF914">
        <v>0</v>
      </c>
      <c r="BG914" s="2">
        <f t="shared" si="17"/>
        <v>0.26040550000000001</v>
      </c>
      <c r="BH914" t="str">
        <f>IFERROR(VLOOKUP(D914,'Pesos cenários'!$B$2:$D$4,3,FALSE),"")</f>
        <v/>
      </c>
    </row>
    <row r="915" spans="1:60" x14ac:dyDescent="0.25">
      <c r="A915">
        <v>22013</v>
      </c>
      <c r="B915" t="s">
        <v>719</v>
      </c>
      <c r="C915" t="s">
        <v>601</v>
      </c>
      <c r="D915" t="s">
        <v>60</v>
      </c>
      <c r="E915" t="s">
        <v>93</v>
      </c>
      <c r="F915" t="s">
        <v>728</v>
      </c>
      <c r="G915" t="s">
        <v>716</v>
      </c>
      <c r="H915">
        <v>3.0230000000000001</v>
      </c>
      <c r="I915">
        <v>3.6022190000000003E-2</v>
      </c>
      <c r="J915">
        <v>2144.8548336499998</v>
      </c>
      <c r="K915">
        <v>3.6022190000000003E-2</v>
      </c>
      <c r="L915">
        <v>0.13350000000000001</v>
      </c>
      <c r="M915">
        <v>0</v>
      </c>
      <c r="N915">
        <v>956.07809999999995</v>
      </c>
      <c r="O915">
        <v>991.44029999999998</v>
      </c>
      <c r="P915">
        <v>1.4140999999999999</v>
      </c>
      <c r="Q915">
        <v>0.12039999999999999</v>
      </c>
      <c r="R915">
        <v>0.96430000000000005</v>
      </c>
      <c r="S915">
        <v>29.537299999999998</v>
      </c>
      <c r="T915">
        <v>627.43240000000003</v>
      </c>
      <c r="U915">
        <v>0</v>
      </c>
      <c r="V915">
        <v>0</v>
      </c>
      <c r="W915">
        <v>4.7100000000000003E-2</v>
      </c>
      <c r="X915">
        <v>11933428</v>
      </c>
      <c r="Y915">
        <v>1881592089.5</v>
      </c>
      <c r="Z915">
        <v>0</v>
      </c>
      <c r="AA915">
        <v>0.1263</v>
      </c>
      <c r="AB915">
        <v>6.3E-3</v>
      </c>
      <c r="AC915">
        <v>2547.9402</v>
      </c>
      <c r="AD915">
        <v>644978.16810000001</v>
      </c>
      <c r="AE915">
        <v>0</v>
      </c>
      <c r="AF915">
        <v>0.12039999999999999</v>
      </c>
      <c r="AG915">
        <v>4.0000000000000001E-3</v>
      </c>
      <c r="AH915">
        <v>8.1299999999999997E-2</v>
      </c>
      <c r="AI915">
        <v>0.57840000000000003</v>
      </c>
      <c r="AJ915">
        <v>-0.33900000000000002</v>
      </c>
      <c r="AK915">
        <v>0.124</v>
      </c>
      <c r="AL915">
        <v>0.4582</v>
      </c>
      <c r="AM915">
        <v>906851.1912</v>
      </c>
      <c r="AN915">
        <v>528682801.3082</v>
      </c>
      <c r="AO915">
        <v>0</v>
      </c>
      <c r="AP915">
        <v>0.12870000000000001</v>
      </c>
      <c r="AQ915">
        <v>1.6999999999999999E-3</v>
      </c>
      <c r="AR915">
        <v>0</v>
      </c>
      <c r="AS915">
        <v>0</v>
      </c>
      <c r="AT915">
        <v>-5.5498890562499996</v>
      </c>
      <c r="AU915">
        <v>0.13469999999999999</v>
      </c>
      <c r="AV915">
        <v>0</v>
      </c>
      <c r="AW915">
        <v>271.58390000000003</v>
      </c>
      <c r="AX915">
        <v>145285.9498</v>
      </c>
      <c r="AY915">
        <v>0</v>
      </c>
      <c r="AZ915">
        <v>0.112</v>
      </c>
      <c r="BA915">
        <v>0.99809999999999999</v>
      </c>
      <c r="BC915">
        <v>0</v>
      </c>
      <c r="BD915">
        <v>0</v>
      </c>
      <c r="BE915">
        <v>0</v>
      </c>
      <c r="BF915">
        <v>0</v>
      </c>
      <c r="BG915" s="2">
        <f t="shared" si="17"/>
        <v>0.28620180000000001</v>
      </c>
      <c r="BH915" t="str">
        <f>IFERROR(VLOOKUP(D915,'Pesos cenários'!$B$2:$D$4,3,FALSE),"")</f>
        <v/>
      </c>
    </row>
    <row r="916" spans="1:60" x14ac:dyDescent="0.25">
      <c r="A916">
        <v>22014</v>
      </c>
      <c r="B916" t="s">
        <v>719</v>
      </c>
      <c r="C916" t="s">
        <v>602</v>
      </c>
      <c r="D916" t="s">
        <v>60</v>
      </c>
      <c r="E916" t="s">
        <v>93</v>
      </c>
      <c r="F916" t="s">
        <v>728</v>
      </c>
      <c r="G916" t="s">
        <v>716</v>
      </c>
      <c r="H916">
        <v>25.018000000000001</v>
      </c>
      <c r="I916">
        <v>186.84802199999999</v>
      </c>
      <c r="J916">
        <v>2144.8548336499998</v>
      </c>
      <c r="K916">
        <v>3.6022190000000003E-2</v>
      </c>
      <c r="L916">
        <v>0.13350000000000001</v>
      </c>
      <c r="M916">
        <v>8.7099999999999997E-2</v>
      </c>
      <c r="N916">
        <v>20.232099999999999</v>
      </c>
      <c r="O916">
        <v>991.44029999999998</v>
      </c>
      <c r="P916">
        <v>1.4140999999999999</v>
      </c>
      <c r="Q916">
        <v>0.12039999999999999</v>
      </c>
      <c r="R916">
        <v>1.9E-2</v>
      </c>
      <c r="S916">
        <v>51.534700000000001</v>
      </c>
      <c r="T916">
        <v>627.43240000000003</v>
      </c>
      <c r="U916">
        <v>0</v>
      </c>
      <c r="V916">
        <v>0</v>
      </c>
      <c r="W916">
        <v>8.2100000000000006E-2</v>
      </c>
      <c r="X916">
        <v>98752356</v>
      </c>
      <c r="Y916">
        <v>1881592089.5</v>
      </c>
      <c r="Z916">
        <v>0</v>
      </c>
      <c r="AA916">
        <v>0.1263</v>
      </c>
      <c r="AB916">
        <v>5.2499999999999998E-2</v>
      </c>
      <c r="AC916">
        <v>33908.908900000002</v>
      </c>
      <c r="AD916">
        <v>644978.16810000001</v>
      </c>
      <c r="AE916">
        <v>0</v>
      </c>
      <c r="AF916">
        <v>0.12039999999999999</v>
      </c>
      <c r="AG916">
        <v>5.2600000000000001E-2</v>
      </c>
      <c r="AH916">
        <v>0.27700000000000002</v>
      </c>
      <c r="AI916">
        <v>0.57840000000000003</v>
      </c>
      <c r="AJ916">
        <v>-0.33900000000000002</v>
      </c>
      <c r="AK916">
        <v>0.124</v>
      </c>
      <c r="AL916">
        <v>0.6714</v>
      </c>
      <c r="AM916">
        <v>91084197.078799993</v>
      </c>
      <c r="AN916">
        <v>528682801.3082</v>
      </c>
      <c r="AO916">
        <v>0</v>
      </c>
      <c r="AP916">
        <v>0.12870000000000001</v>
      </c>
      <c r="AQ916">
        <v>0.17230000000000001</v>
      </c>
      <c r="AR916">
        <v>0.53197008400000001</v>
      </c>
      <c r="AS916">
        <v>0</v>
      </c>
      <c r="AT916">
        <v>-5.5498890562499996</v>
      </c>
      <c r="AU916">
        <v>0.13469999999999999</v>
      </c>
      <c r="AV916">
        <v>0</v>
      </c>
      <c r="AW916">
        <v>5500.2622000000001</v>
      </c>
      <c r="AX916">
        <v>145285.9498</v>
      </c>
      <c r="AY916">
        <v>0</v>
      </c>
      <c r="AZ916">
        <v>0.112</v>
      </c>
      <c r="BA916">
        <v>0.96209999999999996</v>
      </c>
      <c r="BC916">
        <v>0</v>
      </c>
      <c r="BD916">
        <v>0</v>
      </c>
      <c r="BE916">
        <v>0</v>
      </c>
      <c r="BF916">
        <v>0</v>
      </c>
      <c r="BG916" s="2">
        <f t="shared" si="17"/>
        <v>0.24006305</v>
      </c>
      <c r="BH916" t="str">
        <f>IFERROR(VLOOKUP(D916,'Pesos cenários'!$B$2:$D$4,3,FALSE),"")</f>
        <v/>
      </c>
    </row>
    <row r="917" spans="1:60" x14ac:dyDescent="0.25">
      <c r="A917">
        <v>22015</v>
      </c>
      <c r="B917" t="s">
        <v>719</v>
      </c>
      <c r="C917" t="s">
        <v>603</v>
      </c>
      <c r="D917" t="s">
        <v>60</v>
      </c>
      <c r="E917" t="s">
        <v>93</v>
      </c>
      <c r="F917" t="s">
        <v>728</v>
      </c>
      <c r="G917" t="s">
        <v>716</v>
      </c>
      <c r="H917">
        <v>1.8340000000000001</v>
      </c>
      <c r="I917">
        <v>17.5381088</v>
      </c>
      <c r="J917">
        <v>2144.8548336499998</v>
      </c>
      <c r="K917">
        <v>3.6022190000000003E-2</v>
      </c>
      <c r="L917">
        <v>0.13350000000000001</v>
      </c>
      <c r="M917">
        <v>8.2000000000000007E-3</v>
      </c>
      <c r="N917">
        <v>11.616199999999999</v>
      </c>
      <c r="O917">
        <v>991.44029999999998</v>
      </c>
      <c r="P917">
        <v>1.4140999999999999</v>
      </c>
      <c r="Q917">
        <v>0.12039999999999999</v>
      </c>
      <c r="R917">
        <v>1.03E-2</v>
      </c>
      <c r="S917">
        <v>18.607800000000001</v>
      </c>
      <c r="T917">
        <v>627.43240000000003</v>
      </c>
      <c r="U917">
        <v>0</v>
      </c>
      <c r="V917">
        <v>0</v>
      </c>
      <c r="W917">
        <v>2.9700000000000001E-2</v>
      </c>
      <c r="X917">
        <v>7238566</v>
      </c>
      <c r="Y917">
        <v>1881592089.5</v>
      </c>
      <c r="Z917">
        <v>0</v>
      </c>
      <c r="AA917">
        <v>0.1263</v>
      </c>
      <c r="AB917">
        <v>3.8E-3</v>
      </c>
      <c r="AC917">
        <v>609.61320000000001</v>
      </c>
      <c r="AD917">
        <v>644978.16810000001</v>
      </c>
      <c r="AE917">
        <v>0</v>
      </c>
      <c r="AF917">
        <v>0.12039999999999999</v>
      </c>
      <c r="AG917">
        <v>8.9999999999999998E-4</v>
      </c>
      <c r="AH917">
        <v>6.6799999999999998E-2</v>
      </c>
      <c r="AI917">
        <v>0.57840000000000003</v>
      </c>
      <c r="AJ917">
        <v>-0.33900000000000002</v>
      </c>
      <c r="AK917">
        <v>0.124</v>
      </c>
      <c r="AL917">
        <v>0.44230000000000003</v>
      </c>
      <c r="AM917">
        <v>38834892.693999998</v>
      </c>
      <c r="AN917">
        <v>528682801.3082</v>
      </c>
      <c r="AO917">
        <v>0</v>
      </c>
      <c r="AP917">
        <v>0.12870000000000001</v>
      </c>
      <c r="AQ917">
        <v>7.3499999999999996E-2</v>
      </c>
      <c r="AR917">
        <v>-0.21897029900000001</v>
      </c>
      <c r="AS917">
        <v>0</v>
      </c>
      <c r="AT917">
        <v>-5.5498890562499996</v>
      </c>
      <c r="AU917">
        <v>0.13469999999999999</v>
      </c>
      <c r="AV917">
        <v>3.9454896625979702E-2</v>
      </c>
      <c r="AW917">
        <v>4817.4183000000003</v>
      </c>
      <c r="AX917">
        <v>145285.9498</v>
      </c>
      <c r="AY917">
        <v>0</v>
      </c>
      <c r="AZ917">
        <v>0.112</v>
      </c>
      <c r="BA917">
        <v>0.96679999999999999</v>
      </c>
      <c r="BC917">
        <v>0</v>
      </c>
      <c r="BD917">
        <v>0</v>
      </c>
      <c r="BE917">
        <v>0</v>
      </c>
      <c r="BF917">
        <v>0</v>
      </c>
      <c r="BG917" s="2">
        <f t="shared" si="17"/>
        <v>0.18082394457551948</v>
      </c>
      <c r="BH917" t="str">
        <f>IFERROR(VLOOKUP(D917,'Pesos cenários'!$B$2:$D$4,3,FALSE),"")</f>
        <v/>
      </c>
    </row>
    <row r="918" spans="1:60" x14ac:dyDescent="0.25">
      <c r="A918">
        <v>22016</v>
      </c>
      <c r="B918" t="s">
        <v>719</v>
      </c>
      <c r="C918" t="s">
        <v>604</v>
      </c>
      <c r="D918" t="s">
        <v>60</v>
      </c>
      <c r="E918" t="s">
        <v>93</v>
      </c>
      <c r="F918" t="s">
        <v>728</v>
      </c>
      <c r="G918" t="s">
        <v>716</v>
      </c>
      <c r="H918">
        <v>50.27</v>
      </c>
      <c r="I918">
        <v>522.31195100000002</v>
      </c>
      <c r="J918">
        <v>2144.8548336499998</v>
      </c>
      <c r="K918">
        <v>3.6022190000000003E-2</v>
      </c>
      <c r="L918">
        <v>0.13350000000000001</v>
      </c>
      <c r="M918">
        <v>0.24349999999999999</v>
      </c>
      <c r="N918">
        <v>53.7699</v>
      </c>
      <c r="O918">
        <v>991.44029999999998</v>
      </c>
      <c r="P918">
        <v>1.4140999999999999</v>
      </c>
      <c r="Q918">
        <v>0.12039999999999999</v>
      </c>
      <c r="R918">
        <v>5.2900000000000003E-2</v>
      </c>
      <c r="S918">
        <v>78.072100000000006</v>
      </c>
      <c r="T918">
        <v>627.43240000000003</v>
      </c>
      <c r="U918">
        <v>0</v>
      </c>
      <c r="V918">
        <v>0</v>
      </c>
      <c r="W918">
        <v>0.1244</v>
      </c>
      <c r="X918">
        <v>198427750</v>
      </c>
      <c r="Y918">
        <v>1881592089.5</v>
      </c>
      <c r="Z918">
        <v>0</v>
      </c>
      <c r="AA918">
        <v>0.1263</v>
      </c>
      <c r="AB918">
        <v>0.1055</v>
      </c>
      <c r="AC918">
        <v>81152.135299999994</v>
      </c>
      <c r="AD918">
        <v>644978.16810000001</v>
      </c>
      <c r="AE918">
        <v>0</v>
      </c>
      <c r="AF918">
        <v>0.12039999999999999</v>
      </c>
      <c r="AG918">
        <v>0.1258</v>
      </c>
      <c r="AH918">
        <v>8.7999999999999995E-2</v>
      </c>
      <c r="AI918">
        <v>0.57840000000000003</v>
      </c>
      <c r="AJ918">
        <v>-0.33900000000000002</v>
      </c>
      <c r="AK918">
        <v>0.124</v>
      </c>
      <c r="AL918">
        <v>0.46539999999999998</v>
      </c>
      <c r="AM918">
        <v>716583389.31149995</v>
      </c>
      <c r="AN918">
        <v>528682801.3082</v>
      </c>
      <c r="AO918">
        <v>0</v>
      </c>
      <c r="AP918">
        <v>0.12870000000000001</v>
      </c>
      <c r="AQ918">
        <v>1</v>
      </c>
      <c r="AR918">
        <v>-14.297221199999999</v>
      </c>
      <c r="AS918">
        <v>0</v>
      </c>
      <c r="AT918">
        <v>-5.5498890562499996</v>
      </c>
      <c r="AU918">
        <v>0.13469999999999999</v>
      </c>
      <c r="AV918">
        <v>1</v>
      </c>
      <c r="AW918">
        <v>43046.162199999999</v>
      </c>
      <c r="AX918">
        <v>145285.9498</v>
      </c>
      <c r="AY918">
        <v>0</v>
      </c>
      <c r="AZ918">
        <v>0.112</v>
      </c>
      <c r="BA918">
        <v>0.70369999999999999</v>
      </c>
      <c r="BC918">
        <v>0</v>
      </c>
      <c r="BD918">
        <v>0</v>
      </c>
      <c r="BE918">
        <v>0</v>
      </c>
      <c r="BF918">
        <v>0</v>
      </c>
      <c r="BG918" s="2">
        <f t="shared" si="17"/>
        <v>0.46727138000000001</v>
      </c>
      <c r="BH918" t="str">
        <f>IFERROR(VLOOKUP(D918,'Pesos cenários'!$B$2:$D$4,3,FALSE),"")</f>
        <v/>
      </c>
    </row>
    <row r="919" spans="1:60" x14ac:dyDescent="0.25">
      <c r="A919">
        <v>22017</v>
      </c>
      <c r="B919" t="s">
        <v>719</v>
      </c>
      <c r="C919" t="s">
        <v>605</v>
      </c>
      <c r="D919" t="s">
        <v>60</v>
      </c>
      <c r="E919" t="s">
        <v>93</v>
      </c>
      <c r="F919" t="s">
        <v>728</v>
      </c>
      <c r="G919" t="s">
        <v>716</v>
      </c>
      <c r="H919">
        <v>7.0010000000000003</v>
      </c>
      <c r="I919">
        <v>25.6559296</v>
      </c>
      <c r="J919">
        <v>2144.8548336499998</v>
      </c>
      <c r="K919">
        <v>3.6022190000000003E-2</v>
      </c>
      <c r="L919">
        <v>0.13350000000000001</v>
      </c>
      <c r="M919">
        <v>1.1900000000000001E-2</v>
      </c>
      <c r="N919">
        <v>40.513399999999997</v>
      </c>
      <c r="O919">
        <v>991.44029999999998</v>
      </c>
      <c r="P919">
        <v>1.4140999999999999</v>
      </c>
      <c r="Q919">
        <v>0.12039999999999999</v>
      </c>
      <c r="R919">
        <v>3.95E-2</v>
      </c>
      <c r="S919">
        <v>17.524699999999999</v>
      </c>
      <c r="T919">
        <v>627.43240000000003</v>
      </c>
      <c r="U919">
        <v>0</v>
      </c>
      <c r="V919">
        <v>0</v>
      </c>
      <c r="W919">
        <v>2.7900000000000001E-2</v>
      </c>
      <c r="X919">
        <v>27634312</v>
      </c>
      <c r="Y919">
        <v>1881592089.5</v>
      </c>
      <c r="Z919">
        <v>0</v>
      </c>
      <c r="AA919">
        <v>0.1263</v>
      </c>
      <c r="AB919">
        <v>1.47E-2</v>
      </c>
      <c r="AC919">
        <v>11961.986800000001</v>
      </c>
      <c r="AD919">
        <v>644978.16810000001</v>
      </c>
      <c r="AE919">
        <v>0</v>
      </c>
      <c r="AF919">
        <v>0.12039999999999999</v>
      </c>
      <c r="AG919">
        <v>1.8499999999999999E-2</v>
      </c>
      <c r="AH919">
        <v>0.10050000000000001</v>
      </c>
      <c r="AI919">
        <v>0.57840000000000003</v>
      </c>
      <c r="AJ919">
        <v>-0.33900000000000002</v>
      </c>
      <c r="AK919">
        <v>0.124</v>
      </c>
      <c r="AL919">
        <v>0.47910000000000003</v>
      </c>
      <c r="AM919">
        <v>1837757.9584999999</v>
      </c>
      <c r="AN919">
        <v>528682801.3082</v>
      </c>
      <c r="AO919">
        <v>0</v>
      </c>
      <c r="AP919">
        <v>0.12870000000000001</v>
      </c>
      <c r="AQ919">
        <v>3.5000000000000001E-3</v>
      </c>
      <c r="AR919">
        <v>0</v>
      </c>
      <c r="AS919">
        <v>0</v>
      </c>
      <c r="AT919">
        <v>-5.5498890562499996</v>
      </c>
      <c r="AU919">
        <v>0.13469999999999999</v>
      </c>
      <c r="AV919">
        <v>0</v>
      </c>
      <c r="AW919">
        <v>2334.8705</v>
      </c>
      <c r="AX919">
        <v>145285.9498</v>
      </c>
      <c r="AY919">
        <v>0</v>
      </c>
      <c r="AZ919">
        <v>0.112</v>
      </c>
      <c r="BA919">
        <v>0.9839</v>
      </c>
      <c r="BC919">
        <v>0</v>
      </c>
      <c r="BD919">
        <v>0</v>
      </c>
      <c r="BE919">
        <v>0</v>
      </c>
      <c r="BF919">
        <v>0</v>
      </c>
      <c r="BG919" s="2">
        <f t="shared" si="17"/>
        <v>0.18048411</v>
      </c>
      <c r="BH919" t="str">
        <f>IFERROR(VLOOKUP(D919,'Pesos cenários'!$B$2:$D$4,3,FALSE),"")</f>
        <v/>
      </c>
    </row>
    <row r="920" spans="1:60" x14ac:dyDescent="0.25">
      <c r="A920">
        <v>22018</v>
      </c>
      <c r="B920" t="s">
        <v>719</v>
      </c>
      <c r="C920" t="s">
        <v>606</v>
      </c>
      <c r="D920" t="s">
        <v>60</v>
      </c>
      <c r="E920" t="s">
        <v>93</v>
      </c>
      <c r="F920" t="s">
        <v>728</v>
      </c>
      <c r="G920" t="s">
        <v>716</v>
      </c>
      <c r="H920">
        <v>71.308999999999997</v>
      </c>
      <c r="I920">
        <v>1705.66211</v>
      </c>
      <c r="J920">
        <v>2144.8548336499998</v>
      </c>
      <c r="K920">
        <v>3.6022190000000003E-2</v>
      </c>
      <c r="L920">
        <v>0.13350000000000001</v>
      </c>
      <c r="M920">
        <v>0.79520000000000002</v>
      </c>
      <c r="N920">
        <v>17.8018</v>
      </c>
      <c r="O920">
        <v>991.44029999999998</v>
      </c>
      <c r="P920">
        <v>1.4140999999999999</v>
      </c>
      <c r="Q920">
        <v>0.12039999999999999</v>
      </c>
      <c r="R920">
        <v>1.66E-2</v>
      </c>
      <c r="S920">
        <v>123.4357</v>
      </c>
      <c r="T920">
        <v>627.43240000000003</v>
      </c>
      <c r="U920">
        <v>0</v>
      </c>
      <c r="V920">
        <v>0</v>
      </c>
      <c r="W920">
        <v>0.19670000000000001</v>
      </c>
      <c r="X920">
        <v>281475694</v>
      </c>
      <c r="Y920">
        <v>1881592089.5</v>
      </c>
      <c r="Z920">
        <v>0</v>
      </c>
      <c r="AA920">
        <v>0.1263</v>
      </c>
      <c r="AB920">
        <v>0.14960000000000001</v>
      </c>
      <c r="AC920">
        <v>116554.8535</v>
      </c>
      <c r="AD920">
        <v>644978.16810000001</v>
      </c>
      <c r="AE920">
        <v>0</v>
      </c>
      <c r="AF920">
        <v>0.12039999999999999</v>
      </c>
      <c r="AG920">
        <v>0.1807</v>
      </c>
      <c r="AH920">
        <v>0.15409999999999999</v>
      </c>
      <c r="AI920">
        <v>0.57840000000000003</v>
      </c>
      <c r="AJ920">
        <v>-0.33900000000000002</v>
      </c>
      <c r="AK920">
        <v>0.124</v>
      </c>
      <c r="AL920">
        <v>0.53749999999999998</v>
      </c>
      <c r="AM920">
        <v>174741157.89629999</v>
      </c>
      <c r="AN920">
        <v>528682801.3082</v>
      </c>
      <c r="AO920">
        <v>0</v>
      </c>
      <c r="AP920">
        <v>0.12870000000000001</v>
      </c>
      <c r="AQ920">
        <v>0.33050000000000002</v>
      </c>
      <c r="AR920">
        <v>0.161844984</v>
      </c>
      <c r="AS920">
        <v>0</v>
      </c>
      <c r="AT920">
        <v>-5.5498890562499996</v>
      </c>
      <c r="AU920">
        <v>0.13469999999999999</v>
      </c>
      <c r="AV920">
        <v>0</v>
      </c>
      <c r="AW920">
        <v>14971.6561</v>
      </c>
      <c r="AX920">
        <v>145285.9498</v>
      </c>
      <c r="AY920">
        <v>0</v>
      </c>
      <c r="AZ920">
        <v>0.112</v>
      </c>
      <c r="BA920">
        <v>0.89700000000000002</v>
      </c>
      <c r="BC920">
        <v>0</v>
      </c>
      <c r="BD920">
        <v>0</v>
      </c>
      <c r="BE920">
        <v>0</v>
      </c>
      <c r="BF920">
        <v>0</v>
      </c>
      <c r="BG920" s="2">
        <f t="shared" si="17"/>
        <v>0.35845795000000003</v>
      </c>
      <c r="BH920" t="str">
        <f>IFERROR(VLOOKUP(D920,'Pesos cenários'!$B$2:$D$4,3,FALSE),"")</f>
        <v/>
      </c>
    </row>
    <row r="921" spans="1:60" x14ac:dyDescent="0.25">
      <c r="A921">
        <v>22019</v>
      </c>
      <c r="B921" t="s">
        <v>719</v>
      </c>
      <c r="C921" t="s">
        <v>607</v>
      </c>
      <c r="D921" t="s">
        <v>60</v>
      </c>
      <c r="E921" t="s">
        <v>93</v>
      </c>
      <c r="F921" t="s">
        <v>728</v>
      </c>
      <c r="G921" t="s">
        <v>716</v>
      </c>
      <c r="H921">
        <v>63.308</v>
      </c>
      <c r="I921">
        <v>193.26852400000001</v>
      </c>
      <c r="J921">
        <v>2144.8548336499998</v>
      </c>
      <c r="K921">
        <v>3.6022190000000003E-2</v>
      </c>
      <c r="L921">
        <v>0.13350000000000001</v>
      </c>
      <c r="M921">
        <v>9.01E-2</v>
      </c>
      <c r="N921">
        <v>160.02629999999999</v>
      </c>
      <c r="O921">
        <v>991.44029999999998</v>
      </c>
      <c r="P921">
        <v>1.4140999999999999</v>
      </c>
      <c r="Q921">
        <v>0.12039999999999999</v>
      </c>
      <c r="R921">
        <v>0.16020000000000001</v>
      </c>
      <c r="S921">
        <v>104.8216</v>
      </c>
      <c r="T921">
        <v>627.43240000000003</v>
      </c>
      <c r="U921">
        <v>0</v>
      </c>
      <c r="V921">
        <v>0</v>
      </c>
      <c r="W921">
        <v>0.1671</v>
      </c>
      <c r="X921">
        <v>249892426</v>
      </c>
      <c r="Y921">
        <v>1881592089.5</v>
      </c>
      <c r="Z921">
        <v>0</v>
      </c>
      <c r="AA921">
        <v>0.1263</v>
      </c>
      <c r="AB921">
        <v>0.1328</v>
      </c>
      <c r="AC921">
        <v>98611.6152</v>
      </c>
      <c r="AD921">
        <v>644978.16810000001</v>
      </c>
      <c r="AE921">
        <v>0</v>
      </c>
      <c r="AF921">
        <v>0.12039999999999999</v>
      </c>
      <c r="AG921">
        <v>0.15290000000000001</v>
      </c>
      <c r="AH921">
        <v>8.4699999999999998E-2</v>
      </c>
      <c r="AI921">
        <v>0.57840000000000003</v>
      </c>
      <c r="AJ921">
        <v>-0.33900000000000002</v>
      </c>
      <c r="AK921">
        <v>0.124</v>
      </c>
      <c r="AL921">
        <v>0.46179999999999999</v>
      </c>
      <c r="AM921">
        <v>1108310401.1789</v>
      </c>
      <c r="AN921">
        <v>528682801.3082</v>
      </c>
      <c r="AO921">
        <v>0</v>
      </c>
      <c r="AP921">
        <v>0.12870000000000001</v>
      </c>
      <c r="AQ921">
        <v>1</v>
      </c>
      <c r="AR921">
        <v>4.0610494599999996</v>
      </c>
      <c r="AS921">
        <v>0</v>
      </c>
      <c r="AT921">
        <v>-5.5498890562499996</v>
      </c>
      <c r="AU921">
        <v>0.13469999999999999</v>
      </c>
      <c r="AV921">
        <v>0</v>
      </c>
      <c r="AW921">
        <v>39662.843200000003</v>
      </c>
      <c r="AX921">
        <v>145285.9498</v>
      </c>
      <c r="AY921">
        <v>0</v>
      </c>
      <c r="AZ921">
        <v>0.112</v>
      </c>
      <c r="BA921">
        <v>0.72699999999999998</v>
      </c>
      <c r="BC921">
        <v>0</v>
      </c>
      <c r="BD921">
        <v>0</v>
      </c>
      <c r="BE921">
        <v>0</v>
      </c>
      <c r="BF921">
        <v>0</v>
      </c>
      <c r="BG921" s="2">
        <f t="shared" si="17"/>
        <v>0.33388542999999998</v>
      </c>
      <c r="BH921" t="str">
        <f>IFERROR(VLOOKUP(D921,'Pesos cenários'!$B$2:$D$4,3,FALSE),"")</f>
        <v/>
      </c>
    </row>
    <row r="922" spans="1:60" x14ac:dyDescent="0.25">
      <c r="A922">
        <v>22020</v>
      </c>
      <c r="B922" t="s">
        <v>719</v>
      </c>
      <c r="C922" t="s">
        <v>608</v>
      </c>
      <c r="D922" t="s">
        <v>60</v>
      </c>
      <c r="E922" t="s">
        <v>93</v>
      </c>
      <c r="F922" t="s">
        <v>728</v>
      </c>
      <c r="G922" t="s">
        <v>716</v>
      </c>
      <c r="H922">
        <v>28.303000000000001</v>
      </c>
      <c r="I922">
        <v>312.00070199999999</v>
      </c>
      <c r="J922">
        <v>2144.8548336499998</v>
      </c>
      <c r="K922">
        <v>3.6022190000000003E-2</v>
      </c>
      <c r="L922">
        <v>0.13350000000000001</v>
      </c>
      <c r="M922">
        <v>0.14549999999999999</v>
      </c>
      <c r="N922">
        <v>69.080699999999993</v>
      </c>
      <c r="O922">
        <v>991.44029999999998</v>
      </c>
      <c r="P922">
        <v>1.4140999999999999</v>
      </c>
      <c r="Q922">
        <v>0.12039999999999999</v>
      </c>
      <c r="R922">
        <v>6.83E-2</v>
      </c>
      <c r="S922">
        <v>6.4211999999999998</v>
      </c>
      <c r="T922">
        <v>627.43240000000003</v>
      </c>
      <c r="U922">
        <v>0</v>
      </c>
      <c r="V922">
        <v>0</v>
      </c>
      <c r="W922">
        <v>1.0200000000000001E-2</v>
      </c>
      <c r="X922">
        <v>111719782</v>
      </c>
      <c r="Y922">
        <v>1881592089.5</v>
      </c>
      <c r="Z922">
        <v>0</v>
      </c>
      <c r="AA922">
        <v>0.1263</v>
      </c>
      <c r="AB922">
        <v>5.9400000000000001E-2</v>
      </c>
      <c r="AC922">
        <v>42723.714899999999</v>
      </c>
      <c r="AD922">
        <v>644978.16810000001</v>
      </c>
      <c r="AE922">
        <v>0</v>
      </c>
      <c r="AF922">
        <v>0.12039999999999999</v>
      </c>
      <c r="AG922">
        <v>6.6199999999999995E-2</v>
      </c>
      <c r="AH922">
        <v>-6.1999999999999998E-3</v>
      </c>
      <c r="AI922">
        <v>0.57840000000000003</v>
      </c>
      <c r="AJ922">
        <v>-0.33900000000000002</v>
      </c>
      <c r="AK922">
        <v>0.124</v>
      </c>
      <c r="AL922">
        <v>0.36280000000000001</v>
      </c>
      <c r="AM922">
        <v>1565771.7877</v>
      </c>
      <c r="AN922">
        <v>528682801.3082</v>
      </c>
      <c r="AO922">
        <v>0</v>
      </c>
      <c r="AP922">
        <v>0.12870000000000001</v>
      </c>
      <c r="AQ922">
        <v>3.0000000000000001E-3</v>
      </c>
      <c r="AR922">
        <v>-0.964224517</v>
      </c>
      <c r="AS922">
        <v>0</v>
      </c>
      <c r="AT922">
        <v>-5.5498890562499996</v>
      </c>
      <c r="AU922">
        <v>0.13469999999999999</v>
      </c>
      <c r="AV922">
        <v>0.17373762019875599</v>
      </c>
      <c r="AW922">
        <v>202.79140000000001</v>
      </c>
      <c r="AX922">
        <v>145285.9498</v>
      </c>
      <c r="AY922">
        <v>0</v>
      </c>
      <c r="AZ922">
        <v>0.112</v>
      </c>
      <c r="BA922">
        <v>0.99860000000000004</v>
      </c>
      <c r="BC922">
        <v>0</v>
      </c>
      <c r="BD922">
        <v>0</v>
      </c>
      <c r="BE922">
        <v>0</v>
      </c>
      <c r="BF922">
        <v>0</v>
      </c>
      <c r="BG922" s="2">
        <f t="shared" si="17"/>
        <v>0.22373922744077243</v>
      </c>
      <c r="BH922" t="str">
        <f>IFERROR(VLOOKUP(D922,'Pesos cenários'!$B$2:$D$4,3,FALSE),"")</f>
        <v/>
      </c>
    </row>
    <row r="923" spans="1:60" x14ac:dyDescent="0.25">
      <c r="A923">
        <v>22021</v>
      </c>
      <c r="B923" t="s">
        <v>719</v>
      </c>
      <c r="C923" t="s">
        <v>609</v>
      </c>
      <c r="D923" t="s">
        <v>60</v>
      </c>
      <c r="E923" t="s">
        <v>93</v>
      </c>
      <c r="F923" t="s">
        <v>728</v>
      </c>
      <c r="G923" t="s">
        <v>716</v>
      </c>
      <c r="H923">
        <v>8.7840000000000007</v>
      </c>
      <c r="I923">
        <v>2.9811272600000001</v>
      </c>
      <c r="J923">
        <v>2144.8548336499998</v>
      </c>
      <c r="K923">
        <v>3.6022190000000003E-2</v>
      </c>
      <c r="L923">
        <v>0.13350000000000001</v>
      </c>
      <c r="M923">
        <v>1.4E-3</v>
      </c>
      <c r="N923">
        <v>45.4358</v>
      </c>
      <c r="O923">
        <v>991.44029999999998</v>
      </c>
      <c r="P923">
        <v>1.4140999999999999</v>
      </c>
      <c r="Q923">
        <v>0.12039999999999999</v>
      </c>
      <c r="R923">
        <v>4.4499999999999998E-2</v>
      </c>
      <c r="S923">
        <v>23.489899999999999</v>
      </c>
      <c r="T923">
        <v>627.43240000000003</v>
      </c>
      <c r="U923">
        <v>0</v>
      </c>
      <c r="V923">
        <v>0</v>
      </c>
      <c r="W923">
        <v>3.7400000000000003E-2</v>
      </c>
      <c r="X923">
        <v>34671752</v>
      </c>
      <c r="Y923">
        <v>1881592089.5</v>
      </c>
      <c r="Z923">
        <v>0</v>
      </c>
      <c r="AA923">
        <v>0.1263</v>
      </c>
      <c r="AB923">
        <v>1.84E-2</v>
      </c>
      <c r="AC923">
        <v>2933.5108</v>
      </c>
      <c r="AD923">
        <v>644978.16810000001</v>
      </c>
      <c r="AE923">
        <v>0</v>
      </c>
      <c r="AF923">
        <v>0.12039999999999999</v>
      </c>
      <c r="AG923">
        <v>4.4999999999999997E-3</v>
      </c>
      <c r="AH923">
        <v>-3.0999999999999999E-3</v>
      </c>
      <c r="AI923">
        <v>0.57840000000000003</v>
      </c>
      <c r="AJ923">
        <v>-0.33900000000000002</v>
      </c>
      <c r="AK923">
        <v>0.124</v>
      </c>
      <c r="AL923">
        <v>0.36609999999999998</v>
      </c>
      <c r="AM923">
        <v>36220775.255999997</v>
      </c>
      <c r="AN923">
        <v>528682801.3082</v>
      </c>
      <c r="AO923">
        <v>0</v>
      </c>
      <c r="AP923">
        <v>0.12870000000000001</v>
      </c>
      <c r="AQ923">
        <v>6.8500000000000005E-2</v>
      </c>
      <c r="AR923">
        <v>0.40121504699999999</v>
      </c>
      <c r="AS923">
        <v>0</v>
      </c>
      <c r="AT923">
        <v>-5.5498890562499996</v>
      </c>
      <c r="AU923">
        <v>0.13469999999999999</v>
      </c>
      <c r="AV923">
        <v>0</v>
      </c>
      <c r="AW923">
        <v>8048.2012000000004</v>
      </c>
      <c r="AX923">
        <v>145285.9498</v>
      </c>
      <c r="AY923">
        <v>0</v>
      </c>
      <c r="AZ923">
        <v>0.112</v>
      </c>
      <c r="BA923">
        <v>0.9446</v>
      </c>
      <c r="BC923">
        <v>0</v>
      </c>
      <c r="BD923">
        <v>0</v>
      </c>
      <c r="BE923">
        <v>0</v>
      </c>
      <c r="BF923">
        <v>0</v>
      </c>
      <c r="BG923" s="2">
        <f t="shared" si="17"/>
        <v>0.16841797</v>
      </c>
      <c r="BH923" t="str">
        <f>IFERROR(VLOOKUP(D923,'Pesos cenários'!$B$2:$D$4,3,FALSE),"")</f>
        <v/>
      </c>
    </row>
    <row r="924" spans="1:60" x14ac:dyDescent="0.25">
      <c r="A924">
        <v>22022</v>
      </c>
      <c r="B924" t="s">
        <v>719</v>
      </c>
      <c r="C924" t="s">
        <v>610</v>
      </c>
      <c r="D924" t="s">
        <v>60</v>
      </c>
      <c r="E924" t="s">
        <v>93</v>
      </c>
      <c r="F924" t="s">
        <v>728</v>
      </c>
      <c r="G924" t="s">
        <v>716</v>
      </c>
      <c r="H924">
        <v>225.63499999999999</v>
      </c>
      <c r="I924">
        <v>12079.2227</v>
      </c>
      <c r="J924">
        <v>2144.8548336499998</v>
      </c>
      <c r="K924">
        <v>3.6022190000000003E-2</v>
      </c>
      <c r="L924">
        <v>0.13350000000000001</v>
      </c>
      <c r="M924">
        <v>1</v>
      </c>
      <c r="N924">
        <v>25.779199999999999</v>
      </c>
      <c r="O924">
        <v>991.44029999999998</v>
      </c>
      <c r="P924">
        <v>1.4140999999999999</v>
      </c>
      <c r="Q924">
        <v>0.12039999999999999</v>
      </c>
      <c r="R924">
        <v>2.46E-2</v>
      </c>
      <c r="S924">
        <v>307.1721</v>
      </c>
      <c r="T924">
        <v>627.43240000000003</v>
      </c>
      <c r="U924">
        <v>0</v>
      </c>
      <c r="V924">
        <v>0</v>
      </c>
      <c r="W924">
        <v>0.48959999999999998</v>
      </c>
      <c r="X924">
        <v>890640136</v>
      </c>
      <c r="Y924">
        <v>1881592089.5</v>
      </c>
      <c r="Z924">
        <v>0</v>
      </c>
      <c r="AA924">
        <v>0.1263</v>
      </c>
      <c r="AB924">
        <v>0.4733</v>
      </c>
      <c r="AC924">
        <v>281206.37880000001</v>
      </c>
      <c r="AD924">
        <v>644978.16810000001</v>
      </c>
      <c r="AE924">
        <v>0</v>
      </c>
      <c r="AF924">
        <v>0.12039999999999999</v>
      </c>
      <c r="AG924">
        <v>0.436</v>
      </c>
      <c r="AH924">
        <v>0.21560000000000001</v>
      </c>
      <c r="AI924">
        <v>0.57840000000000003</v>
      </c>
      <c r="AJ924">
        <v>-0.33900000000000002</v>
      </c>
      <c r="AK924">
        <v>0.124</v>
      </c>
      <c r="AL924">
        <v>0.60460000000000003</v>
      </c>
      <c r="AM924">
        <v>599336606.74440002</v>
      </c>
      <c r="AN924">
        <v>528682801.3082</v>
      </c>
      <c r="AO924">
        <v>0</v>
      </c>
      <c r="AP924">
        <v>0.12870000000000001</v>
      </c>
      <c r="AQ924">
        <v>1</v>
      </c>
      <c r="AR924">
        <v>-0.380990565</v>
      </c>
      <c r="AS924">
        <v>0</v>
      </c>
      <c r="AT924">
        <v>-5.5498890562499996</v>
      </c>
      <c r="AU924">
        <v>0.13469999999999999</v>
      </c>
      <c r="AV924">
        <v>6.8648320919307004E-2</v>
      </c>
      <c r="AW924">
        <v>20096.941800000001</v>
      </c>
      <c r="AX924">
        <v>145285.9498</v>
      </c>
      <c r="AY924">
        <v>0</v>
      </c>
      <c r="AZ924">
        <v>0.112</v>
      </c>
      <c r="BA924">
        <v>0.86170000000000002</v>
      </c>
      <c r="BC924">
        <v>0</v>
      </c>
      <c r="BD924">
        <v>0</v>
      </c>
      <c r="BE924">
        <v>0</v>
      </c>
      <c r="BF924">
        <v>0</v>
      </c>
      <c r="BG924" s="2">
        <f t="shared" si="17"/>
        <v>0.55816175882783059</v>
      </c>
      <c r="BH924" t="str">
        <f>IFERROR(VLOOKUP(D924,'Pesos cenários'!$B$2:$D$4,3,FALSE),"")</f>
        <v/>
      </c>
    </row>
    <row r="925" spans="1:60" x14ac:dyDescent="0.25">
      <c r="A925">
        <v>22023</v>
      </c>
      <c r="B925" t="s">
        <v>719</v>
      </c>
      <c r="C925" t="s">
        <v>611</v>
      </c>
      <c r="D925" t="s">
        <v>60</v>
      </c>
      <c r="E925" t="s">
        <v>93</v>
      </c>
      <c r="F925" t="s">
        <v>728</v>
      </c>
      <c r="G925" t="s">
        <v>716</v>
      </c>
      <c r="H925">
        <v>90.712000000000003</v>
      </c>
      <c r="I925">
        <v>351.16909800000002</v>
      </c>
      <c r="J925">
        <v>2144.8548336499998</v>
      </c>
      <c r="K925">
        <v>3.6022190000000003E-2</v>
      </c>
      <c r="L925">
        <v>0.13350000000000001</v>
      </c>
      <c r="M925">
        <v>0.16370000000000001</v>
      </c>
      <c r="N925">
        <v>138.24459999999999</v>
      </c>
      <c r="O925">
        <v>991.44029999999998</v>
      </c>
      <c r="P925">
        <v>1.4140999999999999</v>
      </c>
      <c r="Q925">
        <v>0.12039999999999999</v>
      </c>
      <c r="R925">
        <v>0.13819999999999999</v>
      </c>
      <c r="S925">
        <v>70.967699999999994</v>
      </c>
      <c r="T925">
        <v>627.43240000000003</v>
      </c>
      <c r="U925">
        <v>0</v>
      </c>
      <c r="V925">
        <v>0</v>
      </c>
      <c r="W925">
        <v>0.11310000000000001</v>
      </c>
      <c r="X925">
        <v>358064160</v>
      </c>
      <c r="Y925">
        <v>1881592089.5</v>
      </c>
      <c r="Z925">
        <v>0</v>
      </c>
      <c r="AA925">
        <v>0.1263</v>
      </c>
      <c r="AB925">
        <v>0.1903</v>
      </c>
      <c r="AC925">
        <v>158257.93429999999</v>
      </c>
      <c r="AD925">
        <v>644978.16810000001</v>
      </c>
      <c r="AE925">
        <v>0</v>
      </c>
      <c r="AF925">
        <v>0.12039999999999999</v>
      </c>
      <c r="AG925">
        <v>0.24540000000000001</v>
      </c>
      <c r="AH925">
        <v>9.6699999999999994E-2</v>
      </c>
      <c r="AI925">
        <v>0.57840000000000003</v>
      </c>
      <c r="AJ925">
        <v>-0.33900000000000002</v>
      </c>
      <c r="AK925">
        <v>0.124</v>
      </c>
      <c r="AL925">
        <v>0.47489999999999999</v>
      </c>
      <c r="AM925">
        <v>156425939.5643</v>
      </c>
      <c r="AN925">
        <v>528682801.3082</v>
      </c>
      <c r="AO925">
        <v>0</v>
      </c>
      <c r="AP925">
        <v>0.12870000000000001</v>
      </c>
      <c r="AQ925">
        <v>0.2959</v>
      </c>
      <c r="AR925">
        <v>0.14406469499999999</v>
      </c>
      <c r="AS925">
        <v>0</v>
      </c>
      <c r="AT925">
        <v>-5.5498890562499996</v>
      </c>
      <c r="AU925">
        <v>0.13469999999999999</v>
      </c>
      <c r="AV925">
        <v>0</v>
      </c>
      <c r="AW925">
        <v>5469.9690000000001</v>
      </c>
      <c r="AX925">
        <v>145285.9498</v>
      </c>
      <c r="AY925">
        <v>0</v>
      </c>
      <c r="AZ925">
        <v>0.112</v>
      </c>
      <c r="BA925">
        <v>0.96240000000000003</v>
      </c>
      <c r="BC925">
        <v>0</v>
      </c>
      <c r="BD925">
        <v>0</v>
      </c>
      <c r="BE925">
        <v>0</v>
      </c>
      <c r="BF925">
        <v>0</v>
      </c>
      <c r="BG925" s="2">
        <f t="shared" si="17"/>
        <v>0.29683301000000001</v>
      </c>
      <c r="BH925" t="str">
        <f>IFERROR(VLOOKUP(D925,'Pesos cenários'!$B$2:$D$4,3,FALSE),"")</f>
        <v/>
      </c>
    </row>
    <row r="926" spans="1:60" x14ac:dyDescent="0.25">
      <c r="A926">
        <v>22024</v>
      </c>
      <c r="B926" t="s">
        <v>719</v>
      </c>
      <c r="C926" t="s">
        <v>612</v>
      </c>
      <c r="D926" t="s">
        <v>60</v>
      </c>
      <c r="E926" t="s">
        <v>93</v>
      </c>
      <c r="F926" t="s">
        <v>728</v>
      </c>
      <c r="G926" t="s">
        <v>716</v>
      </c>
      <c r="H926">
        <v>146.6</v>
      </c>
      <c r="I926">
        <v>673.65557899999999</v>
      </c>
      <c r="J926">
        <v>2144.8548336499998</v>
      </c>
      <c r="K926">
        <v>3.6022190000000003E-2</v>
      </c>
      <c r="L926">
        <v>0.13350000000000001</v>
      </c>
      <c r="M926">
        <v>0.31409999999999999</v>
      </c>
      <c r="N926">
        <v>123.7734</v>
      </c>
      <c r="O926">
        <v>991.44029999999998</v>
      </c>
      <c r="P926">
        <v>1.4140999999999999</v>
      </c>
      <c r="Q926">
        <v>0.12039999999999999</v>
      </c>
      <c r="R926">
        <v>0.1236</v>
      </c>
      <c r="S926">
        <v>179.44890000000001</v>
      </c>
      <c r="T926">
        <v>627.43240000000003</v>
      </c>
      <c r="U926">
        <v>0</v>
      </c>
      <c r="V926">
        <v>0</v>
      </c>
      <c r="W926">
        <v>0.28599999999999998</v>
      </c>
      <c r="X926">
        <v>578668436</v>
      </c>
      <c r="Y926">
        <v>1881592089.5</v>
      </c>
      <c r="Z926">
        <v>0</v>
      </c>
      <c r="AA926">
        <v>0.1263</v>
      </c>
      <c r="AB926">
        <v>0.3075</v>
      </c>
      <c r="AC926">
        <v>197960.1</v>
      </c>
      <c r="AD926">
        <v>644978.16810000001</v>
      </c>
      <c r="AE926">
        <v>0</v>
      </c>
      <c r="AF926">
        <v>0.12039999999999999</v>
      </c>
      <c r="AG926">
        <v>0.30690000000000001</v>
      </c>
      <c r="AH926">
        <v>1.2500000000000001E-2</v>
      </c>
      <c r="AI926">
        <v>0.57840000000000003</v>
      </c>
      <c r="AJ926">
        <v>-0.33900000000000002</v>
      </c>
      <c r="AK926">
        <v>0.124</v>
      </c>
      <c r="AL926">
        <v>0.3831</v>
      </c>
      <c r="AM926">
        <v>169898195.80509999</v>
      </c>
      <c r="AN926">
        <v>528682801.3082</v>
      </c>
      <c r="AO926">
        <v>0</v>
      </c>
      <c r="AP926">
        <v>0.12870000000000001</v>
      </c>
      <c r="AQ926">
        <v>0.32140000000000002</v>
      </c>
      <c r="AR926">
        <v>0.189312384</v>
      </c>
      <c r="AS926">
        <v>0</v>
      </c>
      <c r="AT926">
        <v>-5.5498890562499996</v>
      </c>
      <c r="AU926">
        <v>0.13469999999999999</v>
      </c>
      <c r="AV926">
        <v>0</v>
      </c>
      <c r="AW926">
        <v>14389.2428</v>
      </c>
      <c r="AX926">
        <v>145285.9498</v>
      </c>
      <c r="AY926">
        <v>0</v>
      </c>
      <c r="AZ926">
        <v>0.112</v>
      </c>
      <c r="BA926">
        <v>0.90100000000000002</v>
      </c>
      <c r="BC926">
        <v>0</v>
      </c>
      <c r="BD926">
        <v>0</v>
      </c>
      <c r="BE926">
        <v>0</v>
      </c>
      <c r="BF926">
        <v>0</v>
      </c>
      <c r="BG926" s="2">
        <f t="shared" si="17"/>
        <v>0.32238237999999997</v>
      </c>
      <c r="BH926" t="str">
        <f>IFERROR(VLOOKUP(D926,'Pesos cenários'!$B$2:$D$4,3,FALSE),"")</f>
        <v/>
      </c>
    </row>
    <row r="927" spans="1:60" x14ac:dyDescent="0.25">
      <c r="A927">
        <v>22025</v>
      </c>
      <c r="B927" t="s">
        <v>719</v>
      </c>
      <c r="C927" t="s">
        <v>613</v>
      </c>
      <c r="D927" t="s">
        <v>60</v>
      </c>
      <c r="E927" t="s">
        <v>93</v>
      </c>
      <c r="F927" t="s">
        <v>728</v>
      </c>
      <c r="G927" t="s">
        <v>716</v>
      </c>
      <c r="H927">
        <v>12.343999999999999</v>
      </c>
      <c r="I927">
        <v>38.249500300000001</v>
      </c>
      <c r="J927">
        <v>2144.8548336499998</v>
      </c>
      <c r="K927">
        <v>3.6022190000000003E-2</v>
      </c>
      <c r="L927">
        <v>0.13350000000000001</v>
      </c>
      <c r="M927">
        <v>1.78E-2</v>
      </c>
      <c r="N927">
        <v>65.778099999999995</v>
      </c>
      <c r="O927">
        <v>991.44029999999998</v>
      </c>
      <c r="P927">
        <v>1.4140999999999999</v>
      </c>
      <c r="Q927">
        <v>0.12039999999999999</v>
      </c>
      <c r="R927">
        <v>6.5000000000000002E-2</v>
      </c>
      <c r="S927">
        <v>30.377199999999998</v>
      </c>
      <c r="T927">
        <v>627.43240000000003</v>
      </c>
      <c r="U927">
        <v>0</v>
      </c>
      <c r="V927">
        <v>0</v>
      </c>
      <c r="W927">
        <v>4.8399999999999999E-2</v>
      </c>
      <c r="X927">
        <v>48723722</v>
      </c>
      <c r="Y927">
        <v>1881592089.5</v>
      </c>
      <c r="Z927">
        <v>0</v>
      </c>
      <c r="AA927">
        <v>0.1263</v>
      </c>
      <c r="AB927">
        <v>2.5899999999999999E-2</v>
      </c>
      <c r="AC927">
        <v>12001.29</v>
      </c>
      <c r="AD927">
        <v>644978.16810000001</v>
      </c>
      <c r="AE927">
        <v>0</v>
      </c>
      <c r="AF927">
        <v>0.12039999999999999</v>
      </c>
      <c r="AG927">
        <v>1.8599999999999998E-2</v>
      </c>
      <c r="AH927">
        <v>2.69E-2</v>
      </c>
      <c r="AI927">
        <v>0.57840000000000003</v>
      </c>
      <c r="AJ927">
        <v>-0.33900000000000002</v>
      </c>
      <c r="AK927">
        <v>0.124</v>
      </c>
      <c r="AL927">
        <v>0.39889999999999998</v>
      </c>
      <c r="AM927">
        <v>77473101.554499999</v>
      </c>
      <c r="AN927">
        <v>528682801.3082</v>
      </c>
      <c r="AO927">
        <v>0</v>
      </c>
      <c r="AP927">
        <v>0.12870000000000001</v>
      </c>
      <c r="AQ927">
        <v>0.14649999999999999</v>
      </c>
      <c r="AR927">
        <v>3.8075561499999999</v>
      </c>
      <c r="AS927">
        <v>0</v>
      </c>
      <c r="AT927">
        <v>-5.5498890562499996</v>
      </c>
      <c r="AU927">
        <v>0.13469999999999999</v>
      </c>
      <c r="AV927">
        <v>0</v>
      </c>
      <c r="AW927">
        <v>6627.7304999999997</v>
      </c>
      <c r="AX927">
        <v>145285.9498</v>
      </c>
      <c r="AY927">
        <v>0</v>
      </c>
      <c r="AZ927">
        <v>0.112</v>
      </c>
      <c r="BA927">
        <v>0.95440000000000003</v>
      </c>
      <c r="BC927">
        <v>0</v>
      </c>
      <c r="BD927">
        <v>0</v>
      </c>
      <c r="BE927">
        <v>0</v>
      </c>
      <c r="BF927">
        <v>0</v>
      </c>
      <c r="BG927" s="2">
        <f t="shared" si="17"/>
        <v>0.19092386</v>
      </c>
      <c r="BH927" t="str">
        <f>IFERROR(VLOOKUP(D927,'Pesos cenários'!$B$2:$D$4,3,FALSE),"")</f>
        <v/>
      </c>
    </row>
    <row r="928" spans="1:60" x14ac:dyDescent="0.25">
      <c r="A928">
        <v>22173</v>
      </c>
      <c r="B928" t="s">
        <v>719</v>
      </c>
      <c r="C928" t="s">
        <v>614</v>
      </c>
      <c r="D928" t="s">
        <v>60</v>
      </c>
      <c r="E928" t="s">
        <v>93</v>
      </c>
      <c r="F928" t="s">
        <v>728</v>
      </c>
      <c r="G928" t="s">
        <v>716</v>
      </c>
      <c r="H928">
        <v>4.3019999999999996</v>
      </c>
      <c r="I928">
        <v>2.2140376599999998</v>
      </c>
      <c r="J928">
        <v>2144.8548336499998</v>
      </c>
      <c r="K928">
        <v>3.6022190000000003E-2</v>
      </c>
      <c r="L928">
        <v>0.13350000000000001</v>
      </c>
      <c r="M928">
        <v>1E-3</v>
      </c>
      <c r="N928">
        <v>79.105400000000003</v>
      </c>
      <c r="O928">
        <v>991.44029999999998</v>
      </c>
      <c r="P928">
        <v>1.4140999999999999</v>
      </c>
      <c r="Q928">
        <v>0.12039999999999999</v>
      </c>
      <c r="R928">
        <v>7.85E-2</v>
      </c>
      <c r="S928">
        <v>1.9198999999999999</v>
      </c>
      <c r="T928">
        <v>627.43240000000003</v>
      </c>
      <c r="U928">
        <v>0</v>
      </c>
      <c r="V928">
        <v>0</v>
      </c>
      <c r="W928">
        <v>3.0999999999999999E-3</v>
      </c>
      <c r="X928">
        <v>22639380</v>
      </c>
      <c r="Y928">
        <v>1881592089.5</v>
      </c>
      <c r="Z928">
        <v>0</v>
      </c>
      <c r="AA928">
        <v>0.1263</v>
      </c>
      <c r="AB928">
        <v>1.2E-2</v>
      </c>
      <c r="AC928">
        <v>250.34880000000001</v>
      </c>
      <c r="AD928">
        <v>644978.16810000001</v>
      </c>
      <c r="AE928">
        <v>0</v>
      </c>
      <c r="AF928">
        <v>0.12039999999999999</v>
      </c>
      <c r="AG928">
        <v>4.0000000000000002E-4</v>
      </c>
      <c r="AH928">
        <v>0.29530000000000001</v>
      </c>
      <c r="AI928">
        <v>0.57840000000000003</v>
      </c>
      <c r="AJ928">
        <v>-0.33900000000000002</v>
      </c>
      <c r="AK928">
        <v>0.124</v>
      </c>
      <c r="AL928">
        <v>0.69140000000000001</v>
      </c>
      <c r="AM928">
        <v>459078.32209999999</v>
      </c>
      <c r="AN928">
        <v>528682801.3082</v>
      </c>
      <c r="AO928">
        <v>0</v>
      </c>
      <c r="AP928">
        <v>0.12870000000000001</v>
      </c>
      <c r="AQ928">
        <v>8.9999999999999998E-4</v>
      </c>
      <c r="AR928">
        <v>-155.498459</v>
      </c>
      <c r="AS928">
        <v>0</v>
      </c>
      <c r="AT928">
        <v>-5.5498890562499996</v>
      </c>
      <c r="AU928">
        <v>0.13469999999999999</v>
      </c>
      <c r="AV928">
        <v>1</v>
      </c>
      <c r="AW928">
        <v>1291.7687000000001</v>
      </c>
      <c r="AX928">
        <v>145285.9498</v>
      </c>
      <c r="AY928">
        <v>0</v>
      </c>
      <c r="AZ928">
        <v>0.112</v>
      </c>
      <c r="BA928">
        <v>0.99109999999999998</v>
      </c>
      <c r="BC928">
        <v>0</v>
      </c>
      <c r="BD928">
        <v>0</v>
      </c>
      <c r="BE928">
        <v>0</v>
      </c>
      <c r="BF928">
        <v>0</v>
      </c>
      <c r="BG928" s="2">
        <f t="shared" si="17"/>
        <v>0.34270128999999999</v>
      </c>
      <c r="BH928" t="str">
        <f>IFERROR(VLOOKUP(D928,'Pesos cenários'!$B$2:$D$4,3,FALSE),"")</f>
        <v/>
      </c>
    </row>
    <row r="929" spans="1:60" x14ac:dyDescent="0.25">
      <c r="A929">
        <v>22174</v>
      </c>
      <c r="B929" t="s">
        <v>719</v>
      </c>
      <c r="C929" t="s">
        <v>615</v>
      </c>
      <c r="D929" t="s">
        <v>60</v>
      </c>
      <c r="E929" t="s">
        <v>93</v>
      </c>
      <c r="F929" t="s">
        <v>728</v>
      </c>
      <c r="G929" t="s">
        <v>716</v>
      </c>
      <c r="H929">
        <v>23.72</v>
      </c>
      <c r="I929">
        <v>95.322395299999997</v>
      </c>
      <c r="J929">
        <v>2144.8548336499998</v>
      </c>
      <c r="K929">
        <v>3.6022190000000003E-2</v>
      </c>
      <c r="L929">
        <v>0.13350000000000001</v>
      </c>
      <c r="M929">
        <v>4.4400000000000002E-2</v>
      </c>
      <c r="N929">
        <v>61.3279</v>
      </c>
      <c r="O929">
        <v>991.44029999999998</v>
      </c>
      <c r="P929">
        <v>1.4140999999999999</v>
      </c>
      <c r="Q929">
        <v>0.12039999999999999</v>
      </c>
      <c r="R929">
        <v>6.0499999999999998E-2</v>
      </c>
      <c r="S929">
        <v>17.150099999999998</v>
      </c>
      <c r="T929">
        <v>627.43240000000003</v>
      </c>
      <c r="U929">
        <v>0</v>
      </c>
      <c r="V929">
        <v>0</v>
      </c>
      <c r="W929">
        <v>2.7300000000000001E-2</v>
      </c>
      <c r="X929">
        <v>112437586</v>
      </c>
      <c r="Y929">
        <v>1881592089.5</v>
      </c>
      <c r="Z929">
        <v>0</v>
      </c>
      <c r="AA929">
        <v>0.1263</v>
      </c>
      <c r="AB929">
        <v>5.9799999999999999E-2</v>
      </c>
      <c r="AC929">
        <v>0</v>
      </c>
      <c r="AD929">
        <v>644978.16810000001</v>
      </c>
      <c r="AE929">
        <v>0</v>
      </c>
      <c r="AF929">
        <v>0.12039999999999999</v>
      </c>
      <c r="AG929">
        <v>0</v>
      </c>
      <c r="AH929">
        <v>0.1678</v>
      </c>
      <c r="AI929">
        <v>0.57840000000000003</v>
      </c>
      <c r="AJ929">
        <v>-0.33900000000000002</v>
      </c>
      <c r="AK929">
        <v>0.124</v>
      </c>
      <c r="AL929">
        <v>0.5524</v>
      </c>
      <c r="AM929">
        <v>11848231.9242</v>
      </c>
      <c r="AN929">
        <v>528682801.3082</v>
      </c>
      <c r="AO929">
        <v>0</v>
      </c>
      <c r="AP929">
        <v>0.12870000000000001</v>
      </c>
      <c r="AQ929">
        <v>2.24E-2</v>
      </c>
      <c r="AR929">
        <v>-0.52527040199999997</v>
      </c>
      <c r="AS929">
        <v>0</v>
      </c>
      <c r="AT929">
        <v>-5.5498890562499996</v>
      </c>
      <c r="AU929">
        <v>0.13469999999999999</v>
      </c>
      <c r="AV929">
        <v>9.4645207620586105E-2</v>
      </c>
      <c r="AW929">
        <v>811.42740000000003</v>
      </c>
      <c r="AX929">
        <v>145285.9498</v>
      </c>
      <c r="AY929">
        <v>0</v>
      </c>
      <c r="AZ929">
        <v>0.112</v>
      </c>
      <c r="BA929">
        <v>0.99439999999999995</v>
      </c>
      <c r="BC929">
        <v>0</v>
      </c>
      <c r="BD929">
        <v>0</v>
      </c>
      <c r="BE929">
        <v>0</v>
      </c>
      <c r="BF929">
        <v>0</v>
      </c>
      <c r="BG929" s="2">
        <f t="shared" ref="BG929:BG992" si="18">(M929*L929)+(R929*Q929)+(W929*V929)+(AB929*AA929)+(AG929*AF929)+(AL929*AK929)+(AQ929*AP929)+(AV929*AU929)+(BA929*AZ929)+(BF929*BE929)</f>
        <v>0.21626632946649296</v>
      </c>
      <c r="BH929" t="str">
        <f>IFERROR(VLOOKUP(D929,'Pesos cenários'!$B$2:$D$4,3,FALSE),"")</f>
        <v/>
      </c>
    </row>
    <row r="930" spans="1:60" x14ac:dyDescent="0.25">
      <c r="A930">
        <v>22175</v>
      </c>
      <c r="B930" t="s">
        <v>719</v>
      </c>
      <c r="C930" t="s">
        <v>616</v>
      </c>
      <c r="D930" t="s">
        <v>60</v>
      </c>
      <c r="E930" t="s">
        <v>93</v>
      </c>
      <c r="F930" t="s">
        <v>728</v>
      </c>
      <c r="G930" t="s">
        <v>716</v>
      </c>
      <c r="H930">
        <v>9.141</v>
      </c>
      <c r="I930">
        <v>7.8915815399999998</v>
      </c>
      <c r="J930">
        <v>2144.8548336499998</v>
      </c>
      <c r="K930">
        <v>3.6022190000000003E-2</v>
      </c>
      <c r="L930">
        <v>0.13350000000000001</v>
      </c>
      <c r="M930">
        <v>3.7000000000000002E-3</v>
      </c>
      <c r="N930">
        <v>147.4015</v>
      </c>
      <c r="O930">
        <v>991.44029999999998</v>
      </c>
      <c r="P930">
        <v>1.4140999999999999</v>
      </c>
      <c r="Q930">
        <v>0.12039999999999999</v>
      </c>
      <c r="R930">
        <v>0.14749999999999999</v>
      </c>
      <c r="S930">
        <v>9.1549999999999994</v>
      </c>
      <c r="T930">
        <v>627.43240000000003</v>
      </c>
      <c r="U930">
        <v>0</v>
      </c>
      <c r="V930">
        <v>0</v>
      </c>
      <c r="W930">
        <v>1.46E-2</v>
      </c>
      <c r="X930">
        <v>36083000</v>
      </c>
      <c r="Y930">
        <v>1881592089.5</v>
      </c>
      <c r="Z930">
        <v>0</v>
      </c>
      <c r="AA930">
        <v>0.1263</v>
      </c>
      <c r="AB930">
        <v>1.9199999999999998E-2</v>
      </c>
      <c r="AC930">
        <v>5562.5267000000003</v>
      </c>
      <c r="AD930">
        <v>644978.16810000001</v>
      </c>
      <c r="AE930">
        <v>0</v>
      </c>
      <c r="AF930">
        <v>0.12039999999999999</v>
      </c>
      <c r="AG930">
        <v>8.6E-3</v>
      </c>
      <c r="AH930">
        <v>1</v>
      </c>
      <c r="AI930">
        <v>0.57840000000000003</v>
      </c>
      <c r="AJ930">
        <v>-0.33900000000000002</v>
      </c>
      <c r="AK930">
        <v>0.124</v>
      </c>
      <c r="AL930">
        <v>1</v>
      </c>
      <c r="AM930">
        <v>662610.99620000005</v>
      </c>
      <c r="AN930">
        <v>528682801.3082</v>
      </c>
      <c r="AO930">
        <v>0</v>
      </c>
      <c r="AP930">
        <v>0.12870000000000001</v>
      </c>
      <c r="AQ930">
        <v>1.2999999999999999E-3</v>
      </c>
      <c r="AR930">
        <v>0.107726686</v>
      </c>
      <c r="AS930">
        <v>0</v>
      </c>
      <c r="AT930">
        <v>-5.5498890562499996</v>
      </c>
      <c r="AU930">
        <v>0.13469999999999999</v>
      </c>
      <c r="AV930">
        <v>0</v>
      </c>
      <c r="AW930">
        <v>182.82470000000001</v>
      </c>
      <c r="AX930">
        <v>145285.9498</v>
      </c>
      <c r="AY930">
        <v>0</v>
      </c>
      <c r="AZ930">
        <v>0.112</v>
      </c>
      <c r="BA930">
        <v>0.99870000000000003</v>
      </c>
      <c r="BC930">
        <v>0</v>
      </c>
      <c r="BD930">
        <v>0</v>
      </c>
      <c r="BE930">
        <v>0</v>
      </c>
      <c r="BF930">
        <v>0</v>
      </c>
      <c r="BG930" s="2">
        <f t="shared" si="18"/>
        <v>0.25773506000000002</v>
      </c>
      <c r="BH930" t="str">
        <f>IFERROR(VLOOKUP(D930,'Pesos cenários'!$B$2:$D$4,3,FALSE),"")</f>
        <v/>
      </c>
    </row>
    <row r="931" spans="1:60" x14ac:dyDescent="0.25">
      <c r="A931">
        <v>22176</v>
      </c>
      <c r="B931" t="s">
        <v>719</v>
      </c>
      <c r="C931" t="s">
        <v>617</v>
      </c>
      <c r="D931" t="s">
        <v>60</v>
      </c>
      <c r="E931" t="s">
        <v>93</v>
      </c>
      <c r="F931" t="s">
        <v>728</v>
      </c>
      <c r="G931" t="s">
        <v>716</v>
      </c>
      <c r="H931">
        <v>8.3000000000000007</v>
      </c>
      <c r="I931">
        <v>25.722169900000001</v>
      </c>
      <c r="J931">
        <v>2144.8548336499998</v>
      </c>
      <c r="K931">
        <v>3.6022190000000003E-2</v>
      </c>
      <c r="L931">
        <v>0.13350000000000001</v>
      </c>
      <c r="M931">
        <v>1.2E-2</v>
      </c>
      <c r="N931">
        <v>76.352099999999993</v>
      </c>
      <c r="O931">
        <v>991.44029999999998</v>
      </c>
      <c r="P931">
        <v>1.4140999999999999</v>
      </c>
      <c r="Q931">
        <v>0.12039999999999999</v>
      </c>
      <c r="R931">
        <v>7.5700000000000003E-2</v>
      </c>
      <c r="S931">
        <v>26.563199999999998</v>
      </c>
      <c r="T931">
        <v>627.43240000000003</v>
      </c>
      <c r="U931">
        <v>0</v>
      </c>
      <c r="V931">
        <v>0</v>
      </c>
      <c r="W931">
        <v>4.2299999999999997E-2</v>
      </c>
      <c r="X931">
        <v>32763186</v>
      </c>
      <c r="Y931">
        <v>1881592089.5</v>
      </c>
      <c r="Z931">
        <v>0</v>
      </c>
      <c r="AA931">
        <v>0.1263</v>
      </c>
      <c r="AB931">
        <v>1.7399999999999999E-2</v>
      </c>
      <c r="AC931">
        <v>38324.322699999997</v>
      </c>
      <c r="AD931">
        <v>644978.16810000001</v>
      </c>
      <c r="AE931">
        <v>0</v>
      </c>
      <c r="AF931">
        <v>0.12039999999999999</v>
      </c>
      <c r="AG931">
        <v>5.9400000000000001E-2</v>
      </c>
      <c r="AH931">
        <v>0.30740000000000001</v>
      </c>
      <c r="AI931">
        <v>0.57840000000000003</v>
      </c>
      <c r="AJ931">
        <v>-0.33900000000000002</v>
      </c>
      <c r="AK931">
        <v>0.124</v>
      </c>
      <c r="AL931">
        <v>0.70450000000000002</v>
      </c>
      <c r="AM931">
        <v>11760765.327099999</v>
      </c>
      <c r="AN931">
        <v>528682801.3082</v>
      </c>
      <c r="AO931">
        <v>0</v>
      </c>
      <c r="AP931">
        <v>0.12870000000000001</v>
      </c>
      <c r="AQ931">
        <v>2.2200000000000001E-2</v>
      </c>
      <c r="AR931">
        <v>0.22707058499999999</v>
      </c>
      <c r="AS931">
        <v>0</v>
      </c>
      <c r="AT931">
        <v>-5.5498890562499996</v>
      </c>
      <c r="AU931">
        <v>0.13469999999999999</v>
      </c>
      <c r="AV931">
        <v>0</v>
      </c>
      <c r="AW931">
        <v>215.34049999999999</v>
      </c>
      <c r="AX931">
        <v>145285.9498</v>
      </c>
      <c r="AY931">
        <v>0</v>
      </c>
      <c r="AZ931">
        <v>0.112</v>
      </c>
      <c r="BA931">
        <v>0.99850000000000005</v>
      </c>
      <c r="BC931">
        <v>0</v>
      </c>
      <c r="BD931">
        <v>0</v>
      </c>
      <c r="BE931">
        <v>0</v>
      </c>
      <c r="BF931">
        <v>0</v>
      </c>
      <c r="BG931" s="2">
        <f t="shared" si="18"/>
        <v>0.2221128</v>
      </c>
      <c r="BH931" t="str">
        <f>IFERROR(VLOOKUP(D931,'Pesos cenários'!$B$2:$D$4,3,FALSE),"")</f>
        <v/>
      </c>
    </row>
    <row r="932" spans="1:60" x14ac:dyDescent="0.25">
      <c r="A932">
        <v>22177</v>
      </c>
      <c r="B932" t="s">
        <v>719</v>
      </c>
      <c r="C932" t="s">
        <v>618</v>
      </c>
      <c r="D932" t="s">
        <v>60</v>
      </c>
      <c r="E932" t="s">
        <v>93</v>
      </c>
      <c r="F932" t="s">
        <v>728</v>
      </c>
      <c r="G932" t="s">
        <v>716</v>
      </c>
      <c r="H932">
        <v>8.343</v>
      </c>
      <c r="I932">
        <v>60.977088899999998</v>
      </c>
      <c r="J932">
        <v>2144.8548336499998</v>
      </c>
      <c r="K932">
        <v>3.6022190000000003E-2</v>
      </c>
      <c r="L932">
        <v>0.13350000000000001</v>
      </c>
      <c r="M932">
        <v>2.8400000000000002E-2</v>
      </c>
      <c r="N932">
        <v>29.126000000000001</v>
      </c>
      <c r="O932">
        <v>991.44029999999998</v>
      </c>
      <c r="P932">
        <v>1.4140999999999999</v>
      </c>
      <c r="Q932">
        <v>0.12039999999999999</v>
      </c>
      <c r="R932">
        <v>2.8000000000000001E-2</v>
      </c>
      <c r="S932">
        <v>11.340400000000001</v>
      </c>
      <c r="T932">
        <v>627.43240000000003</v>
      </c>
      <c r="U932">
        <v>0</v>
      </c>
      <c r="V932">
        <v>0</v>
      </c>
      <c r="W932">
        <v>1.8100000000000002E-2</v>
      </c>
      <c r="X932">
        <v>32930158</v>
      </c>
      <c r="Y932">
        <v>1881592089.5</v>
      </c>
      <c r="Z932">
        <v>0</v>
      </c>
      <c r="AA932">
        <v>0.1263</v>
      </c>
      <c r="AB932">
        <v>1.7500000000000002E-2</v>
      </c>
      <c r="AC932">
        <v>0</v>
      </c>
      <c r="AD932">
        <v>644978.16810000001</v>
      </c>
      <c r="AE932">
        <v>0</v>
      </c>
      <c r="AF932">
        <v>0.12039999999999999</v>
      </c>
      <c r="AG932">
        <v>0</v>
      </c>
      <c r="AH932">
        <v>1E-4</v>
      </c>
      <c r="AI932">
        <v>0.57840000000000003</v>
      </c>
      <c r="AJ932">
        <v>-0.33900000000000002</v>
      </c>
      <c r="AK932">
        <v>0.124</v>
      </c>
      <c r="AL932">
        <v>0.36959999999999998</v>
      </c>
      <c r="AM932">
        <v>0</v>
      </c>
      <c r="AN932">
        <v>528682801.3082</v>
      </c>
      <c r="AO932">
        <v>0</v>
      </c>
      <c r="AP932">
        <v>0.12870000000000001</v>
      </c>
      <c r="AQ932">
        <v>0</v>
      </c>
      <c r="AR932">
        <v>-0.48338902</v>
      </c>
      <c r="AS932">
        <v>0</v>
      </c>
      <c r="AT932">
        <v>-5.5498890562499996</v>
      </c>
      <c r="AU932">
        <v>0.13469999999999999</v>
      </c>
      <c r="AV932">
        <v>8.70988618151982E-2</v>
      </c>
      <c r="AW932">
        <v>1659.1609000000001</v>
      </c>
      <c r="AX932">
        <v>145285.9498</v>
      </c>
      <c r="AY932">
        <v>0</v>
      </c>
      <c r="AZ932">
        <v>0.112</v>
      </c>
      <c r="BA932">
        <v>0.98860000000000003</v>
      </c>
      <c r="BC932">
        <v>0</v>
      </c>
      <c r="BD932">
        <v>0</v>
      </c>
      <c r="BE932">
        <v>0</v>
      </c>
      <c r="BF932">
        <v>0</v>
      </c>
      <c r="BG932" s="2">
        <f t="shared" si="18"/>
        <v>0.17765866668650721</v>
      </c>
      <c r="BH932" t="str">
        <f>IFERROR(VLOOKUP(D932,'Pesos cenários'!$B$2:$D$4,3,FALSE),"")</f>
        <v/>
      </c>
    </row>
    <row r="933" spans="1:60" x14ac:dyDescent="0.25">
      <c r="A933">
        <v>22178</v>
      </c>
      <c r="B933" t="s">
        <v>719</v>
      </c>
      <c r="C933" t="s">
        <v>619</v>
      </c>
      <c r="D933" t="s">
        <v>60</v>
      </c>
      <c r="E933" t="s">
        <v>93</v>
      </c>
      <c r="F933" t="s">
        <v>728</v>
      </c>
      <c r="G933" t="s">
        <v>716</v>
      </c>
      <c r="H933">
        <v>18.597000000000001</v>
      </c>
      <c r="I933">
        <v>317.760651</v>
      </c>
      <c r="J933">
        <v>2144.8548336499998</v>
      </c>
      <c r="K933">
        <v>3.6022190000000003E-2</v>
      </c>
      <c r="L933">
        <v>0.13350000000000001</v>
      </c>
      <c r="M933">
        <v>0.14810000000000001</v>
      </c>
      <c r="N933">
        <v>134.00489999999999</v>
      </c>
      <c r="O933">
        <v>991.44029999999998</v>
      </c>
      <c r="P933">
        <v>1.4140999999999999</v>
      </c>
      <c r="Q933">
        <v>0.12039999999999999</v>
      </c>
      <c r="R933">
        <v>0.13389999999999999</v>
      </c>
      <c r="S933">
        <v>28.836200000000002</v>
      </c>
      <c r="T933">
        <v>627.43240000000003</v>
      </c>
      <c r="U933">
        <v>0</v>
      </c>
      <c r="V933">
        <v>0</v>
      </c>
      <c r="W933">
        <v>4.5999999999999999E-2</v>
      </c>
      <c r="X933">
        <v>73405796</v>
      </c>
      <c r="Y933">
        <v>1881592089.5</v>
      </c>
      <c r="Z933">
        <v>0</v>
      </c>
      <c r="AA933">
        <v>0.1263</v>
      </c>
      <c r="AB933">
        <v>3.9E-2</v>
      </c>
      <c r="AC933">
        <v>56839.760699999999</v>
      </c>
      <c r="AD933">
        <v>644978.16810000001</v>
      </c>
      <c r="AE933">
        <v>0</v>
      </c>
      <c r="AF933">
        <v>0.12039999999999999</v>
      </c>
      <c r="AG933">
        <v>8.8099999999999998E-2</v>
      </c>
      <c r="AH933">
        <v>0.30740000000000001</v>
      </c>
      <c r="AI933">
        <v>0.57840000000000003</v>
      </c>
      <c r="AJ933">
        <v>-0.33900000000000002</v>
      </c>
      <c r="AK933">
        <v>0.124</v>
      </c>
      <c r="AL933">
        <v>0.7046</v>
      </c>
      <c r="AM933">
        <v>0</v>
      </c>
      <c r="AN933">
        <v>528682801.3082</v>
      </c>
      <c r="AO933">
        <v>0</v>
      </c>
      <c r="AP933">
        <v>0.12870000000000001</v>
      </c>
      <c r="AQ933">
        <v>0</v>
      </c>
      <c r="AR933">
        <v>-5.6549585400000003E-3</v>
      </c>
      <c r="AS933">
        <v>0</v>
      </c>
      <c r="AT933">
        <v>-5.5498890562499996</v>
      </c>
      <c r="AU933">
        <v>0.13469999999999999</v>
      </c>
      <c r="AV933">
        <v>1.0189318169579701E-3</v>
      </c>
      <c r="AW933">
        <v>64.693200000000004</v>
      </c>
      <c r="AX933">
        <v>145285.9498</v>
      </c>
      <c r="AY933">
        <v>0</v>
      </c>
      <c r="AZ933">
        <v>0.112</v>
      </c>
      <c r="BA933">
        <v>0.99960000000000004</v>
      </c>
      <c r="BC933">
        <v>0</v>
      </c>
      <c r="BD933">
        <v>0</v>
      </c>
      <c r="BE933">
        <v>0</v>
      </c>
      <c r="BF933">
        <v>0</v>
      </c>
      <c r="BG933" s="2">
        <f t="shared" si="18"/>
        <v>0.25088870011574427</v>
      </c>
      <c r="BH933" t="str">
        <f>IFERROR(VLOOKUP(D933,'Pesos cenários'!$B$2:$D$4,3,FALSE),"")</f>
        <v/>
      </c>
    </row>
    <row r="934" spans="1:60" x14ac:dyDescent="0.25">
      <c r="A934">
        <v>22179</v>
      </c>
      <c r="B934" t="s">
        <v>719</v>
      </c>
      <c r="C934" t="s">
        <v>620</v>
      </c>
      <c r="D934" t="s">
        <v>60</v>
      </c>
      <c r="E934" t="s">
        <v>93</v>
      </c>
      <c r="F934" t="s">
        <v>728</v>
      </c>
      <c r="G934" t="s">
        <v>716</v>
      </c>
      <c r="H934">
        <v>79.39</v>
      </c>
      <c r="I934">
        <v>51.705711399999998</v>
      </c>
      <c r="J934">
        <v>2144.8548336499998</v>
      </c>
      <c r="K934">
        <v>3.6022190000000003E-2</v>
      </c>
      <c r="L934">
        <v>0.13350000000000001</v>
      </c>
      <c r="M934">
        <v>2.41E-2</v>
      </c>
      <c r="N934">
        <v>708.87040000000002</v>
      </c>
      <c r="O934">
        <v>991.44029999999998</v>
      </c>
      <c r="P934">
        <v>1.4140999999999999</v>
      </c>
      <c r="Q934">
        <v>0.12039999999999999</v>
      </c>
      <c r="R934">
        <v>0.71460000000000001</v>
      </c>
      <c r="S934">
        <v>54.078099999999999</v>
      </c>
      <c r="T934">
        <v>627.43240000000003</v>
      </c>
      <c r="U934">
        <v>0</v>
      </c>
      <c r="V934">
        <v>0</v>
      </c>
      <c r="W934">
        <v>8.6199999999999999E-2</v>
      </c>
      <c r="X934">
        <v>313373622</v>
      </c>
      <c r="Y934">
        <v>1881592089.5</v>
      </c>
      <c r="Z934">
        <v>0</v>
      </c>
      <c r="AA934">
        <v>0.1263</v>
      </c>
      <c r="AB934">
        <v>0.16650000000000001</v>
      </c>
      <c r="AC934">
        <v>60616.435100000002</v>
      </c>
      <c r="AD934">
        <v>644978.16810000001</v>
      </c>
      <c r="AE934">
        <v>0</v>
      </c>
      <c r="AF934">
        <v>0.12039999999999999</v>
      </c>
      <c r="AG934">
        <v>9.4E-2</v>
      </c>
      <c r="AH934">
        <v>0.28860000000000002</v>
      </c>
      <c r="AI934">
        <v>0.57840000000000003</v>
      </c>
      <c r="AJ934">
        <v>-0.33900000000000002</v>
      </c>
      <c r="AK934">
        <v>0.124</v>
      </c>
      <c r="AL934">
        <v>0.68410000000000004</v>
      </c>
      <c r="AM934">
        <v>12081575.705499999</v>
      </c>
      <c r="AN934">
        <v>528682801.3082</v>
      </c>
      <c r="AO934">
        <v>0</v>
      </c>
      <c r="AP934">
        <v>0.12870000000000001</v>
      </c>
      <c r="AQ934">
        <v>2.29E-2</v>
      </c>
      <c r="AR934">
        <v>0.51846188299999996</v>
      </c>
      <c r="AS934">
        <v>0</v>
      </c>
      <c r="AT934">
        <v>-5.5498890562499996</v>
      </c>
      <c r="AU934">
        <v>0.13469999999999999</v>
      </c>
      <c r="AV934">
        <v>0</v>
      </c>
      <c r="AW934">
        <v>4352.4973</v>
      </c>
      <c r="AX934">
        <v>145285.9498</v>
      </c>
      <c r="AY934">
        <v>0</v>
      </c>
      <c r="AZ934">
        <v>0.112</v>
      </c>
      <c r="BA934">
        <v>0.97</v>
      </c>
      <c r="BC934">
        <v>0</v>
      </c>
      <c r="BD934">
        <v>0</v>
      </c>
      <c r="BE934">
        <v>0</v>
      </c>
      <c r="BF934">
        <v>0</v>
      </c>
      <c r="BG934" s="2">
        <f t="shared" si="18"/>
        <v>0.31801736999999997</v>
      </c>
      <c r="BH934" t="str">
        <f>IFERROR(VLOOKUP(D934,'Pesos cenários'!$B$2:$D$4,3,FALSE),"")</f>
        <v/>
      </c>
    </row>
    <row r="935" spans="1:60" x14ac:dyDescent="0.25">
      <c r="A935">
        <v>22180</v>
      </c>
      <c r="B935" t="s">
        <v>719</v>
      </c>
      <c r="C935" t="s">
        <v>621</v>
      </c>
      <c r="D935" t="s">
        <v>60</v>
      </c>
      <c r="E935" t="s">
        <v>93</v>
      </c>
      <c r="F935" t="s">
        <v>728</v>
      </c>
      <c r="G935" t="s">
        <v>716</v>
      </c>
      <c r="H935">
        <v>74.757000000000005</v>
      </c>
      <c r="I935">
        <v>102.23717499999999</v>
      </c>
      <c r="J935">
        <v>2144.8548336499998</v>
      </c>
      <c r="K935">
        <v>3.6022190000000003E-2</v>
      </c>
      <c r="L935">
        <v>0.13350000000000001</v>
      </c>
      <c r="M935">
        <v>4.7699999999999999E-2</v>
      </c>
      <c r="N935">
        <v>454.87209999999999</v>
      </c>
      <c r="O935">
        <v>991.44029999999998</v>
      </c>
      <c r="P935">
        <v>1.4140999999999999</v>
      </c>
      <c r="Q935">
        <v>0.12039999999999999</v>
      </c>
      <c r="R935">
        <v>0.45800000000000002</v>
      </c>
      <c r="S935">
        <v>77.231300000000005</v>
      </c>
      <c r="T935">
        <v>627.43240000000003</v>
      </c>
      <c r="U935">
        <v>0</v>
      </c>
      <c r="V935">
        <v>0</v>
      </c>
      <c r="W935">
        <v>0.1231</v>
      </c>
      <c r="X935">
        <v>295083742</v>
      </c>
      <c r="Y935">
        <v>1881592089.5</v>
      </c>
      <c r="Z935">
        <v>0</v>
      </c>
      <c r="AA935">
        <v>0.1263</v>
      </c>
      <c r="AB935">
        <v>0.15679999999999999</v>
      </c>
      <c r="AC935">
        <v>112138.9414</v>
      </c>
      <c r="AD935">
        <v>644978.16810000001</v>
      </c>
      <c r="AE935">
        <v>0</v>
      </c>
      <c r="AF935">
        <v>0.12039999999999999</v>
      </c>
      <c r="AG935">
        <v>0.1739</v>
      </c>
      <c r="AH935">
        <v>0.23449999999999999</v>
      </c>
      <c r="AI935">
        <v>0.57840000000000003</v>
      </c>
      <c r="AJ935">
        <v>-0.33900000000000002</v>
      </c>
      <c r="AK935">
        <v>0.124</v>
      </c>
      <c r="AL935">
        <v>0.62509999999999999</v>
      </c>
      <c r="AM935">
        <v>0</v>
      </c>
      <c r="AN935">
        <v>528682801.3082</v>
      </c>
      <c r="AO935">
        <v>0</v>
      </c>
      <c r="AP935">
        <v>0.12870000000000001</v>
      </c>
      <c r="AQ935">
        <v>0</v>
      </c>
      <c r="AR935">
        <v>-11.510877600000001</v>
      </c>
      <c r="AS935">
        <v>0</v>
      </c>
      <c r="AT935">
        <v>-5.5498890562499996</v>
      </c>
      <c r="AU935">
        <v>0.13469999999999999</v>
      </c>
      <c r="AV935">
        <v>1</v>
      </c>
      <c r="AW935">
        <v>381.56790000000001</v>
      </c>
      <c r="AX935">
        <v>145285.9498</v>
      </c>
      <c r="AY935">
        <v>0</v>
      </c>
      <c r="AZ935">
        <v>0.112</v>
      </c>
      <c r="BA935">
        <v>0.99739999999999995</v>
      </c>
      <c r="BC935">
        <v>0</v>
      </c>
      <c r="BD935">
        <v>0</v>
      </c>
      <c r="BE935">
        <v>0</v>
      </c>
      <c r="BF935">
        <v>0</v>
      </c>
      <c r="BG935" s="2">
        <f t="shared" si="18"/>
        <v>0.42617374999999996</v>
      </c>
      <c r="BH935" t="str">
        <f>IFERROR(VLOOKUP(D935,'Pesos cenários'!$B$2:$D$4,3,FALSE),"")</f>
        <v/>
      </c>
    </row>
    <row r="936" spans="1:60" x14ac:dyDescent="0.25">
      <c r="A936">
        <v>22181</v>
      </c>
      <c r="B936" t="s">
        <v>719</v>
      </c>
      <c r="C936" t="s">
        <v>622</v>
      </c>
      <c r="D936" t="s">
        <v>60</v>
      </c>
      <c r="E936" t="s">
        <v>93</v>
      </c>
      <c r="F936" t="s">
        <v>728</v>
      </c>
      <c r="G936" t="s">
        <v>716</v>
      </c>
      <c r="H936">
        <v>36.076000000000001</v>
      </c>
      <c r="I936">
        <v>25.272291200000002</v>
      </c>
      <c r="J936">
        <v>2144.8548336499998</v>
      </c>
      <c r="K936">
        <v>3.6022190000000003E-2</v>
      </c>
      <c r="L936">
        <v>0.13350000000000001</v>
      </c>
      <c r="M936">
        <v>1.18E-2</v>
      </c>
      <c r="N936">
        <v>407.68099999999998</v>
      </c>
      <c r="O936">
        <v>991.44029999999998</v>
      </c>
      <c r="P936">
        <v>1.4140999999999999</v>
      </c>
      <c r="Q936">
        <v>0.12039999999999999</v>
      </c>
      <c r="R936">
        <v>0.41039999999999999</v>
      </c>
      <c r="S936">
        <v>79.546099999999996</v>
      </c>
      <c r="T936">
        <v>627.43240000000003</v>
      </c>
      <c r="U936">
        <v>0</v>
      </c>
      <c r="V936">
        <v>0</v>
      </c>
      <c r="W936">
        <v>0.1268</v>
      </c>
      <c r="X936">
        <v>142400394</v>
      </c>
      <c r="Y936">
        <v>1881592089.5</v>
      </c>
      <c r="Z936">
        <v>0</v>
      </c>
      <c r="AA936">
        <v>0.1263</v>
      </c>
      <c r="AB936">
        <v>7.5700000000000003E-2</v>
      </c>
      <c r="AC936">
        <v>70926.622300000003</v>
      </c>
      <c r="AD936">
        <v>644978.16810000001</v>
      </c>
      <c r="AE936">
        <v>0</v>
      </c>
      <c r="AF936">
        <v>0.12039999999999999</v>
      </c>
      <c r="AG936">
        <v>0.11</v>
      </c>
      <c r="AH936">
        <v>9.7000000000000003E-3</v>
      </c>
      <c r="AI936">
        <v>0.57840000000000003</v>
      </c>
      <c r="AJ936">
        <v>-0.33900000000000002</v>
      </c>
      <c r="AK936">
        <v>0.124</v>
      </c>
      <c r="AL936">
        <v>0.38009999999999999</v>
      </c>
      <c r="AM936">
        <v>230281284.35769999</v>
      </c>
      <c r="AN936">
        <v>528682801.3082</v>
      </c>
      <c r="AO936">
        <v>0</v>
      </c>
      <c r="AP936">
        <v>0.12870000000000001</v>
      </c>
      <c r="AQ936">
        <v>0.43559999999999999</v>
      </c>
      <c r="AR936">
        <v>5.8746576299999997</v>
      </c>
      <c r="AS936">
        <v>0</v>
      </c>
      <c r="AT936">
        <v>-5.5498890562499996</v>
      </c>
      <c r="AU936">
        <v>0.13469999999999999</v>
      </c>
      <c r="AV936">
        <v>0</v>
      </c>
      <c r="AW936">
        <v>9330.4932000000008</v>
      </c>
      <c r="AX936">
        <v>145285.9498</v>
      </c>
      <c r="AY936">
        <v>0</v>
      </c>
      <c r="AZ936">
        <v>0.112</v>
      </c>
      <c r="BA936">
        <v>0.93579999999999997</v>
      </c>
      <c r="BC936">
        <v>0</v>
      </c>
      <c r="BD936">
        <v>0</v>
      </c>
      <c r="BE936">
        <v>0</v>
      </c>
      <c r="BF936">
        <v>0</v>
      </c>
      <c r="BG936" s="2">
        <f t="shared" si="18"/>
        <v>0.28179609</v>
      </c>
      <c r="BH936" t="str">
        <f>IFERROR(VLOOKUP(D936,'Pesos cenários'!$B$2:$D$4,3,FALSE),"")</f>
        <v/>
      </c>
    </row>
    <row r="937" spans="1:60" x14ac:dyDescent="0.25">
      <c r="A937">
        <v>22182</v>
      </c>
      <c r="B937" t="s">
        <v>719</v>
      </c>
      <c r="C937" t="s">
        <v>623</v>
      </c>
      <c r="D937" t="s">
        <v>60</v>
      </c>
      <c r="E937" t="s">
        <v>93</v>
      </c>
      <c r="F937" t="s">
        <v>728</v>
      </c>
      <c r="G937" t="s">
        <v>716</v>
      </c>
      <c r="H937">
        <v>5.7919999999999998</v>
      </c>
      <c r="I937">
        <v>59.603084600000003</v>
      </c>
      <c r="J937">
        <v>2144.8548336499998</v>
      </c>
      <c r="K937">
        <v>3.6022190000000003E-2</v>
      </c>
      <c r="L937">
        <v>0.13350000000000001</v>
      </c>
      <c r="M937">
        <v>2.7799999999999998E-2</v>
      </c>
      <c r="N937">
        <v>81.081999999999994</v>
      </c>
      <c r="O937">
        <v>991.44029999999998</v>
      </c>
      <c r="P937">
        <v>1.4140999999999999</v>
      </c>
      <c r="Q937">
        <v>0.12039999999999999</v>
      </c>
      <c r="R937">
        <v>8.0500000000000002E-2</v>
      </c>
      <c r="S937">
        <v>14.529500000000001</v>
      </c>
      <c r="T937">
        <v>627.43240000000003</v>
      </c>
      <c r="U937">
        <v>0</v>
      </c>
      <c r="V937">
        <v>0</v>
      </c>
      <c r="W937">
        <v>2.3199999999999998E-2</v>
      </c>
      <c r="X937">
        <v>22861598</v>
      </c>
      <c r="Y937">
        <v>1881592089.5</v>
      </c>
      <c r="Z937">
        <v>0</v>
      </c>
      <c r="AA937">
        <v>0.1263</v>
      </c>
      <c r="AB937">
        <v>1.2200000000000001E-2</v>
      </c>
      <c r="AC937">
        <v>0</v>
      </c>
      <c r="AD937">
        <v>644978.16810000001</v>
      </c>
      <c r="AE937">
        <v>0</v>
      </c>
      <c r="AF937">
        <v>0.12039999999999999</v>
      </c>
      <c r="AG937">
        <v>0</v>
      </c>
      <c r="AH937">
        <v>2.0000000000000001E-4</v>
      </c>
      <c r="AI937">
        <v>0.57840000000000003</v>
      </c>
      <c r="AJ937">
        <v>-0.33900000000000002</v>
      </c>
      <c r="AK937">
        <v>0.124</v>
      </c>
      <c r="AL937">
        <v>0.36980000000000002</v>
      </c>
      <c r="AM937">
        <v>0</v>
      </c>
      <c r="AN937">
        <v>528682801.3082</v>
      </c>
      <c r="AO937">
        <v>0</v>
      </c>
      <c r="AP937">
        <v>0.12870000000000001</v>
      </c>
      <c r="AQ937">
        <v>0</v>
      </c>
      <c r="AR937">
        <v>-0.27460235399999999</v>
      </c>
      <c r="AS937">
        <v>0</v>
      </c>
      <c r="AT937">
        <v>-5.5498890562499996</v>
      </c>
      <c r="AU937">
        <v>0.13469999999999999</v>
      </c>
      <c r="AV937">
        <v>4.9478890697960298E-2</v>
      </c>
      <c r="AW937">
        <v>1759.5651</v>
      </c>
      <c r="AX937">
        <v>145285.9498</v>
      </c>
      <c r="AY937">
        <v>0</v>
      </c>
      <c r="AZ937">
        <v>0.112</v>
      </c>
      <c r="BA937">
        <v>0.9879</v>
      </c>
      <c r="BC937">
        <v>0</v>
      </c>
      <c r="BD937">
        <v>0</v>
      </c>
      <c r="BE937">
        <v>0</v>
      </c>
      <c r="BF937">
        <v>0</v>
      </c>
      <c r="BG937" s="2">
        <f t="shared" si="18"/>
        <v>0.17810916657701525</v>
      </c>
      <c r="BH937" t="str">
        <f>IFERROR(VLOOKUP(D937,'Pesos cenários'!$B$2:$D$4,3,FALSE),"")</f>
        <v/>
      </c>
    </row>
    <row r="938" spans="1:60" x14ac:dyDescent="0.25">
      <c r="A938">
        <v>22183</v>
      </c>
      <c r="B938" t="s">
        <v>719</v>
      </c>
      <c r="C938" t="s">
        <v>624</v>
      </c>
      <c r="D938" t="s">
        <v>60</v>
      </c>
      <c r="E938" t="s">
        <v>93</v>
      </c>
      <c r="F938" t="s">
        <v>728</v>
      </c>
      <c r="G938" t="s">
        <v>716</v>
      </c>
      <c r="H938">
        <v>223.3</v>
      </c>
      <c r="I938">
        <v>669.79901099999995</v>
      </c>
      <c r="J938">
        <v>2144.8548336499998</v>
      </c>
      <c r="K938">
        <v>3.6022190000000003E-2</v>
      </c>
      <c r="L938">
        <v>0.13350000000000001</v>
      </c>
      <c r="M938">
        <v>0.31230000000000002</v>
      </c>
      <c r="N938">
        <v>326.40390000000002</v>
      </c>
      <c r="O938">
        <v>991.44029999999998</v>
      </c>
      <c r="P938">
        <v>1.4140999999999999</v>
      </c>
      <c r="Q938">
        <v>0.12039999999999999</v>
      </c>
      <c r="R938">
        <v>0.32829999999999998</v>
      </c>
      <c r="S938">
        <v>255.13579999999999</v>
      </c>
      <c r="T938">
        <v>627.43240000000003</v>
      </c>
      <c r="U938">
        <v>0</v>
      </c>
      <c r="V938">
        <v>0</v>
      </c>
      <c r="W938">
        <v>0.40660000000000002</v>
      </c>
      <c r="X938">
        <v>1175227504</v>
      </c>
      <c r="Y938">
        <v>1881592089.5</v>
      </c>
      <c r="Z938">
        <v>0</v>
      </c>
      <c r="AA938">
        <v>0.1263</v>
      </c>
      <c r="AB938">
        <v>0.62460000000000004</v>
      </c>
      <c r="AC938">
        <v>335538.82809999998</v>
      </c>
      <c r="AD938">
        <v>644978.16810000001</v>
      </c>
      <c r="AE938">
        <v>0</v>
      </c>
      <c r="AF938">
        <v>0.12039999999999999</v>
      </c>
      <c r="AG938">
        <v>0.5202</v>
      </c>
      <c r="AH938">
        <v>-2.9999999999999997E-4</v>
      </c>
      <c r="AI938">
        <v>0.57840000000000003</v>
      </c>
      <c r="AJ938">
        <v>-0.33900000000000002</v>
      </c>
      <c r="AK938">
        <v>0.124</v>
      </c>
      <c r="AL938">
        <v>0.36919999999999997</v>
      </c>
      <c r="AM938">
        <v>2511159893.1185999</v>
      </c>
      <c r="AN938">
        <v>528682801.3082</v>
      </c>
      <c r="AO938">
        <v>0</v>
      </c>
      <c r="AP938">
        <v>0.12870000000000001</v>
      </c>
      <c r="AQ938">
        <v>1</v>
      </c>
      <c r="AR938">
        <v>0.17065708299999999</v>
      </c>
      <c r="AS938">
        <v>0</v>
      </c>
      <c r="AT938">
        <v>-5.5498890562499996</v>
      </c>
      <c r="AU938">
        <v>0.13469999999999999</v>
      </c>
      <c r="AV938">
        <v>0</v>
      </c>
      <c r="AW938">
        <v>513407.89159999997</v>
      </c>
      <c r="AX938">
        <v>145285.9498</v>
      </c>
      <c r="AY938">
        <v>0</v>
      </c>
      <c r="AZ938">
        <v>0.112</v>
      </c>
      <c r="BA938">
        <v>0</v>
      </c>
      <c r="BC938">
        <v>0</v>
      </c>
      <c r="BD938">
        <v>0</v>
      </c>
      <c r="BE938">
        <v>0</v>
      </c>
      <c r="BF938">
        <v>0</v>
      </c>
      <c r="BG938" s="2">
        <f t="shared" si="18"/>
        <v>0.39721923000000003</v>
      </c>
      <c r="BH938" t="str">
        <f>IFERROR(VLOOKUP(D938,'Pesos cenários'!$B$2:$D$4,3,FALSE),"")</f>
        <v/>
      </c>
    </row>
    <row r="939" spans="1:60" x14ac:dyDescent="0.25">
      <c r="A939">
        <v>22184</v>
      </c>
      <c r="B939" t="s">
        <v>719</v>
      </c>
      <c r="C939" t="s">
        <v>625</v>
      </c>
      <c r="D939" t="s">
        <v>60</v>
      </c>
      <c r="E939" t="s">
        <v>93</v>
      </c>
      <c r="F939" t="s">
        <v>728</v>
      </c>
      <c r="G939" t="s">
        <v>716</v>
      </c>
      <c r="H939">
        <v>14.56</v>
      </c>
      <c r="I939">
        <v>208.82397499999999</v>
      </c>
      <c r="J939">
        <v>2144.8548336499998</v>
      </c>
      <c r="K939">
        <v>3.6022190000000003E-2</v>
      </c>
      <c r="L939">
        <v>0.13350000000000001</v>
      </c>
      <c r="M939">
        <v>9.7299999999999998E-2</v>
      </c>
      <c r="N939">
        <v>59.107300000000002</v>
      </c>
      <c r="O939">
        <v>991.44029999999998</v>
      </c>
      <c r="P939">
        <v>1.4140999999999999</v>
      </c>
      <c r="Q939">
        <v>0.12039999999999999</v>
      </c>
      <c r="R939">
        <v>5.8299999999999998E-2</v>
      </c>
      <c r="S939">
        <v>69.138099999999994</v>
      </c>
      <c r="T939">
        <v>627.43240000000003</v>
      </c>
      <c r="U939">
        <v>0</v>
      </c>
      <c r="V939">
        <v>0</v>
      </c>
      <c r="W939">
        <v>0.11020000000000001</v>
      </c>
      <c r="X939">
        <v>76629140</v>
      </c>
      <c r="Y939">
        <v>1881592089.5</v>
      </c>
      <c r="Z939">
        <v>0</v>
      </c>
      <c r="AA939">
        <v>0.1263</v>
      </c>
      <c r="AB939">
        <v>4.07E-2</v>
      </c>
      <c r="AC939">
        <v>77488.368199999997</v>
      </c>
      <c r="AD939">
        <v>644978.16810000001</v>
      </c>
      <c r="AE939">
        <v>0</v>
      </c>
      <c r="AF939">
        <v>0.12039999999999999</v>
      </c>
      <c r="AG939">
        <v>0.1201</v>
      </c>
      <c r="AH939">
        <v>6.9999999999999999E-4</v>
      </c>
      <c r="AI939">
        <v>0.57840000000000003</v>
      </c>
      <c r="AJ939">
        <v>-0.33900000000000002</v>
      </c>
      <c r="AK939">
        <v>0.124</v>
      </c>
      <c r="AL939">
        <v>0.37019999999999997</v>
      </c>
      <c r="AM939">
        <v>592304558.15509999</v>
      </c>
      <c r="AN939">
        <v>528682801.3082</v>
      </c>
      <c r="AO939">
        <v>0</v>
      </c>
      <c r="AP939">
        <v>0.12870000000000001</v>
      </c>
      <c r="AQ939">
        <v>1</v>
      </c>
      <c r="AR939">
        <v>0.44492197</v>
      </c>
      <c r="AS939">
        <v>0</v>
      </c>
      <c r="AT939">
        <v>-5.5498890562499996</v>
      </c>
      <c r="AU939">
        <v>0.13469999999999999</v>
      </c>
      <c r="AV939">
        <v>0</v>
      </c>
      <c r="AW939">
        <v>7211.6408000000001</v>
      </c>
      <c r="AX939">
        <v>145285.9498</v>
      </c>
      <c r="AY939">
        <v>0</v>
      </c>
      <c r="AZ939">
        <v>0.112</v>
      </c>
      <c r="BA939">
        <v>0.95040000000000002</v>
      </c>
      <c r="BC939">
        <v>0</v>
      </c>
      <c r="BD939">
        <v>0</v>
      </c>
      <c r="BE939">
        <v>0</v>
      </c>
      <c r="BF939">
        <v>0</v>
      </c>
      <c r="BG939" s="2">
        <f t="shared" si="18"/>
        <v>0.32065892000000001</v>
      </c>
      <c r="BH939" t="str">
        <f>IFERROR(VLOOKUP(D939,'Pesos cenários'!$B$2:$D$4,3,FALSE),"")</f>
        <v/>
      </c>
    </row>
    <row r="940" spans="1:60" x14ac:dyDescent="0.25">
      <c r="A940">
        <v>22185</v>
      </c>
      <c r="B940" t="s">
        <v>719</v>
      </c>
      <c r="C940" t="s">
        <v>626</v>
      </c>
      <c r="D940" t="s">
        <v>60</v>
      </c>
      <c r="E940" t="s">
        <v>93</v>
      </c>
      <c r="F940" t="s">
        <v>728</v>
      </c>
      <c r="G940" t="s">
        <v>716</v>
      </c>
      <c r="H940">
        <v>23.06</v>
      </c>
      <c r="I940">
        <v>526.88415499999996</v>
      </c>
      <c r="J940">
        <v>2144.8548336499998</v>
      </c>
      <c r="K940">
        <v>3.6022190000000003E-2</v>
      </c>
      <c r="L940">
        <v>0.13350000000000001</v>
      </c>
      <c r="M940">
        <v>0.24560000000000001</v>
      </c>
      <c r="N940">
        <v>16.132999999999999</v>
      </c>
      <c r="O940">
        <v>991.44029999999998</v>
      </c>
      <c r="P940">
        <v>1.4140999999999999</v>
      </c>
      <c r="Q940">
        <v>0.12039999999999999</v>
      </c>
      <c r="R940">
        <v>1.49E-2</v>
      </c>
      <c r="S940">
        <v>164.15100000000001</v>
      </c>
      <c r="T940">
        <v>627.43240000000003</v>
      </c>
      <c r="U940">
        <v>0</v>
      </c>
      <c r="V940">
        <v>0</v>
      </c>
      <c r="W940">
        <v>0.2616</v>
      </c>
      <c r="X940">
        <v>91024834</v>
      </c>
      <c r="Y940">
        <v>1881592089.5</v>
      </c>
      <c r="Z940">
        <v>0</v>
      </c>
      <c r="AA940">
        <v>0.1263</v>
      </c>
      <c r="AB940">
        <v>4.8399999999999999E-2</v>
      </c>
      <c r="AC940">
        <v>246226.4688</v>
      </c>
      <c r="AD940">
        <v>644978.16810000001</v>
      </c>
      <c r="AE940">
        <v>0</v>
      </c>
      <c r="AF940">
        <v>0.12039999999999999</v>
      </c>
      <c r="AG940">
        <v>0.38179999999999997</v>
      </c>
      <c r="AH940">
        <v>1</v>
      </c>
      <c r="AI940">
        <v>0.57840000000000003</v>
      </c>
      <c r="AJ940">
        <v>-0.33900000000000002</v>
      </c>
      <c r="AK940">
        <v>0.124</v>
      </c>
      <c r="AL940">
        <v>1</v>
      </c>
      <c r="AM940">
        <v>931625.18629999994</v>
      </c>
      <c r="AN940">
        <v>528682801.3082</v>
      </c>
      <c r="AO940">
        <v>0</v>
      </c>
      <c r="AP940">
        <v>0.12870000000000001</v>
      </c>
      <c r="AQ940">
        <v>1.8E-3</v>
      </c>
      <c r="AR940">
        <v>2.79295746E-5</v>
      </c>
      <c r="AS940">
        <v>0</v>
      </c>
      <c r="AT940">
        <v>-5.5498890562499996</v>
      </c>
      <c r="AU940">
        <v>0.13469999999999999</v>
      </c>
      <c r="AV940">
        <v>0</v>
      </c>
      <c r="AW940">
        <v>0</v>
      </c>
      <c r="AX940">
        <v>145285.9498</v>
      </c>
      <c r="AY940">
        <v>0</v>
      </c>
      <c r="AZ940">
        <v>0.112</v>
      </c>
      <c r="BA940">
        <v>1</v>
      </c>
      <c r="BC940">
        <v>0</v>
      </c>
      <c r="BD940">
        <v>0</v>
      </c>
      <c r="BE940">
        <v>0</v>
      </c>
      <c r="BF940">
        <v>0</v>
      </c>
      <c r="BG940" s="2">
        <f t="shared" si="18"/>
        <v>0.32289486000000001</v>
      </c>
      <c r="BH940" t="str">
        <f>IFERROR(VLOOKUP(D940,'Pesos cenários'!$B$2:$D$4,3,FALSE),"")</f>
        <v/>
      </c>
    </row>
    <row r="941" spans="1:60" x14ac:dyDescent="0.25">
      <c r="A941">
        <v>22186</v>
      </c>
      <c r="B941" t="s">
        <v>719</v>
      </c>
      <c r="C941" t="s">
        <v>627</v>
      </c>
      <c r="D941" t="s">
        <v>60</v>
      </c>
      <c r="E941" t="s">
        <v>93</v>
      </c>
      <c r="F941" t="s">
        <v>728</v>
      </c>
      <c r="G941" t="s">
        <v>716</v>
      </c>
      <c r="H941">
        <v>90.474000000000004</v>
      </c>
      <c r="I941">
        <v>436.00848400000001</v>
      </c>
      <c r="J941">
        <v>2144.8548336499998</v>
      </c>
      <c r="K941">
        <v>3.6022190000000003E-2</v>
      </c>
      <c r="L941">
        <v>0.13350000000000001</v>
      </c>
      <c r="M941">
        <v>0.20330000000000001</v>
      </c>
      <c r="N941">
        <v>72.7239</v>
      </c>
      <c r="O941">
        <v>991.44029999999998</v>
      </c>
      <c r="P941">
        <v>1.4140999999999999</v>
      </c>
      <c r="Q941">
        <v>0.12039999999999999</v>
      </c>
      <c r="R941">
        <v>7.1999999999999995E-2</v>
      </c>
      <c r="S941">
        <v>188.12029999999999</v>
      </c>
      <c r="T941">
        <v>627.43240000000003</v>
      </c>
      <c r="U941">
        <v>0</v>
      </c>
      <c r="V941">
        <v>0</v>
      </c>
      <c r="W941">
        <v>0.29980000000000001</v>
      </c>
      <c r="X941">
        <v>357123338</v>
      </c>
      <c r="Y941">
        <v>1881592089.5</v>
      </c>
      <c r="Z941">
        <v>0</v>
      </c>
      <c r="AA941">
        <v>0.1263</v>
      </c>
      <c r="AB941">
        <v>0.1898</v>
      </c>
      <c r="AC941">
        <v>184500.93530000001</v>
      </c>
      <c r="AD941">
        <v>644978.16810000001</v>
      </c>
      <c r="AE941">
        <v>0</v>
      </c>
      <c r="AF941">
        <v>0.12039999999999999</v>
      </c>
      <c r="AG941">
        <v>0.28610000000000002</v>
      </c>
      <c r="AH941">
        <v>0.746</v>
      </c>
      <c r="AI941">
        <v>0.57840000000000003</v>
      </c>
      <c r="AJ941">
        <v>-0.33900000000000002</v>
      </c>
      <c r="AK941">
        <v>0.124</v>
      </c>
      <c r="AL941">
        <v>1</v>
      </c>
      <c r="AM941">
        <v>219.17089999999999</v>
      </c>
      <c r="AN941">
        <v>528682801.3082</v>
      </c>
      <c r="AO941">
        <v>0</v>
      </c>
      <c r="AP941">
        <v>0.12870000000000001</v>
      </c>
      <c r="AQ941">
        <v>0</v>
      </c>
      <c r="AR941">
        <v>-5.9999999999999999E-16</v>
      </c>
      <c r="AS941">
        <v>0</v>
      </c>
      <c r="AT941">
        <v>-5.5498890562499996</v>
      </c>
      <c r="AU941">
        <v>0.13469999999999999</v>
      </c>
      <c r="AV941">
        <v>9.9999999999999998E-17</v>
      </c>
      <c r="AW941">
        <v>3735.7188999999998</v>
      </c>
      <c r="AX941">
        <v>145285.9498</v>
      </c>
      <c r="AY941">
        <v>0</v>
      </c>
      <c r="AZ941">
        <v>0.112</v>
      </c>
      <c r="BA941">
        <v>0.97430000000000005</v>
      </c>
      <c r="BC941">
        <v>0</v>
      </c>
      <c r="BD941">
        <v>0</v>
      </c>
      <c r="BE941">
        <v>0</v>
      </c>
      <c r="BF941">
        <v>0</v>
      </c>
      <c r="BG941" s="2">
        <f t="shared" si="18"/>
        <v>0.32734912999999999</v>
      </c>
      <c r="BH941" t="str">
        <f>IFERROR(VLOOKUP(D941,'Pesos cenários'!$B$2:$D$4,3,FALSE),"")</f>
        <v/>
      </c>
    </row>
    <row r="942" spans="1:60" x14ac:dyDescent="0.25">
      <c r="A942">
        <v>22187</v>
      </c>
      <c r="B942" t="s">
        <v>719</v>
      </c>
      <c r="C942" t="s">
        <v>628</v>
      </c>
      <c r="D942" t="s">
        <v>60</v>
      </c>
      <c r="E942" t="s">
        <v>93</v>
      </c>
      <c r="F942" t="s">
        <v>728</v>
      </c>
      <c r="G942" t="s">
        <v>716</v>
      </c>
      <c r="H942">
        <v>570.73599999999999</v>
      </c>
      <c r="I942">
        <v>2259.7294900000002</v>
      </c>
      <c r="J942">
        <v>2144.8548336499998</v>
      </c>
      <c r="K942">
        <v>3.6022190000000003E-2</v>
      </c>
      <c r="L942">
        <v>0.13350000000000001</v>
      </c>
      <c r="M942">
        <v>1</v>
      </c>
      <c r="N942">
        <v>303.24860000000001</v>
      </c>
      <c r="O942">
        <v>991.44029999999998</v>
      </c>
      <c r="P942">
        <v>1.4140999999999999</v>
      </c>
      <c r="Q942">
        <v>0.12039999999999999</v>
      </c>
      <c r="R942">
        <v>0.3049</v>
      </c>
      <c r="S942">
        <v>728.80939999999998</v>
      </c>
      <c r="T942">
        <v>627.43240000000003</v>
      </c>
      <c r="U942">
        <v>0</v>
      </c>
      <c r="V942">
        <v>0</v>
      </c>
      <c r="W942">
        <v>1</v>
      </c>
      <c r="X942">
        <v>2252841404</v>
      </c>
      <c r="Y942">
        <v>1881592089.5</v>
      </c>
      <c r="Z942">
        <v>0</v>
      </c>
      <c r="AA942">
        <v>0.1263</v>
      </c>
      <c r="AB942">
        <v>1</v>
      </c>
      <c r="AC942">
        <v>1093614.0215</v>
      </c>
      <c r="AD942">
        <v>644978.16810000001</v>
      </c>
      <c r="AE942">
        <v>0</v>
      </c>
      <c r="AF942">
        <v>0.12039999999999999</v>
      </c>
      <c r="AG942">
        <v>1</v>
      </c>
      <c r="AH942">
        <v>1</v>
      </c>
      <c r="AI942">
        <v>0.57840000000000003</v>
      </c>
      <c r="AJ942">
        <v>-0.33900000000000002</v>
      </c>
      <c r="AK942">
        <v>0.124</v>
      </c>
      <c r="AL942">
        <v>1</v>
      </c>
      <c r="AM942">
        <v>349143964.0801</v>
      </c>
      <c r="AN942">
        <v>528682801.3082</v>
      </c>
      <c r="AO942">
        <v>0</v>
      </c>
      <c r="AP942">
        <v>0.12870000000000001</v>
      </c>
      <c r="AQ942">
        <v>0.66039999999999999</v>
      </c>
      <c r="AR942">
        <v>4.6990276299999998E-3</v>
      </c>
      <c r="AS942">
        <v>0</v>
      </c>
      <c r="AT942">
        <v>-5.5498890562499996</v>
      </c>
      <c r="AU942">
        <v>0.13469999999999999</v>
      </c>
      <c r="AV942">
        <v>0</v>
      </c>
      <c r="AW942">
        <v>8679.9096000000009</v>
      </c>
      <c r="AX942">
        <v>145285.9498</v>
      </c>
      <c r="AY942">
        <v>0</v>
      </c>
      <c r="AZ942">
        <v>0.112</v>
      </c>
      <c r="BA942">
        <v>0.94030000000000002</v>
      </c>
      <c r="BC942">
        <v>0</v>
      </c>
      <c r="BD942">
        <v>0</v>
      </c>
      <c r="BE942">
        <v>0</v>
      </c>
      <c r="BF942">
        <v>0</v>
      </c>
      <c r="BG942" s="2">
        <f t="shared" si="18"/>
        <v>0.7312170400000001</v>
      </c>
      <c r="BH942" t="str">
        <f>IFERROR(VLOOKUP(D942,'Pesos cenários'!$B$2:$D$4,3,FALSE),"")</f>
        <v/>
      </c>
    </row>
    <row r="943" spans="1:60" x14ac:dyDescent="0.25">
      <c r="A943">
        <v>22188</v>
      </c>
      <c r="B943" t="s">
        <v>719</v>
      </c>
      <c r="C943" t="s">
        <v>629</v>
      </c>
      <c r="D943" t="s">
        <v>60</v>
      </c>
      <c r="E943" t="s">
        <v>93</v>
      </c>
      <c r="F943" t="s">
        <v>728</v>
      </c>
      <c r="G943" t="s">
        <v>716</v>
      </c>
      <c r="H943">
        <v>7.7850000000000001</v>
      </c>
      <c r="I943">
        <v>379.06234699999999</v>
      </c>
      <c r="J943">
        <v>2144.8548336499998</v>
      </c>
      <c r="K943">
        <v>3.6022190000000003E-2</v>
      </c>
      <c r="L943">
        <v>0.13350000000000001</v>
      </c>
      <c r="M943">
        <v>0.1767</v>
      </c>
      <c r="N943">
        <v>16.898499999999999</v>
      </c>
      <c r="O943">
        <v>991.44029999999998</v>
      </c>
      <c r="P943">
        <v>1.4140999999999999</v>
      </c>
      <c r="Q943">
        <v>0.12039999999999999</v>
      </c>
      <c r="R943">
        <v>1.5599999999999999E-2</v>
      </c>
      <c r="S943">
        <v>44.8797</v>
      </c>
      <c r="T943">
        <v>627.43240000000003</v>
      </c>
      <c r="U943">
        <v>0</v>
      </c>
      <c r="V943">
        <v>0</v>
      </c>
      <c r="W943">
        <v>7.1499999999999994E-2</v>
      </c>
      <c r="X943">
        <v>30731046</v>
      </c>
      <c r="Y943">
        <v>1881592089.5</v>
      </c>
      <c r="Z943">
        <v>0</v>
      </c>
      <c r="AA943">
        <v>0.1263</v>
      </c>
      <c r="AB943">
        <v>1.6299999999999999E-2</v>
      </c>
      <c r="AC943">
        <v>0</v>
      </c>
      <c r="AD943">
        <v>644978.16810000001</v>
      </c>
      <c r="AE943">
        <v>0</v>
      </c>
      <c r="AF943">
        <v>0.12039999999999999</v>
      </c>
      <c r="AG943">
        <v>0</v>
      </c>
      <c r="AH943">
        <v>1E-4</v>
      </c>
      <c r="AI943">
        <v>0.57840000000000003</v>
      </c>
      <c r="AJ943">
        <v>-0.33900000000000002</v>
      </c>
      <c r="AK943">
        <v>0.124</v>
      </c>
      <c r="AL943">
        <v>0.36959999999999998</v>
      </c>
      <c r="AM943">
        <v>0</v>
      </c>
      <c r="AN943">
        <v>528682801.3082</v>
      </c>
      <c r="AO943">
        <v>0</v>
      </c>
      <c r="AP943">
        <v>0.12870000000000001</v>
      </c>
      <c r="AQ943">
        <v>0</v>
      </c>
      <c r="AR943">
        <v>-4.62800898E-2</v>
      </c>
      <c r="AS943">
        <v>0</v>
      </c>
      <c r="AT943">
        <v>-5.5498890562499996</v>
      </c>
      <c r="AU943">
        <v>0.13469999999999999</v>
      </c>
      <c r="AV943">
        <v>8.33892161283507E-3</v>
      </c>
      <c r="AW943">
        <v>3881.8233</v>
      </c>
      <c r="AX943">
        <v>145285.9498</v>
      </c>
      <c r="AY943">
        <v>0</v>
      </c>
      <c r="AZ943">
        <v>0.112</v>
      </c>
      <c r="BA943">
        <v>0.97330000000000005</v>
      </c>
      <c r="BC943">
        <v>0</v>
      </c>
      <c r="BD943">
        <v>0</v>
      </c>
      <c r="BE943">
        <v>0</v>
      </c>
      <c r="BF943">
        <v>0</v>
      </c>
      <c r="BG943" s="2">
        <f t="shared" si="18"/>
        <v>0.18348963274124891</v>
      </c>
      <c r="BH943" t="str">
        <f>IFERROR(VLOOKUP(D943,'Pesos cenários'!$B$2:$D$4,3,FALSE),"")</f>
        <v/>
      </c>
    </row>
    <row r="944" spans="1:60" x14ac:dyDescent="0.25">
      <c r="A944">
        <v>22189</v>
      </c>
      <c r="B944" t="s">
        <v>719</v>
      </c>
      <c r="C944" t="s">
        <v>630</v>
      </c>
      <c r="D944" t="s">
        <v>60</v>
      </c>
      <c r="E944" t="s">
        <v>93</v>
      </c>
      <c r="F944" t="s">
        <v>728</v>
      </c>
      <c r="G944" t="s">
        <v>716</v>
      </c>
      <c r="H944">
        <v>47.399000000000001</v>
      </c>
      <c r="I944">
        <v>207.45689400000001</v>
      </c>
      <c r="J944">
        <v>2144.8548336499998</v>
      </c>
      <c r="K944">
        <v>3.6022190000000003E-2</v>
      </c>
      <c r="L944">
        <v>0.13350000000000001</v>
      </c>
      <c r="M944">
        <v>9.6699999999999994E-2</v>
      </c>
      <c r="N944">
        <v>31.307600000000001</v>
      </c>
      <c r="O944">
        <v>991.44029999999998</v>
      </c>
      <c r="P944">
        <v>1.4140999999999999</v>
      </c>
      <c r="Q944">
        <v>0.12039999999999999</v>
      </c>
      <c r="R944">
        <v>3.0200000000000001E-2</v>
      </c>
      <c r="S944">
        <v>55.703899999999997</v>
      </c>
      <c r="T944">
        <v>627.43240000000003</v>
      </c>
      <c r="U944">
        <v>0</v>
      </c>
      <c r="V944">
        <v>0</v>
      </c>
      <c r="W944">
        <v>8.8800000000000004E-2</v>
      </c>
      <c r="X944">
        <v>187094710</v>
      </c>
      <c r="Y944">
        <v>1881592089.5</v>
      </c>
      <c r="Z944">
        <v>0</v>
      </c>
      <c r="AA944">
        <v>0.1263</v>
      </c>
      <c r="AB944">
        <v>9.9400000000000002E-2</v>
      </c>
      <c r="AC944">
        <v>74716.280299999999</v>
      </c>
      <c r="AD944">
        <v>644978.16810000001</v>
      </c>
      <c r="AE944">
        <v>0</v>
      </c>
      <c r="AF944">
        <v>0.12039999999999999</v>
      </c>
      <c r="AG944">
        <v>0.1158</v>
      </c>
      <c r="AH944">
        <v>4.0000000000000002E-4</v>
      </c>
      <c r="AI944">
        <v>0.57840000000000003</v>
      </c>
      <c r="AJ944">
        <v>-0.33900000000000002</v>
      </c>
      <c r="AK944">
        <v>0.124</v>
      </c>
      <c r="AL944">
        <v>0.36990000000000001</v>
      </c>
      <c r="AM944">
        <v>1105698.273</v>
      </c>
      <c r="AN944">
        <v>528682801.3082</v>
      </c>
      <c r="AO944">
        <v>0</v>
      </c>
      <c r="AP944">
        <v>0.12870000000000001</v>
      </c>
      <c r="AQ944">
        <v>2.0999999999999999E-3</v>
      </c>
      <c r="AR944">
        <v>-0.68538671699999998</v>
      </c>
      <c r="AS944">
        <v>0</v>
      </c>
      <c r="AT944">
        <v>-5.5498890562499996</v>
      </c>
      <c r="AU944">
        <v>0.13469999999999999</v>
      </c>
      <c r="AV944">
        <v>0.12349557082193401</v>
      </c>
      <c r="AW944">
        <v>1782.0387000000001</v>
      </c>
      <c r="AX944">
        <v>145285.9498</v>
      </c>
      <c r="AY944">
        <v>0</v>
      </c>
      <c r="AZ944">
        <v>0.112</v>
      </c>
      <c r="BA944">
        <v>0.98770000000000002</v>
      </c>
      <c r="BC944">
        <v>0</v>
      </c>
      <c r="BD944">
        <v>0</v>
      </c>
      <c r="BE944">
        <v>0</v>
      </c>
      <c r="BF944">
        <v>0</v>
      </c>
      <c r="BG944" s="2">
        <f t="shared" si="18"/>
        <v>0.21643719338971451</v>
      </c>
      <c r="BH944" t="str">
        <f>IFERROR(VLOOKUP(D944,'Pesos cenários'!$B$2:$D$4,3,FALSE),"")</f>
        <v/>
      </c>
    </row>
    <row r="945" spans="1:60" x14ac:dyDescent="0.25">
      <c r="A945">
        <v>22190</v>
      </c>
      <c r="B945" t="s">
        <v>719</v>
      </c>
      <c r="C945" t="s">
        <v>631</v>
      </c>
      <c r="D945" t="s">
        <v>60</v>
      </c>
      <c r="E945" t="s">
        <v>93</v>
      </c>
      <c r="F945" t="s">
        <v>728</v>
      </c>
      <c r="G945" t="s">
        <v>716</v>
      </c>
      <c r="H945">
        <v>127.583</v>
      </c>
      <c r="I945">
        <v>463.95257600000002</v>
      </c>
      <c r="J945">
        <v>2144.8548336499998</v>
      </c>
      <c r="K945">
        <v>3.6022190000000003E-2</v>
      </c>
      <c r="L945">
        <v>0.13350000000000001</v>
      </c>
      <c r="M945">
        <v>0.21629999999999999</v>
      </c>
      <c r="N945">
        <v>274.88139999999999</v>
      </c>
      <c r="O945">
        <v>991.44029999999998</v>
      </c>
      <c r="P945">
        <v>1.4140999999999999</v>
      </c>
      <c r="Q945">
        <v>0.12039999999999999</v>
      </c>
      <c r="R945">
        <v>0.2762</v>
      </c>
      <c r="S945">
        <v>143.33770000000001</v>
      </c>
      <c r="T945">
        <v>627.43240000000003</v>
      </c>
      <c r="U945">
        <v>0</v>
      </c>
      <c r="V945">
        <v>0</v>
      </c>
      <c r="W945">
        <v>0.22850000000000001</v>
      </c>
      <c r="X945">
        <v>503601146</v>
      </c>
      <c r="Y945">
        <v>1881592089.5</v>
      </c>
      <c r="Z945">
        <v>0</v>
      </c>
      <c r="AA945">
        <v>0.1263</v>
      </c>
      <c r="AB945">
        <v>0.2676</v>
      </c>
      <c r="AC945">
        <v>192223.99220000001</v>
      </c>
      <c r="AD945">
        <v>644978.16810000001</v>
      </c>
      <c r="AE945">
        <v>0</v>
      </c>
      <c r="AF945">
        <v>0.12039999999999999</v>
      </c>
      <c r="AG945">
        <v>0.29799999999999999</v>
      </c>
      <c r="AH945">
        <v>-1E-4</v>
      </c>
      <c r="AI945">
        <v>0.57840000000000003</v>
      </c>
      <c r="AJ945">
        <v>-0.33900000000000002</v>
      </c>
      <c r="AK945">
        <v>0.124</v>
      </c>
      <c r="AL945">
        <v>0.3695</v>
      </c>
      <c r="AM945">
        <v>327273447.41009998</v>
      </c>
      <c r="AN945">
        <v>528682801.3082</v>
      </c>
      <c r="AO945">
        <v>0</v>
      </c>
      <c r="AP945">
        <v>0.12870000000000001</v>
      </c>
      <c r="AQ945">
        <v>0.61899999999999999</v>
      </c>
      <c r="AR945">
        <v>4.3388166400000001</v>
      </c>
      <c r="AS945">
        <v>0</v>
      </c>
      <c r="AT945">
        <v>-5.5498890562499996</v>
      </c>
      <c r="AU945">
        <v>0.13469999999999999</v>
      </c>
      <c r="AV945">
        <v>0</v>
      </c>
      <c r="AW945">
        <v>3498.83</v>
      </c>
      <c r="AX945">
        <v>145285.9498</v>
      </c>
      <c r="AY945">
        <v>0</v>
      </c>
      <c r="AZ945">
        <v>0.112</v>
      </c>
      <c r="BA945">
        <v>0.97589999999999999</v>
      </c>
      <c r="BC945">
        <v>0</v>
      </c>
      <c r="BD945">
        <v>0</v>
      </c>
      <c r="BE945">
        <v>0</v>
      </c>
      <c r="BF945">
        <v>0</v>
      </c>
      <c r="BG945" s="2">
        <f t="shared" si="18"/>
        <v>0.36659171000000002</v>
      </c>
      <c r="BH945" t="str">
        <f>IFERROR(VLOOKUP(D945,'Pesos cenários'!$B$2:$D$4,3,FALSE),"")</f>
        <v/>
      </c>
    </row>
    <row r="946" spans="1:60" x14ac:dyDescent="0.25">
      <c r="A946">
        <v>22191</v>
      </c>
      <c r="B946" t="s">
        <v>719</v>
      </c>
      <c r="C946" t="s">
        <v>632</v>
      </c>
      <c r="D946" t="s">
        <v>60</v>
      </c>
      <c r="E946" t="s">
        <v>93</v>
      </c>
      <c r="F946" t="s">
        <v>728</v>
      </c>
      <c r="G946" t="s">
        <v>716</v>
      </c>
      <c r="H946">
        <v>197.46299999999999</v>
      </c>
      <c r="I946">
        <v>2297.42139</v>
      </c>
      <c r="J946">
        <v>2144.8548336499998</v>
      </c>
      <c r="K946">
        <v>3.6022190000000003E-2</v>
      </c>
      <c r="L946">
        <v>0.13350000000000001</v>
      </c>
      <c r="M946">
        <v>1</v>
      </c>
      <c r="N946">
        <v>143.4846</v>
      </c>
      <c r="O946">
        <v>991.44029999999998</v>
      </c>
      <c r="P946">
        <v>1.4140999999999999</v>
      </c>
      <c r="Q946">
        <v>0.12039999999999999</v>
      </c>
      <c r="R946">
        <v>0.14349999999999999</v>
      </c>
      <c r="S946">
        <v>152.6833</v>
      </c>
      <c r="T946">
        <v>627.43240000000003</v>
      </c>
      <c r="U946">
        <v>0</v>
      </c>
      <c r="V946">
        <v>0</v>
      </c>
      <c r="W946">
        <v>0.24329999999999999</v>
      </c>
      <c r="X946">
        <v>779436338</v>
      </c>
      <c r="Y946">
        <v>1881592089.5</v>
      </c>
      <c r="Z946">
        <v>0</v>
      </c>
      <c r="AA946">
        <v>0.1263</v>
      </c>
      <c r="AB946">
        <v>0.41420000000000001</v>
      </c>
      <c r="AC946">
        <v>65510.737099999998</v>
      </c>
      <c r="AD946">
        <v>644978.16810000001</v>
      </c>
      <c r="AE946">
        <v>0</v>
      </c>
      <c r="AF946">
        <v>0.12039999999999999</v>
      </c>
      <c r="AG946">
        <v>0.1016</v>
      </c>
      <c r="AH946">
        <v>1.89E-2</v>
      </c>
      <c r="AI946">
        <v>0.57840000000000003</v>
      </c>
      <c r="AJ946">
        <v>-0.33900000000000002</v>
      </c>
      <c r="AK946">
        <v>0.124</v>
      </c>
      <c r="AL946">
        <v>0.3901</v>
      </c>
      <c r="AM946">
        <v>0</v>
      </c>
      <c r="AN946">
        <v>528682801.3082</v>
      </c>
      <c r="AO946">
        <v>0</v>
      </c>
      <c r="AP946">
        <v>0.12870000000000001</v>
      </c>
      <c r="AQ946">
        <v>0</v>
      </c>
      <c r="AR946">
        <v>26.2467918</v>
      </c>
      <c r="AS946">
        <v>0</v>
      </c>
      <c r="AT946">
        <v>-5.5498890562499996</v>
      </c>
      <c r="AU946">
        <v>0.13469999999999999</v>
      </c>
      <c r="AV946">
        <v>0</v>
      </c>
      <c r="AW946">
        <v>1868.5246</v>
      </c>
      <c r="AX946">
        <v>145285.9498</v>
      </c>
      <c r="AY946">
        <v>0</v>
      </c>
      <c r="AZ946">
        <v>0.112</v>
      </c>
      <c r="BA946">
        <v>0.98709999999999998</v>
      </c>
      <c r="BC946">
        <v>0</v>
      </c>
      <c r="BD946">
        <v>0</v>
      </c>
      <c r="BE946">
        <v>0</v>
      </c>
      <c r="BF946">
        <v>0</v>
      </c>
      <c r="BG946" s="2">
        <f t="shared" si="18"/>
        <v>0.3742511</v>
      </c>
      <c r="BH946" t="str">
        <f>IFERROR(VLOOKUP(D946,'Pesos cenários'!$B$2:$D$4,3,FALSE),"")</f>
        <v/>
      </c>
    </row>
    <row r="947" spans="1:60" x14ac:dyDescent="0.25">
      <c r="A947">
        <v>22192</v>
      </c>
      <c r="B947" t="s">
        <v>719</v>
      </c>
      <c r="C947" t="s">
        <v>633</v>
      </c>
      <c r="D947" t="s">
        <v>60</v>
      </c>
      <c r="E947" t="s">
        <v>93</v>
      </c>
      <c r="F947" t="s">
        <v>728</v>
      </c>
      <c r="G947" t="s">
        <v>716</v>
      </c>
      <c r="H947">
        <v>16.846</v>
      </c>
      <c r="I947">
        <v>5.9259767500000002</v>
      </c>
      <c r="J947">
        <v>2144.8548336499998</v>
      </c>
      <c r="K947">
        <v>3.6022190000000003E-2</v>
      </c>
      <c r="L947">
        <v>0.13350000000000001</v>
      </c>
      <c r="M947">
        <v>2.7000000000000001E-3</v>
      </c>
      <c r="N947">
        <v>316.83190000000002</v>
      </c>
      <c r="O947">
        <v>991.44029999999998</v>
      </c>
      <c r="P947">
        <v>1.4140999999999999</v>
      </c>
      <c r="Q947">
        <v>0.12039999999999999</v>
      </c>
      <c r="R947">
        <v>0.31859999999999999</v>
      </c>
      <c r="S947">
        <v>2.6196999999999999</v>
      </c>
      <c r="T947">
        <v>627.43240000000003</v>
      </c>
      <c r="U947">
        <v>0</v>
      </c>
      <c r="V947">
        <v>0</v>
      </c>
      <c r="W947">
        <v>4.1999999999999997E-3</v>
      </c>
      <c r="X947">
        <v>117985148</v>
      </c>
      <c r="Y947">
        <v>1881592089.5</v>
      </c>
      <c r="Z947">
        <v>0</v>
      </c>
      <c r="AA947">
        <v>0.1263</v>
      </c>
      <c r="AB947">
        <v>6.2700000000000006E-2</v>
      </c>
      <c r="AC947">
        <v>25779.9365</v>
      </c>
      <c r="AD947">
        <v>644978.16810000001</v>
      </c>
      <c r="AE947">
        <v>0</v>
      </c>
      <c r="AF947">
        <v>0.12039999999999999</v>
      </c>
      <c r="AG947">
        <v>0.04</v>
      </c>
      <c r="AH947">
        <v>1</v>
      </c>
      <c r="AI947">
        <v>0.57840000000000003</v>
      </c>
      <c r="AJ947">
        <v>-0.33900000000000002</v>
      </c>
      <c r="AK947">
        <v>0.124</v>
      </c>
      <c r="AL947">
        <v>1</v>
      </c>
      <c r="AM947">
        <v>87122207.247299999</v>
      </c>
      <c r="AN947">
        <v>528682801.3082</v>
      </c>
      <c r="AO947">
        <v>0</v>
      </c>
      <c r="AP947">
        <v>0.12870000000000001</v>
      </c>
      <c r="AQ947">
        <v>0.1648</v>
      </c>
      <c r="AR947">
        <v>5.21600866</v>
      </c>
      <c r="AS947">
        <v>0</v>
      </c>
      <c r="AT947">
        <v>-5.5498890562499996</v>
      </c>
      <c r="AU947">
        <v>0.13469999999999999</v>
      </c>
      <c r="AV947">
        <v>0</v>
      </c>
      <c r="AW947">
        <v>4980.9279999999999</v>
      </c>
      <c r="AX947">
        <v>145285.9498</v>
      </c>
      <c r="AY947">
        <v>0</v>
      </c>
      <c r="AZ947">
        <v>0.112</v>
      </c>
      <c r="BA947">
        <v>0.9657</v>
      </c>
      <c r="BC947">
        <v>0</v>
      </c>
      <c r="BD947">
        <v>0</v>
      </c>
      <c r="BE947">
        <v>0</v>
      </c>
      <c r="BF947">
        <v>0</v>
      </c>
      <c r="BG947" s="2">
        <f t="shared" si="18"/>
        <v>0.30482305999999998</v>
      </c>
      <c r="BH947" t="str">
        <f>IFERROR(VLOOKUP(D947,'Pesos cenários'!$B$2:$D$4,3,FALSE),"")</f>
        <v/>
      </c>
    </row>
    <row r="948" spans="1:60" x14ac:dyDescent="0.25">
      <c r="A948">
        <v>22193</v>
      </c>
      <c r="B948" t="s">
        <v>719</v>
      </c>
      <c r="C948" t="s">
        <v>634</v>
      </c>
      <c r="D948" t="s">
        <v>60</v>
      </c>
      <c r="E948" t="s">
        <v>93</v>
      </c>
      <c r="F948" t="s">
        <v>728</v>
      </c>
      <c r="G948" t="s">
        <v>716</v>
      </c>
      <c r="H948">
        <v>872.46900000000005</v>
      </c>
      <c r="I948">
        <v>13916.809600000001</v>
      </c>
      <c r="J948">
        <v>2144.8548336499998</v>
      </c>
      <c r="K948">
        <v>3.6022190000000003E-2</v>
      </c>
      <c r="L948">
        <v>0.13350000000000001</v>
      </c>
      <c r="M948">
        <v>1</v>
      </c>
      <c r="N948">
        <v>53.9634</v>
      </c>
      <c r="O948">
        <v>991.44029999999998</v>
      </c>
      <c r="P948">
        <v>1.4140999999999999</v>
      </c>
      <c r="Q948">
        <v>0.12039999999999999</v>
      </c>
      <c r="R948">
        <v>5.3100000000000001E-2</v>
      </c>
      <c r="S948">
        <v>1145.1351</v>
      </c>
      <c r="T948">
        <v>627.43240000000003</v>
      </c>
      <c r="U948">
        <v>0</v>
      </c>
      <c r="V948">
        <v>0</v>
      </c>
      <c r="W948">
        <v>1</v>
      </c>
      <c r="X948">
        <v>3443861240</v>
      </c>
      <c r="Y948">
        <v>1881592089.5</v>
      </c>
      <c r="Z948">
        <v>0</v>
      </c>
      <c r="AA948">
        <v>0.1263</v>
      </c>
      <c r="AB948">
        <v>1</v>
      </c>
      <c r="AC948">
        <v>1594574.4413999999</v>
      </c>
      <c r="AD948">
        <v>644978.16810000001</v>
      </c>
      <c r="AE948">
        <v>0</v>
      </c>
      <c r="AF948">
        <v>0.12039999999999999</v>
      </c>
      <c r="AG948">
        <v>1</v>
      </c>
      <c r="AH948">
        <v>1</v>
      </c>
      <c r="AI948">
        <v>0.57840000000000003</v>
      </c>
      <c r="AJ948">
        <v>-0.33900000000000002</v>
      </c>
      <c r="AK948">
        <v>0.124</v>
      </c>
      <c r="AL948">
        <v>1</v>
      </c>
      <c r="AM948">
        <v>126392557.9471</v>
      </c>
      <c r="AN948">
        <v>528682801.3082</v>
      </c>
      <c r="AO948">
        <v>0</v>
      </c>
      <c r="AP948">
        <v>0.12870000000000001</v>
      </c>
      <c r="AQ948">
        <v>0.23910000000000001</v>
      </c>
      <c r="AR948">
        <v>2.21929327E-3</v>
      </c>
      <c r="AS948">
        <v>0</v>
      </c>
      <c r="AT948">
        <v>-5.5498890562499996</v>
      </c>
      <c r="AU948">
        <v>0.13469999999999999</v>
      </c>
      <c r="AV948">
        <v>0</v>
      </c>
      <c r="AW948">
        <v>1824.3827000000001</v>
      </c>
      <c r="AX948">
        <v>145285.9498</v>
      </c>
      <c r="AY948">
        <v>0</v>
      </c>
      <c r="AZ948">
        <v>0.112</v>
      </c>
      <c r="BA948">
        <v>0.98740000000000006</v>
      </c>
      <c r="BC948">
        <v>0</v>
      </c>
      <c r="BD948">
        <v>0</v>
      </c>
      <c r="BE948">
        <v>0</v>
      </c>
      <c r="BF948">
        <v>0</v>
      </c>
      <c r="BG948" s="2">
        <f t="shared" si="18"/>
        <v>0.65195420999999998</v>
      </c>
      <c r="BH948" t="str">
        <f>IFERROR(VLOOKUP(D948,'Pesos cenários'!$B$2:$D$4,3,FALSE),"")</f>
        <v/>
      </c>
    </row>
    <row r="949" spans="1:60" x14ac:dyDescent="0.25">
      <c r="A949">
        <v>22194</v>
      </c>
      <c r="B949" t="s">
        <v>719</v>
      </c>
      <c r="C949" t="s">
        <v>635</v>
      </c>
      <c r="D949" t="s">
        <v>60</v>
      </c>
      <c r="E949" t="s">
        <v>93</v>
      </c>
      <c r="F949" t="s">
        <v>728</v>
      </c>
      <c r="G949" t="s">
        <v>716</v>
      </c>
      <c r="H949">
        <v>983.71500000000003</v>
      </c>
      <c r="I949">
        <v>2317.7045899999998</v>
      </c>
      <c r="J949">
        <v>2144.8548336499998</v>
      </c>
      <c r="K949">
        <v>3.6022190000000003E-2</v>
      </c>
      <c r="L949">
        <v>0.13350000000000001</v>
      </c>
      <c r="M949">
        <v>1</v>
      </c>
      <c r="N949">
        <v>713.38260000000002</v>
      </c>
      <c r="O949">
        <v>991.44029999999998</v>
      </c>
      <c r="P949">
        <v>1.4140999999999999</v>
      </c>
      <c r="Q949">
        <v>0.12039999999999999</v>
      </c>
      <c r="R949">
        <v>0.71909999999999996</v>
      </c>
      <c r="S949">
        <v>1076.6971000000001</v>
      </c>
      <c r="T949">
        <v>627.43240000000003</v>
      </c>
      <c r="U949">
        <v>0</v>
      </c>
      <c r="V949">
        <v>0</v>
      </c>
      <c r="W949">
        <v>1</v>
      </c>
      <c r="X949">
        <v>3882976688</v>
      </c>
      <c r="Y949">
        <v>1881592089.5</v>
      </c>
      <c r="Z949">
        <v>0</v>
      </c>
      <c r="AA949">
        <v>0.1263</v>
      </c>
      <c r="AB949">
        <v>1</v>
      </c>
      <c r="AC949">
        <v>1367490.9587000001</v>
      </c>
      <c r="AD949">
        <v>644978.16810000001</v>
      </c>
      <c r="AE949">
        <v>0</v>
      </c>
      <c r="AF949">
        <v>0.12039999999999999</v>
      </c>
      <c r="AG949">
        <v>1</v>
      </c>
      <c r="AH949">
        <v>0.15770000000000001</v>
      </c>
      <c r="AI949">
        <v>0.57840000000000003</v>
      </c>
      <c r="AJ949">
        <v>-0.33900000000000002</v>
      </c>
      <c r="AK949">
        <v>0.124</v>
      </c>
      <c r="AL949">
        <v>0.54139999999999999</v>
      </c>
      <c r="AM949">
        <v>3340811.3516000002</v>
      </c>
      <c r="AN949">
        <v>528682801.3082</v>
      </c>
      <c r="AO949">
        <v>0</v>
      </c>
      <c r="AP949">
        <v>0.12870000000000001</v>
      </c>
      <c r="AQ949">
        <v>6.3E-3</v>
      </c>
      <c r="AR949">
        <v>3.2781895699999998E-3</v>
      </c>
      <c r="AS949">
        <v>0</v>
      </c>
      <c r="AT949">
        <v>-5.5498890562499996</v>
      </c>
      <c r="AU949">
        <v>0.13469999999999999</v>
      </c>
      <c r="AV949">
        <v>0</v>
      </c>
      <c r="AW949">
        <v>3138.3074000000001</v>
      </c>
      <c r="AX949">
        <v>145285.9498</v>
      </c>
      <c r="AY949">
        <v>0</v>
      </c>
      <c r="AZ949">
        <v>0.112</v>
      </c>
      <c r="BA949">
        <v>0.97840000000000005</v>
      </c>
      <c r="BC949">
        <v>0</v>
      </c>
      <c r="BD949">
        <v>0</v>
      </c>
      <c r="BE949">
        <v>0</v>
      </c>
      <c r="BF949">
        <v>0</v>
      </c>
      <c r="BG949" s="2">
        <f t="shared" si="18"/>
        <v>0.64430485000000004</v>
      </c>
      <c r="BH949" t="str">
        <f>IFERROR(VLOOKUP(D949,'Pesos cenários'!$B$2:$D$4,3,FALSE),"")</f>
        <v/>
      </c>
    </row>
    <row r="950" spans="1:60" x14ac:dyDescent="0.25">
      <c r="A950">
        <v>22195</v>
      </c>
      <c r="B950" t="s">
        <v>719</v>
      </c>
      <c r="C950" t="s">
        <v>636</v>
      </c>
      <c r="D950" t="s">
        <v>60</v>
      </c>
      <c r="E950" t="s">
        <v>93</v>
      </c>
      <c r="F950" t="s">
        <v>728</v>
      </c>
      <c r="G950" t="s">
        <v>716</v>
      </c>
      <c r="H950">
        <v>41.356000000000002</v>
      </c>
      <c r="I950">
        <v>128.35789500000001</v>
      </c>
      <c r="J950">
        <v>2144.8548336499998</v>
      </c>
      <c r="K950">
        <v>3.6022190000000003E-2</v>
      </c>
      <c r="L950">
        <v>0.13350000000000001</v>
      </c>
      <c r="M950">
        <v>5.9799999999999999E-2</v>
      </c>
      <c r="N950">
        <v>61.893099999999997</v>
      </c>
      <c r="O950">
        <v>991.44029999999998</v>
      </c>
      <c r="P950">
        <v>1.4140999999999999</v>
      </c>
      <c r="Q950">
        <v>0.12039999999999999</v>
      </c>
      <c r="R950">
        <v>6.1100000000000002E-2</v>
      </c>
      <c r="S950">
        <v>40.123199999999997</v>
      </c>
      <c r="T950">
        <v>627.43240000000003</v>
      </c>
      <c r="U950">
        <v>0</v>
      </c>
      <c r="V950">
        <v>0</v>
      </c>
      <c r="W950">
        <v>6.3899999999999998E-2</v>
      </c>
      <c r="X950">
        <v>163244278</v>
      </c>
      <c r="Y950">
        <v>1881592089.5</v>
      </c>
      <c r="Z950">
        <v>0</v>
      </c>
      <c r="AA950">
        <v>0.1263</v>
      </c>
      <c r="AB950">
        <v>8.6800000000000002E-2</v>
      </c>
      <c r="AC950">
        <v>50337.300999999999</v>
      </c>
      <c r="AD950">
        <v>644978.16810000001</v>
      </c>
      <c r="AE950">
        <v>0</v>
      </c>
      <c r="AF950">
        <v>0.12039999999999999</v>
      </c>
      <c r="AG950">
        <v>7.8E-2</v>
      </c>
      <c r="AH950">
        <v>4.4000000000000003E-3</v>
      </c>
      <c r="AI950">
        <v>0.57840000000000003</v>
      </c>
      <c r="AJ950">
        <v>-0.33900000000000002</v>
      </c>
      <c r="AK950">
        <v>0.124</v>
      </c>
      <c r="AL950">
        <v>0.37430000000000002</v>
      </c>
      <c r="AM950">
        <v>399122742.6455</v>
      </c>
      <c r="AN950">
        <v>528682801.3082</v>
      </c>
      <c r="AO950">
        <v>0</v>
      </c>
      <c r="AP950">
        <v>0.12870000000000001</v>
      </c>
      <c r="AQ950">
        <v>0.75490000000000002</v>
      </c>
      <c r="AR950">
        <v>1.4918610999999999</v>
      </c>
      <c r="AS950">
        <v>0</v>
      </c>
      <c r="AT950">
        <v>-5.5498890562499996</v>
      </c>
      <c r="AU950">
        <v>0.13469999999999999</v>
      </c>
      <c r="AV950">
        <v>0</v>
      </c>
      <c r="AW950">
        <v>12244.3794</v>
      </c>
      <c r="AX950">
        <v>145285.9498</v>
      </c>
      <c r="AY950">
        <v>0</v>
      </c>
      <c r="AZ950">
        <v>0.112</v>
      </c>
      <c r="BA950">
        <v>0.91569999999999996</v>
      </c>
      <c r="BC950">
        <v>0</v>
      </c>
      <c r="BD950">
        <v>0</v>
      </c>
      <c r="BE950">
        <v>0</v>
      </c>
      <c r="BF950">
        <v>0</v>
      </c>
      <c r="BG950" s="2">
        <f t="shared" si="18"/>
        <v>0.28182100999999998</v>
      </c>
      <c r="BH950" t="str">
        <f>IFERROR(VLOOKUP(D950,'Pesos cenários'!$B$2:$D$4,3,FALSE),"")</f>
        <v/>
      </c>
    </row>
    <row r="951" spans="1:60" x14ac:dyDescent="0.25">
      <c r="A951">
        <v>22196</v>
      </c>
      <c r="B951" t="s">
        <v>719</v>
      </c>
      <c r="C951" t="s">
        <v>637</v>
      </c>
      <c r="D951" t="s">
        <v>60</v>
      </c>
      <c r="E951" t="s">
        <v>93</v>
      </c>
      <c r="F951" t="s">
        <v>728</v>
      </c>
      <c r="G951" t="s">
        <v>716</v>
      </c>
      <c r="H951">
        <v>366.78500000000003</v>
      </c>
      <c r="I951">
        <v>806.38445999999999</v>
      </c>
      <c r="J951">
        <v>2144.8548336499998</v>
      </c>
      <c r="K951">
        <v>3.6022190000000003E-2</v>
      </c>
      <c r="L951">
        <v>0.13350000000000001</v>
      </c>
      <c r="M951">
        <v>0.376</v>
      </c>
      <c r="N951">
        <v>414.08519999999999</v>
      </c>
      <c r="O951">
        <v>991.44029999999998</v>
      </c>
      <c r="P951">
        <v>1.4140999999999999</v>
      </c>
      <c r="Q951">
        <v>0.12039999999999999</v>
      </c>
      <c r="R951">
        <v>0.4168</v>
      </c>
      <c r="S951">
        <v>472.29379999999998</v>
      </c>
      <c r="T951">
        <v>627.43240000000003</v>
      </c>
      <c r="U951">
        <v>0</v>
      </c>
      <c r="V951">
        <v>0</v>
      </c>
      <c r="W951">
        <v>0.75270000000000004</v>
      </c>
      <c r="X951">
        <v>1447795994</v>
      </c>
      <c r="Y951">
        <v>1881592089.5</v>
      </c>
      <c r="Z951">
        <v>0</v>
      </c>
      <c r="AA951">
        <v>0.1263</v>
      </c>
      <c r="AB951">
        <v>0.76949999999999996</v>
      </c>
      <c r="AC951">
        <v>443743.21059999999</v>
      </c>
      <c r="AD951">
        <v>644978.16810000001</v>
      </c>
      <c r="AE951">
        <v>0</v>
      </c>
      <c r="AF951">
        <v>0.12039999999999999</v>
      </c>
      <c r="AG951">
        <v>0.68799999999999994</v>
      </c>
      <c r="AH951">
        <v>0.30740000000000001</v>
      </c>
      <c r="AI951">
        <v>0.57840000000000003</v>
      </c>
      <c r="AJ951">
        <v>-0.33900000000000002</v>
      </c>
      <c r="AK951">
        <v>0.124</v>
      </c>
      <c r="AL951">
        <v>0.70450000000000002</v>
      </c>
      <c r="AM951">
        <v>24198346.444899999</v>
      </c>
      <c r="AN951">
        <v>528682801.3082</v>
      </c>
      <c r="AO951">
        <v>0</v>
      </c>
      <c r="AP951">
        <v>0.12870000000000001</v>
      </c>
      <c r="AQ951">
        <v>4.58E-2</v>
      </c>
      <c r="AR951">
        <v>5.9785350500000001E-4</v>
      </c>
      <c r="AS951">
        <v>0</v>
      </c>
      <c r="AT951">
        <v>-5.5498890562499996</v>
      </c>
      <c r="AU951">
        <v>0.13469999999999999</v>
      </c>
      <c r="AV951">
        <v>0</v>
      </c>
      <c r="AW951">
        <v>6.6638000000000002</v>
      </c>
      <c r="AX951">
        <v>145285.9498</v>
      </c>
      <c r="AY951">
        <v>0</v>
      </c>
      <c r="AZ951">
        <v>0.112</v>
      </c>
      <c r="BA951">
        <v>1</v>
      </c>
      <c r="BC951">
        <v>0</v>
      </c>
      <c r="BD951">
        <v>0</v>
      </c>
      <c r="BE951">
        <v>0</v>
      </c>
      <c r="BF951">
        <v>0</v>
      </c>
      <c r="BG951" s="2">
        <f t="shared" si="18"/>
        <v>0.48565422999999996</v>
      </c>
      <c r="BH951" t="str">
        <f>IFERROR(VLOOKUP(D951,'Pesos cenários'!$B$2:$D$4,3,FALSE),"")</f>
        <v/>
      </c>
    </row>
    <row r="952" spans="1:60" x14ac:dyDescent="0.25">
      <c r="A952">
        <v>22197</v>
      </c>
      <c r="B952" t="s">
        <v>719</v>
      </c>
      <c r="C952" t="s">
        <v>638</v>
      </c>
      <c r="D952" t="s">
        <v>60</v>
      </c>
      <c r="E952" t="s">
        <v>93</v>
      </c>
      <c r="F952" t="s">
        <v>728</v>
      </c>
      <c r="G952" t="s">
        <v>716</v>
      </c>
      <c r="H952">
        <v>8.5850000000000009</v>
      </c>
      <c r="I952">
        <v>9.3350200700000006</v>
      </c>
      <c r="J952">
        <v>2144.8548336499998</v>
      </c>
      <c r="K952">
        <v>3.6022190000000003E-2</v>
      </c>
      <c r="L952">
        <v>0.13350000000000001</v>
      </c>
      <c r="M952">
        <v>4.3E-3</v>
      </c>
      <c r="N952">
        <v>268.00889999999998</v>
      </c>
      <c r="O952">
        <v>991.44029999999998</v>
      </c>
      <c r="P952">
        <v>1.4140999999999999</v>
      </c>
      <c r="Q952">
        <v>0.12039999999999999</v>
      </c>
      <c r="R952">
        <v>0.26929999999999998</v>
      </c>
      <c r="S952">
        <v>4.2332999999999998</v>
      </c>
      <c r="T952">
        <v>627.43240000000003</v>
      </c>
      <c r="U952">
        <v>0</v>
      </c>
      <c r="V952">
        <v>0</v>
      </c>
      <c r="W952">
        <v>6.7000000000000002E-3</v>
      </c>
      <c r="X952">
        <v>33888192</v>
      </c>
      <c r="Y952">
        <v>1881592089.5</v>
      </c>
      <c r="Z952">
        <v>0</v>
      </c>
      <c r="AA952">
        <v>0.1263</v>
      </c>
      <c r="AB952">
        <v>1.7999999999999999E-2</v>
      </c>
      <c r="AC952">
        <v>61.875799999999998</v>
      </c>
      <c r="AD952">
        <v>644978.16810000001</v>
      </c>
      <c r="AE952">
        <v>0</v>
      </c>
      <c r="AF952">
        <v>0.12039999999999999</v>
      </c>
      <c r="AG952">
        <v>1E-4</v>
      </c>
      <c r="AH952">
        <v>5.9999999999999995E-4</v>
      </c>
      <c r="AI952">
        <v>0.57840000000000003</v>
      </c>
      <c r="AJ952">
        <v>-0.33900000000000002</v>
      </c>
      <c r="AK952">
        <v>0.124</v>
      </c>
      <c r="AL952">
        <v>0.37019999999999997</v>
      </c>
      <c r="AM952">
        <v>0</v>
      </c>
      <c r="AN952">
        <v>528682801.3082</v>
      </c>
      <c r="AO952">
        <v>0</v>
      </c>
      <c r="AP952">
        <v>0.12870000000000001</v>
      </c>
      <c r="AQ952">
        <v>0</v>
      </c>
      <c r="AR952">
        <v>-1.2150634499999999</v>
      </c>
      <c r="AS952">
        <v>0</v>
      </c>
      <c r="AT952">
        <v>-5.5498890562499996</v>
      </c>
      <c r="AU952">
        <v>0.13469999999999999</v>
      </c>
      <c r="AV952">
        <v>0.21893472782697401</v>
      </c>
      <c r="AW952">
        <v>659.75620000000004</v>
      </c>
      <c r="AX952">
        <v>145285.9498</v>
      </c>
      <c r="AY952">
        <v>0</v>
      </c>
      <c r="AZ952">
        <v>0.112</v>
      </c>
      <c r="BA952">
        <v>0.99550000000000005</v>
      </c>
      <c r="BC952">
        <v>0</v>
      </c>
      <c r="BD952">
        <v>0</v>
      </c>
      <c r="BE952">
        <v>0</v>
      </c>
      <c r="BF952">
        <v>0</v>
      </c>
      <c r="BG952" s="2">
        <f t="shared" si="18"/>
        <v>0.22217451783829339</v>
      </c>
      <c r="BH952" t="str">
        <f>IFERROR(VLOOKUP(D952,'Pesos cenários'!$B$2:$D$4,3,FALSE),"")</f>
        <v/>
      </c>
    </row>
    <row r="953" spans="1:60" x14ac:dyDescent="0.25">
      <c r="A953">
        <v>22198</v>
      </c>
      <c r="B953" t="s">
        <v>719</v>
      </c>
      <c r="C953" t="s">
        <v>639</v>
      </c>
      <c r="D953" t="s">
        <v>60</v>
      </c>
      <c r="E953" t="s">
        <v>93</v>
      </c>
      <c r="F953" t="s">
        <v>728</v>
      </c>
      <c r="G953" t="s">
        <v>716</v>
      </c>
      <c r="H953">
        <v>8.9109999999999996</v>
      </c>
      <c r="I953">
        <v>22.562929199999999</v>
      </c>
      <c r="J953">
        <v>2144.8548336499998</v>
      </c>
      <c r="K953">
        <v>3.6022190000000003E-2</v>
      </c>
      <c r="L953">
        <v>0.13350000000000001</v>
      </c>
      <c r="M953">
        <v>1.0500000000000001E-2</v>
      </c>
      <c r="N953">
        <v>76.356999999999999</v>
      </c>
      <c r="O953">
        <v>991.44029999999998</v>
      </c>
      <c r="P953">
        <v>1.4140999999999999</v>
      </c>
      <c r="Q953">
        <v>0.12039999999999999</v>
      </c>
      <c r="R953">
        <v>7.5700000000000003E-2</v>
      </c>
      <c r="S953">
        <v>39.411200000000001</v>
      </c>
      <c r="T953">
        <v>627.43240000000003</v>
      </c>
      <c r="U953">
        <v>0</v>
      </c>
      <c r="V953">
        <v>0</v>
      </c>
      <c r="W953">
        <v>6.2799999999999995E-2</v>
      </c>
      <c r="X953">
        <v>46900032</v>
      </c>
      <c r="Y953">
        <v>1881592089.5</v>
      </c>
      <c r="Z953">
        <v>0</v>
      </c>
      <c r="AA953">
        <v>0.1263</v>
      </c>
      <c r="AB953">
        <v>2.4899999999999999E-2</v>
      </c>
      <c r="AC953">
        <v>16661.8066</v>
      </c>
      <c r="AD953">
        <v>644978.16810000001</v>
      </c>
      <c r="AE953">
        <v>0</v>
      </c>
      <c r="AF953">
        <v>0.12039999999999999</v>
      </c>
      <c r="AG953">
        <v>2.58E-2</v>
      </c>
      <c r="AH953">
        <v>0.21879999999999999</v>
      </c>
      <c r="AI953">
        <v>0.57840000000000003</v>
      </c>
      <c r="AJ953">
        <v>-0.33900000000000002</v>
      </c>
      <c r="AK953">
        <v>0.124</v>
      </c>
      <c r="AL953">
        <v>0.60799999999999998</v>
      </c>
      <c r="AM953">
        <v>362996706.10009998</v>
      </c>
      <c r="AN953">
        <v>528682801.3082</v>
      </c>
      <c r="AO953">
        <v>0</v>
      </c>
      <c r="AP953">
        <v>0.12870000000000001</v>
      </c>
      <c r="AQ953">
        <v>0.68659999999999999</v>
      </c>
      <c r="AR953">
        <v>0.31255778699999998</v>
      </c>
      <c r="AS953">
        <v>0</v>
      </c>
      <c r="AT953">
        <v>-5.5498890562499996</v>
      </c>
      <c r="AU953">
        <v>0.13469999999999999</v>
      </c>
      <c r="AV953">
        <v>0</v>
      </c>
      <c r="AW953">
        <v>23924.710500000001</v>
      </c>
      <c r="AX953">
        <v>145285.9498</v>
      </c>
      <c r="AY953">
        <v>0</v>
      </c>
      <c r="AZ953">
        <v>0.112</v>
      </c>
      <c r="BA953">
        <v>0.83530000000000004</v>
      </c>
      <c r="BC953">
        <v>0</v>
      </c>
      <c r="BD953">
        <v>0</v>
      </c>
      <c r="BE953">
        <v>0</v>
      </c>
      <c r="BF953">
        <v>0</v>
      </c>
      <c r="BG953" s="2">
        <f t="shared" si="18"/>
        <v>0.27407824000000003</v>
      </c>
      <c r="BH953" t="str">
        <f>IFERROR(VLOOKUP(D953,'Pesos cenários'!$B$2:$D$4,3,FALSE),"")</f>
        <v/>
      </c>
    </row>
    <row r="954" spans="1:60" x14ac:dyDescent="0.25">
      <c r="A954">
        <v>22199</v>
      </c>
      <c r="B954" t="s">
        <v>719</v>
      </c>
      <c r="C954" t="s">
        <v>640</v>
      </c>
      <c r="D954" t="s">
        <v>60</v>
      </c>
      <c r="E954" t="s">
        <v>93</v>
      </c>
      <c r="F954" t="s">
        <v>728</v>
      </c>
      <c r="G954" t="s">
        <v>716</v>
      </c>
      <c r="H954">
        <v>130.06299999999999</v>
      </c>
      <c r="I954">
        <v>806.16094999999996</v>
      </c>
      <c r="J954">
        <v>2144.8548336499998</v>
      </c>
      <c r="K954">
        <v>3.6022190000000003E-2</v>
      </c>
      <c r="L954">
        <v>0.13350000000000001</v>
      </c>
      <c r="M954">
        <v>0.37580000000000002</v>
      </c>
      <c r="N954">
        <v>108.5501</v>
      </c>
      <c r="O954">
        <v>991.44029999999998</v>
      </c>
      <c r="P954">
        <v>1.4140999999999999</v>
      </c>
      <c r="Q954">
        <v>0.12039999999999999</v>
      </c>
      <c r="R954">
        <v>0.1082</v>
      </c>
      <c r="S954">
        <v>218.68299999999999</v>
      </c>
      <c r="T954">
        <v>627.43240000000003</v>
      </c>
      <c r="U954">
        <v>0</v>
      </c>
      <c r="V954">
        <v>0</v>
      </c>
      <c r="W954">
        <v>0.34849999999999998</v>
      </c>
      <c r="X954">
        <v>513390860</v>
      </c>
      <c r="Y954">
        <v>1881592089.5</v>
      </c>
      <c r="Z954">
        <v>0</v>
      </c>
      <c r="AA954">
        <v>0.1263</v>
      </c>
      <c r="AB954">
        <v>0.27279999999999999</v>
      </c>
      <c r="AC954">
        <v>195094.03909999999</v>
      </c>
      <c r="AD954">
        <v>644978.16810000001</v>
      </c>
      <c r="AE954">
        <v>0</v>
      </c>
      <c r="AF954">
        <v>0.12039999999999999</v>
      </c>
      <c r="AG954">
        <v>0.30249999999999999</v>
      </c>
      <c r="AH954">
        <v>0</v>
      </c>
      <c r="AI954">
        <v>0.57840000000000003</v>
      </c>
      <c r="AJ954">
        <v>-0.33900000000000002</v>
      </c>
      <c r="AK954">
        <v>0.124</v>
      </c>
      <c r="AL954">
        <v>0.3695</v>
      </c>
      <c r="AM954">
        <v>0</v>
      </c>
      <c r="AN954">
        <v>528682801.3082</v>
      </c>
      <c r="AO954">
        <v>0</v>
      </c>
      <c r="AP954">
        <v>0.12870000000000001</v>
      </c>
      <c r="AQ954">
        <v>0</v>
      </c>
      <c r="AR954">
        <v>-2.15212954E-3</v>
      </c>
      <c r="AS954">
        <v>0</v>
      </c>
      <c r="AT954">
        <v>-5.5498890562499996</v>
      </c>
      <c r="AU954">
        <v>0.13469999999999999</v>
      </c>
      <c r="AV954">
        <v>3.8777883993489998E-4</v>
      </c>
      <c r="AW954">
        <v>11160.1379</v>
      </c>
      <c r="AX954">
        <v>145285.9498</v>
      </c>
      <c r="AY954">
        <v>0</v>
      </c>
      <c r="AZ954">
        <v>0.112</v>
      </c>
      <c r="BA954">
        <v>0.92320000000000002</v>
      </c>
      <c r="BC954">
        <v>0</v>
      </c>
      <c r="BD954">
        <v>0</v>
      </c>
      <c r="BE954">
        <v>0</v>
      </c>
      <c r="BF954">
        <v>0</v>
      </c>
      <c r="BG954" s="2">
        <f t="shared" si="18"/>
        <v>0.28334085380973922</v>
      </c>
      <c r="BH954" t="str">
        <f>IFERROR(VLOOKUP(D954,'Pesos cenários'!$B$2:$D$4,3,FALSE),"")</f>
        <v/>
      </c>
    </row>
    <row r="955" spans="1:60" x14ac:dyDescent="0.25">
      <c r="A955">
        <v>22200</v>
      </c>
      <c r="B955" t="s">
        <v>719</v>
      </c>
      <c r="C955" t="s">
        <v>641</v>
      </c>
      <c r="D955" t="s">
        <v>60</v>
      </c>
      <c r="E955" t="s">
        <v>93</v>
      </c>
      <c r="F955" t="s">
        <v>728</v>
      </c>
      <c r="G955" t="s">
        <v>716</v>
      </c>
      <c r="H955">
        <v>8.1479999999999997</v>
      </c>
      <c r="I955">
        <v>0.85471171099999999</v>
      </c>
      <c r="J955">
        <v>2144.8548336499998</v>
      </c>
      <c r="K955">
        <v>3.6022190000000003E-2</v>
      </c>
      <c r="L955">
        <v>0.13350000000000001</v>
      </c>
      <c r="M955">
        <v>4.0000000000000002E-4</v>
      </c>
      <c r="N955">
        <v>257.20580000000001</v>
      </c>
      <c r="O955">
        <v>991.44029999999998</v>
      </c>
      <c r="P955">
        <v>1.4140999999999999</v>
      </c>
      <c r="Q955">
        <v>0.12039999999999999</v>
      </c>
      <c r="R955">
        <v>0.25840000000000002</v>
      </c>
      <c r="S955">
        <v>8.2477999999999998</v>
      </c>
      <c r="T955">
        <v>627.43240000000003</v>
      </c>
      <c r="U955">
        <v>0</v>
      </c>
      <c r="V955">
        <v>0</v>
      </c>
      <c r="W955">
        <v>1.3100000000000001E-2</v>
      </c>
      <c r="X955">
        <v>32164116</v>
      </c>
      <c r="Y955">
        <v>1881592089.5</v>
      </c>
      <c r="Z955">
        <v>0</v>
      </c>
      <c r="AA955">
        <v>0.1263</v>
      </c>
      <c r="AB955">
        <v>1.7100000000000001E-2</v>
      </c>
      <c r="AC955">
        <v>171.69040000000001</v>
      </c>
      <c r="AD955">
        <v>644978.16810000001</v>
      </c>
      <c r="AE955">
        <v>0</v>
      </c>
      <c r="AF955">
        <v>0.12039999999999999</v>
      </c>
      <c r="AG955">
        <v>2.9999999999999997E-4</v>
      </c>
      <c r="AH955">
        <v>6.0000000000000001E-3</v>
      </c>
      <c r="AI955">
        <v>0.57840000000000003</v>
      </c>
      <c r="AJ955">
        <v>-0.33900000000000002</v>
      </c>
      <c r="AK955">
        <v>0.124</v>
      </c>
      <c r="AL955">
        <v>0.376</v>
      </c>
      <c r="AM955">
        <v>0</v>
      </c>
      <c r="AN955">
        <v>528682801.3082</v>
      </c>
      <c r="AO955">
        <v>0</v>
      </c>
      <c r="AP955">
        <v>0.12870000000000001</v>
      </c>
      <c r="AQ955">
        <v>0</v>
      </c>
      <c r="AR955">
        <v>-24.582925800000002</v>
      </c>
      <c r="AS955">
        <v>0</v>
      </c>
      <c r="AT955">
        <v>-5.5498890562499996</v>
      </c>
      <c r="AU955">
        <v>0.13469999999999999</v>
      </c>
      <c r="AV955">
        <v>1</v>
      </c>
      <c r="AW955">
        <v>467.21800000000002</v>
      </c>
      <c r="AX955">
        <v>145285.9498</v>
      </c>
      <c r="AY955">
        <v>0</v>
      </c>
      <c r="AZ955">
        <v>0.112</v>
      </c>
      <c r="BA955">
        <v>0.99680000000000002</v>
      </c>
      <c r="BC955">
        <v>0</v>
      </c>
      <c r="BD955">
        <v>0</v>
      </c>
      <c r="BE955">
        <v>0</v>
      </c>
      <c r="BF955">
        <v>0</v>
      </c>
      <c r="BG955" s="2">
        <f t="shared" si="18"/>
        <v>0.32632621000000001</v>
      </c>
      <c r="BH955" t="str">
        <f>IFERROR(VLOOKUP(D955,'Pesos cenários'!$B$2:$D$4,3,FALSE),"")</f>
        <v/>
      </c>
    </row>
    <row r="956" spans="1:60" x14ac:dyDescent="0.25">
      <c r="A956">
        <v>22201</v>
      </c>
      <c r="B956" t="s">
        <v>719</v>
      </c>
      <c r="C956" t="s">
        <v>642</v>
      </c>
      <c r="D956" t="s">
        <v>60</v>
      </c>
      <c r="E956" t="s">
        <v>93</v>
      </c>
      <c r="F956" t="s">
        <v>728</v>
      </c>
      <c r="G956" t="s">
        <v>716</v>
      </c>
      <c r="H956">
        <v>6.96</v>
      </c>
      <c r="I956">
        <v>107.826874</v>
      </c>
      <c r="J956">
        <v>2144.8548336499998</v>
      </c>
      <c r="K956">
        <v>3.6022190000000003E-2</v>
      </c>
      <c r="L956">
        <v>0.13350000000000001</v>
      </c>
      <c r="M956">
        <v>5.0299999999999997E-2</v>
      </c>
      <c r="N956">
        <v>18.605799999999999</v>
      </c>
      <c r="O956">
        <v>991.44029999999998</v>
      </c>
      <c r="P956">
        <v>1.4140999999999999</v>
      </c>
      <c r="Q956">
        <v>0.12039999999999999</v>
      </c>
      <c r="R956">
        <v>1.7399999999999999E-2</v>
      </c>
      <c r="S956">
        <v>10.3431</v>
      </c>
      <c r="T956">
        <v>627.43240000000003</v>
      </c>
      <c r="U956">
        <v>0</v>
      </c>
      <c r="V956">
        <v>0</v>
      </c>
      <c r="W956">
        <v>1.6500000000000001E-2</v>
      </c>
      <c r="X956">
        <v>27473412</v>
      </c>
      <c r="Y956">
        <v>1881592089.5</v>
      </c>
      <c r="Z956">
        <v>0</v>
      </c>
      <c r="AA956">
        <v>0.1263</v>
      </c>
      <c r="AB956">
        <v>1.46E-2</v>
      </c>
      <c r="AC956">
        <v>0</v>
      </c>
      <c r="AD956">
        <v>644978.16810000001</v>
      </c>
      <c r="AE956">
        <v>0</v>
      </c>
      <c r="AF956">
        <v>0.12039999999999999</v>
      </c>
      <c r="AG956">
        <v>0</v>
      </c>
      <c r="AH956">
        <v>1E-4</v>
      </c>
      <c r="AI956">
        <v>0.57840000000000003</v>
      </c>
      <c r="AJ956">
        <v>-0.33900000000000002</v>
      </c>
      <c r="AK956">
        <v>0.124</v>
      </c>
      <c r="AL956">
        <v>0.36959999999999998</v>
      </c>
      <c r="AM956">
        <v>0</v>
      </c>
      <c r="AN956">
        <v>528682801.3082</v>
      </c>
      <c r="AO956">
        <v>0</v>
      </c>
      <c r="AP956">
        <v>0.12870000000000001</v>
      </c>
      <c r="AQ956">
        <v>0</v>
      </c>
      <c r="AR956">
        <v>-0.130449027</v>
      </c>
      <c r="AS956">
        <v>0</v>
      </c>
      <c r="AT956">
        <v>-5.5498890562499996</v>
      </c>
      <c r="AU956">
        <v>0.13469999999999999</v>
      </c>
      <c r="AV956">
        <v>2.3504799046945801E-2</v>
      </c>
      <c r="AW956">
        <v>676.46489999999994</v>
      </c>
      <c r="AX956">
        <v>145285.9498</v>
      </c>
      <c r="AY956">
        <v>0</v>
      </c>
      <c r="AZ956">
        <v>0.112</v>
      </c>
      <c r="BA956">
        <v>0.99529999999999996</v>
      </c>
      <c r="BC956">
        <v>0</v>
      </c>
      <c r="BD956">
        <v>0</v>
      </c>
      <c r="BE956">
        <v>0</v>
      </c>
      <c r="BF956">
        <v>0</v>
      </c>
      <c r="BG956" s="2">
        <f t="shared" si="18"/>
        <v>0.17112408643162358</v>
      </c>
      <c r="BH956" t="str">
        <f>IFERROR(VLOOKUP(D956,'Pesos cenários'!$B$2:$D$4,3,FALSE),"")</f>
        <v/>
      </c>
    </row>
    <row r="957" spans="1:60" x14ac:dyDescent="0.25">
      <c r="A957">
        <v>22202</v>
      </c>
      <c r="B957" t="s">
        <v>719</v>
      </c>
      <c r="C957" t="s">
        <v>643</v>
      </c>
      <c r="D957" t="s">
        <v>60</v>
      </c>
      <c r="E957" t="s">
        <v>93</v>
      </c>
      <c r="F957" t="s">
        <v>728</v>
      </c>
      <c r="G957" t="s">
        <v>716</v>
      </c>
      <c r="H957">
        <v>4.0659999999999998</v>
      </c>
      <c r="I957">
        <v>26.607467700000001</v>
      </c>
      <c r="J957">
        <v>2144.8548336499998</v>
      </c>
      <c r="K957">
        <v>3.6022190000000003E-2</v>
      </c>
      <c r="L957">
        <v>0.13350000000000001</v>
      </c>
      <c r="M957">
        <v>1.24E-2</v>
      </c>
      <c r="N957">
        <v>26.111000000000001</v>
      </c>
      <c r="O957">
        <v>991.44029999999998</v>
      </c>
      <c r="P957">
        <v>1.4140999999999999</v>
      </c>
      <c r="Q957">
        <v>0.12039999999999999</v>
      </c>
      <c r="R957">
        <v>2.4899999999999999E-2</v>
      </c>
      <c r="S957">
        <v>35.995100000000001</v>
      </c>
      <c r="T957">
        <v>627.43240000000003</v>
      </c>
      <c r="U957">
        <v>0</v>
      </c>
      <c r="V957">
        <v>0</v>
      </c>
      <c r="W957">
        <v>5.74E-2</v>
      </c>
      <c r="X957">
        <v>16048658</v>
      </c>
      <c r="Y957">
        <v>1881592089.5</v>
      </c>
      <c r="Z957">
        <v>0</v>
      </c>
      <c r="AA957">
        <v>0.1263</v>
      </c>
      <c r="AB957">
        <v>8.5000000000000006E-3</v>
      </c>
      <c r="AC957">
        <v>0</v>
      </c>
      <c r="AD957">
        <v>644978.16810000001</v>
      </c>
      <c r="AE957">
        <v>0</v>
      </c>
      <c r="AF957">
        <v>0.12039999999999999</v>
      </c>
      <c r="AG957">
        <v>0</v>
      </c>
      <c r="AH957">
        <v>0.1741</v>
      </c>
      <c r="AI957">
        <v>0.57840000000000003</v>
      </c>
      <c r="AJ957">
        <v>-0.33900000000000002</v>
      </c>
      <c r="AK957">
        <v>0.124</v>
      </c>
      <c r="AL957">
        <v>0.55920000000000003</v>
      </c>
      <c r="AM957">
        <v>6529838.5564000001</v>
      </c>
      <c r="AN957">
        <v>528682801.3082</v>
      </c>
      <c r="AO957">
        <v>0</v>
      </c>
      <c r="AP957">
        <v>0.12870000000000001</v>
      </c>
      <c r="AQ957">
        <v>1.24E-2</v>
      </c>
      <c r="AR957">
        <v>2.2999999999999999E-15</v>
      </c>
      <c r="AS957">
        <v>0</v>
      </c>
      <c r="AT957">
        <v>-5.5498890562499996</v>
      </c>
      <c r="AU957">
        <v>0.13469999999999999</v>
      </c>
      <c r="AV957">
        <v>0</v>
      </c>
      <c r="AW957">
        <v>19434.517100000001</v>
      </c>
      <c r="AX957">
        <v>145285.9498</v>
      </c>
      <c r="AY957">
        <v>0</v>
      </c>
      <c r="AZ957">
        <v>0.112</v>
      </c>
      <c r="BA957">
        <v>0.86619999999999997</v>
      </c>
      <c r="BC957">
        <v>0</v>
      </c>
      <c r="BD957">
        <v>0</v>
      </c>
      <c r="BE957">
        <v>0</v>
      </c>
      <c r="BF957">
        <v>0</v>
      </c>
      <c r="BG957" s="2">
        <f t="shared" si="18"/>
        <v>0.17367799</v>
      </c>
      <c r="BH957" t="str">
        <f>IFERROR(VLOOKUP(D957,'Pesos cenários'!$B$2:$D$4,3,FALSE),"")</f>
        <v/>
      </c>
    </row>
    <row r="958" spans="1:60" x14ac:dyDescent="0.25">
      <c r="A958">
        <v>22203</v>
      </c>
      <c r="B958" t="s">
        <v>719</v>
      </c>
      <c r="C958" t="s">
        <v>644</v>
      </c>
      <c r="D958" t="s">
        <v>60</v>
      </c>
      <c r="E958" t="s">
        <v>93</v>
      </c>
      <c r="F958" t="s">
        <v>728</v>
      </c>
      <c r="G958" t="s">
        <v>716</v>
      </c>
      <c r="H958">
        <v>1.1759999999999999</v>
      </c>
      <c r="I958">
        <v>6.9202356299999996</v>
      </c>
      <c r="J958">
        <v>2144.8548336499998</v>
      </c>
      <c r="K958">
        <v>3.6022190000000003E-2</v>
      </c>
      <c r="L958">
        <v>0.13350000000000001</v>
      </c>
      <c r="M958">
        <v>3.2000000000000002E-3</v>
      </c>
      <c r="N958">
        <v>19.397099999999998</v>
      </c>
      <c r="O958">
        <v>991.44029999999998</v>
      </c>
      <c r="P958">
        <v>1.4140999999999999</v>
      </c>
      <c r="Q958">
        <v>0.12039999999999999</v>
      </c>
      <c r="R958">
        <v>1.8200000000000001E-2</v>
      </c>
      <c r="S958">
        <v>0.13200000000000001</v>
      </c>
      <c r="T958">
        <v>627.43240000000003</v>
      </c>
      <c r="U958">
        <v>0</v>
      </c>
      <c r="V958">
        <v>0</v>
      </c>
      <c r="W958">
        <v>2.0000000000000001E-4</v>
      </c>
      <c r="X958">
        <v>4640232</v>
      </c>
      <c r="Y958">
        <v>1881592089.5</v>
      </c>
      <c r="Z958">
        <v>0</v>
      </c>
      <c r="AA958">
        <v>0.1263</v>
      </c>
      <c r="AB958">
        <v>2.5000000000000001E-3</v>
      </c>
      <c r="AC958">
        <v>66.005499999999998</v>
      </c>
      <c r="AD958">
        <v>644978.16810000001</v>
      </c>
      <c r="AE958">
        <v>0</v>
      </c>
      <c r="AF958">
        <v>0.12039999999999999</v>
      </c>
      <c r="AG958">
        <v>1E-4</v>
      </c>
      <c r="AH958">
        <v>0</v>
      </c>
      <c r="AI958">
        <v>0.57840000000000003</v>
      </c>
      <c r="AJ958">
        <v>-0.33900000000000002</v>
      </c>
      <c r="AK958">
        <v>0.124</v>
      </c>
      <c r="AL958">
        <v>0.3695</v>
      </c>
      <c r="AM958">
        <v>0</v>
      </c>
      <c r="AN958">
        <v>528682801.3082</v>
      </c>
      <c r="AO958">
        <v>0</v>
      </c>
      <c r="AP958">
        <v>0.12870000000000001</v>
      </c>
      <c r="AQ958">
        <v>0</v>
      </c>
      <c r="AR958">
        <v>-26.815162699999998</v>
      </c>
      <c r="AS958">
        <v>0</v>
      </c>
      <c r="AT958">
        <v>-5.5498890562499996</v>
      </c>
      <c r="AU958">
        <v>0.13469999999999999</v>
      </c>
      <c r="AV958">
        <v>1</v>
      </c>
      <c r="AW958">
        <v>62.6995</v>
      </c>
      <c r="AX958">
        <v>145285.9498</v>
      </c>
      <c r="AY958">
        <v>0</v>
      </c>
      <c r="AZ958">
        <v>0.112</v>
      </c>
      <c r="BA958">
        <v>0.99960000000000004</v>
      </c>
      <c r="BC958">
        <v>0</v>
      </c>
      <c r="BD958">
        <v>0</v>
      </c>
      <c r="BE958">
        <v>0</v>
      </c>
      <c r="BF958">
        <v>0</v>
      </c>
      <c r="BG958" s="2">
        <f t="shared" si="18"/>
        <v>0.29541947000000002</v>
      </c>
      <c r="BH958" t="str">
        <f>IFERROR(VLOOKUP(D958,'Pesos cenários'!$B$2:$D$4,3,FALSE),"")</f>
        <v/>
      </c>
    </row>
    <row r="959" spans="1:60" x14ac:dyDescent="0.25">
      <c r="A959">
        <v>22204</v>
      </c>
      <c r="B959" t="s">
        <v>719</v>
      </c>
      <c r="C959" t="s">
        <v>645</v>
      </c>
      <c r="D959" t="s">
        <v>60</v>
      </c>
      <c r="E959" t="s">
        <v>93</v>
      </c>
      <c r="F959" t="s">
        <v>728</v>
      </c>
      <c r="G959" t="s">
        <v>716</v>
      </c>
      <c r="H959">
        <v>21.367999999999999</v>
      </c>
      <c r="I959">
        <v>48.691272699999999</v>
      </c>
      <c r="J959">
        <v>2144.8548336499998</v>
      </c>
      <c r="K959">
        <v>3.6022190000000003E-2</v>
      </c>
      <c r="L959">
        <v>0.13350000000000001</v>
      </c>
      <c r="M959">
        <v>2.2700000000000001E-2</v>
      </c>
      <c r="N959">
        <v>28.508500000000002</v>
      </c>
      <c r="O959">
        <v>991.44029999999998</v>
      </c>
      <c r="P959">
        <v>1.4140999999999999</v>
      </c>
      <c r="Q959">
        <v>0.12039999999999999</v>
      </c>
      <c r="R959">
        <v>2.7400000000000001E-2</v>
      </c>
      <c r="S959">
        <v>22.2027</v>
      </c>
      <c r="T959">
        <v>627.43240000000003</v>
      </c>
      <c r="U959">
        <v>0</v>
      </c>
      <c r="V959">
        <v>0</v>
      </c>
      <c r="W959">
        <v>3.5400000000000001E-2</v>
      </c>
      <c r="X959">
        <v>84345190</v>
      </c>
      <c r="Y959">
        <v>1881592089.5</v>
      </c>
      <c r="Z959">
        <v>0</v>
      </c>
      <c r="AA959">
        <v>0.1263</v>
      </c>
      <c r="AB959">
        <v>4.48E-2</v>
      </c>
      <c r="AC959">
        <v>11101.3727</v>
      </c>
      <c r="AD959">
        <v>644978.16810000001</v>
      </c>
      <c r="AE959">
        <v>0</v>
      </c>
      <c r="AF959">
        <v>0.12039999999999999</v>
      </c>
      <c r="AG959">
        <v>1.72E-2</v>
      </c>
      <c r="AH959">
        <v>0.30740000000000001</v>
      </c>
      <c r="AI959">
        <v>0.57840000000000003</v>
      </c>
      <c r="AJ959">
        <v>-0.33900000000000002</v>
      </c>
      <c r="AK959">
        <v>0.124</v>
      </c>
      <c r="AL959">
        <v>0.70450000000000002</v>
      </c>
      <c r="AM959">
        <v>239180.5889</v>
      </c>
      <c r="AN959">
        <v>528682801.3082</v>
      </c>
      <c r="AO959">
        <v>0</v>
      </c>
      <c r="AP959">
        <v>0.12870000000000001</v>
      </c>
      <c r="AQ959">
        <v>5.0000000000000001E-4</v>
      </c>
      <c r="AR959">
        <v>-3.8135759500000001E-3</v>
      </c>
      <c r="AS959">
        <v>0</v>
      </c>
      <c r="AT959">
        <v>-5.5498890562499996</v>
      </c>
      <c r="AU959">
        <v>0.13469999999999999</v>
      </c>
      <c r="AV959">
        <v>6.8714453772830003E-4</v>
      </c>
      <c r="AW959">
        <v>187.5283</v>
      </c>
      <c r="AX959">
        <v>145285.9498</v>
      </c>
      <c r="AY959">
        <v>0</v>
      </c>
      <c r="AZ959">
        <v>0.112</v>
      </c>
      <c r="BA959">
        <v>0.99870000000000003</v>
      </c>
      <c r="BC959">
        <v>0</v>
      </c>
      <c r="BD959">
        <v>0</v>
      </c>
      <c r="BE959">
        <v>0</v>
      </c>
      <c r="BF959">
        <v>0</v>
      </c>
      <c r="BG959" s="2">
        <f t="shared" si="18"/>
        <v>0.21342783836923201</v>
      </c>
      <c r="BH959" t="str">
        <f>IFERROR(VLOOKUP(D959,'Pesos cenários'!$B$2:$D$4,3,FALSE),"")</f>
        <v/>
      </c>
    </row>
    <row r="960" spans="1:60" x14ac:dyDescent="0.25">
      <c r="A960">
        <v>22205</v>
      </c>
      <c r="B960" t="s">
        <v>719</v>
      </c>
      <c r="C960" t="s">
        <v>646</v>
      </c>
      <c r="D960" t="s">
        <v>60</v>
      </c>
      <c r="E960" t="s">
        <v>93</v>
      </c>
      <c r="F960" t="s">
        <v>728</v>
      </c>
      <c r="G960" t="s">
        <v>716</v>
      </c>
      <c r="H960">
        <v>62.087000000000003</v>
      </c>
      <c r="I960">
        <v>81.055603000000005</v>
      </c>
      <c r="J960">
        <v>2144.8548336499998</v>
      </c>
      <c r="K960">
        <v>3.6022190000000003E-2</v>
      </c>
      <c r="L960">
        <v>0.13350000000000001</v>
      </c>
      <c r="M960">
        <v>3.78E-2</v>
      </c>
      <c r="N960">
        <v>444.51240000000001</v>
      </c>
      <c r="O960">
        <v>991.44029999999998</v>
      </c>
      <c r="P960">
        <v>1.4140999999999999</v>
      </c>
      <c r="Q960">
        <v>0.12039999999999999</v>
      </c>
      <c r="R960">
        <v>0.4476</v>
      </c>
      <c r="S960">
        <v>98.351100000000002</v>
      </c>
      <c r="T960">
        <v>627.43240000000003</v>
      </c>
      <c r="U960">
        <v>0</v>
      </c>
      <c r="V960">
        <v>0</v>
      </c>
      <c r="W960">
        <v>0.15679999999999999</v>
      </c>
      <c r="X960">
        <v>257742582</v>
      </c>
      <c r="Y960">
        <v>1881592089.5</v>
      </c>
      <c r="Z960">
        <v>0</v>
      </c>
      <c r="AA960">
        <v>0.1263</v>
      </c>
      <c r="AB960">
        <v>0.13700000000000001</v>
      </c>
      <c r="AC960">
        <v>85015.515100000004</v>
      </c>
      <c r="AD960">
        <v>644978.16810000001</v>
      </c>
      <c r="AE960">
        <v>0</v>
      </c>
      <c r="AF960">
        <v>0.12039999999999999</v>
      </c>
      <c r="AG960">
        <v>0.1318</v>
      </c>
      <c r="AH960">
        <v>-2.01E-2</v>
      </c>
      <c r="AI960">
        <v>0.57840000000000003</v>
      </c>
      <c r="AJ960">
        <v>-0.33900000000000002</v>
      </c>
      <c r="AK960">
        <v>0.124</v>
      </c>
      <c r="AL960">
        <v>0.34770000000000001</v>
      </c>
      <c r="AM960">
        <v>93499356.241600007</v>
      </c>
      <c r="AN960">
        <v>528682801.3082</v>
      </c>
      <c r="AO960">
        <v>0</v>
      </c>
      <c r="AP960">
        <v>0.12870000000000001</v>
      </c>
      <c r="AQ960">
        <v>0.1769</v>
      </c>
      <c r="AR960">
        <v>-13.785751299999999</v>
      </c>
      <c r="AS960">
        <v>0</v>
      </c>
      <c r="AT960">
        <v>-5.5498890562499996</v>
      </c>
      <c r="AU960">
        <v>0.13469999999999999</v>
      </c>
      <c r="AV960">
        <v>1</v>
      </c>
      <c r="AW960">
        <v>15153.5553</v>
      </c>
      <c r="AX960">
        <v>145285.9498</v>
      </c>
      <c r="AY960">
        <v>0</v>
      </c>
      <c r="AZ960">
        <v>0.112</v>
      </c>
      <c r="BA960">
        <v>0.89570000000000005</v>
      </c>
      <c r="BC960">
        <v>0</v>
      </c>
      <c r="BD960">
        <v>0</v>
      </c>
      <c r="BE960">
        <v>0</v>
      </c>
      <c r="BF960">
        <v>0</v>
      </c>
      <c r="BG960" s="2">
        <f t="shared" si="18"/>
        <v>0.39300939000000001</v>
      </c>
      <c r="BH960" t="str">
        <f>IFERROR(VLOOKUP(D960,'Pesos cenários'!$B$2:$D$4,3,FALSE),"")</f>
        <v/>
      </c>
    </row>
    <row r="961" spans="1:60" x14ac:dyDescent="0.25">
      <c r="A961">
        <v>22206</v>
      </c>
      <c r="B961" t="s">
        <v>719</v>
      </c>
      <c r="C961" t="s">
        <v>647</v>
      </c>
      <c r="D961" t="s">
        <v>60</v>
      </c>
      <c r="E961" t="s">
        <v>93</v>
      </c>
      <c r="F961" t="s">
        <v>728</v>
      </c>
      <c r="G961" t="s">
        <v>716</v>
      </c>
      <c r="H961">
        <v>53.814</v>
      </c>
      <c r="I961">
        <v>17.380540799999999</v>
      </c>
      <c r="J961">
        <v>2144.8548336499998</v>
      </c>
      <c r="K961">
        <v>3.6022190000000003E-2</v>
      </c>
      <c r="L961">
        <v>0.13350000000000001</v>
      </c>
      <c r="M961">
        <v>8.0999999999999996E-3</v>
      </c>
      <c r="N961">
        <v>228.82650000000001</v>
      </c>
      <c r="O961">
        <v>991.44029999999998</v>
      </c>
      <c r="P961">
        <v>1.4140999999999999</v>
      </c>
      <c r="Q961">
        <v>0.12039999999999999</v>
      </c>
      <c r="R961">
        <v>0.22969999999999999</v>
      </c>
      <c r="S961">
        <v>63.948300000000003</v>
      </c>
      <c r="T961">
        <v>627.43240000000003</v>
      </c>
      <c r="U961">
        <v>0</v>
      </c>
      <c r="V961">
        <v>0</v>
      </c>
      <c r="W961">
        <v>0.1019</v>
      </c>
      <c r="X961">
        <v>212418928</v>
      </c>
      <c r="Y961">
        <v>1881592089.5</v>
      </c>
      <c r="Z961">
        <v>0</v>
      </c>
      <c r="AA961">
        <v>0.1263</v>
      </c>
      <c r="AB961">
        <v>0.1129</v>
      </c>
      <c r="AC961">
        <v>60779.916799999999</v>
      </c>
      <c r="AD961">
        <v>644978.16810000001</v>
      </c>
      <c r="AE961">
        <v>0</v>
      </c>
      <c r="AF961">
        <v>0.12039999999999999</v>
      </c>
      <c r="AG961">
        <v>9.4200000000000006E-2</v>
      </c>
      <c r="AH961">
        <v>0.221</v>
      </c>
      <c r="AI961">
        <v>0.57840000000000003</v>
      </c>
      <c r="AJ961">
        <v>-0.33900000000000002</v>
      </c>
      <c r="AK961">
        <v>0.124</v>
      </c>
      <c r="AL961">
        <v>0.61050000000000004</v>
      </c>
      <c r="AM961">
        <v>0</v>
      </c>
      <c r="AN961">
        <v>528682801.3082</v>
      </c>
      <c r="AO961">
        <v>0</v>
      </c>
      <c r="AP961">
        <v>0.12870000000000001</v>
      </c>
      <c r="AQ961">
        <v>0</v>
      </c>
      <c r="AR961">
        <v>-5.9858746800000001E-2</v>
      </c>
      <c r="AS961">
        <v>0</v>
      </c>
      <c r="AT961">
        <v>-5.5498890562499996</v>
      </c>
      <c r="AU961">
        <v>0.13469999999999999</v>
      </c>
      <c r="AV961">
        <v>1.0785575385978199E-2</v>
      </c>
      <c r="AW961">
        <v>28238.473900000001</v>
      </c>
      <c r="AX961">
        <v>145285.9498</v>
      </c>
      <c r="AY961">
        <v>0</v>
      </c>
      <c r="AZ961">
        <v>0.112</v>
      </c>
      <c r="BA961">
        <v>0.80559999999999998</v>
      </c>
      <c r="BC961">
        <v>0</v>
      </c>
      <c r="BD961">
        <v>0</v>
      </c>
      <c r="BE961">
        <v>0</v>
      </c>
      <c r="BF961">
        <v>0</v>
      </c>
      <c r="BG961" s="2">
        <f t="shared" si="18"/>
        <v>0.22172019700449125</v>
      </c>
      <c r="BH961" t="str">
        <f>IFERROR(VLOOKUP(D961,'Pesos cenários'!$B$2:$D$4,3,FALSE),"")</f>
        <v/>
      </c>
    </row>
    <row r="962" spans="1:60" x14ac:dyDescent="0.25">
      <c r="A962">
        <v>22207</v>
      </c>
      <c r="B962" t="s">
        <v>719</v>
      </c>
      <c r="C962" t="s">
        <v>648</v>
      </c>
      <c r="D962" t="s">
        <v>60</v>
      </c>
      <c r="E962" t="s">
        <v>93</v>
      </c>
      <c r="F962" t="s">
        <v>728</v>
      </c>
      <c r="G962" t="s">
        <v>716</v>
      </c>
      <c r="H962">
        <v>95.582999999999998</v>
      </c>
      <c r="I962">
        <v>1740.4534900000001</v>
      </c>
      <c r="J962">
        <v>2144.8548336499998</v>
      </c>
      <c r="K962">
        <v>3.6022190000000003E-2</v>
      </c>
      <c r="L962">
        <v>0.13350000000000001</v>
      </c>
      <c r="M962">
        <v>0.8115</v>
      </c>
      <c r="N962">
        <v>21.207799999999999</v>
      </c>
      <c r="O962">
        <v>991.44029999999998</v>
      </c>
      <c r="P962">
        <v>1.4140999999999999</v>
      </c>
      <c r="Q962">
        <v>0.12039999999999999</v>
      </c>
      <c r="R962">
        <v>0.02</v>
      </c>
      <c r="S962">
        <v>96.497299999999996</v>
      </c>
      <c r="T962">
        <v>627.43240000000003</v>
      </c>
      <c r="U962">
        <v>0</v>
      </c>
      <c r="V962">
        <v>0</v>
      </c>
      <c r="W962">
        <v>0.15379999999999999</v>
      </c>
      <c r="X962">
        <v>377290258</v>
      </c>
      <c r="Y962">
        <v>1881592089.5</v>
      </c>
      <c r="Z962">
        <v>0</v>
      </c>
      <c r="AA962">
        <v>0.1263</v>
      </c>
      <c r="AB962">
        <v>0.20050000000000001</v>
      </c>
      <c r="AC962">
        <v>144745.91409999999</v>
      </c>
      <c r="AD962">
        <v>644978.16810000001</v>
      </c>
      <c r="AE962">
        <v>0</v>
      </c>
      <c r="AF962">
        <v>0.12039999999999999</v>
      </c>
      <c r="AG962">
        <v>0.22439999999999999</v>
      </c>
      <c r="AH962">
        <v>1</v>
      </c>
      <c r="AI962">
        <v>0.57840000000000003</v>
      </c>
      <c r="AJ962">
        <v>-0.33900000000000002</v>
      </c>
      <c r="AK962">
        <v>0.124</v>
      </c>
      <c r="AL962">
        <v>1</v>
      </c>
      <c r="AM962">
        <v>1271.5133000000001</v>
      </c>
      <c r="AN962">
        <v>528682801.3082</v>
      </c>
      <c r="AO962">
        <v>0</v>
      </c>
      <c r="AP962">
        <v>0.12870000000000001</v>
      </c>
      <c r="AQ962">
        <v>0</v>
      </c>
      <c r="AR962">
        <v>2.3665469899999999E-7</v>
      </c>
      <c r="AS962">
        <v>0</v>
      </c>
      <c r="AT962">
        <v>-5.5498890562499996</v>
      </c>
      <c r="AU962">
        <v>0.13469999999999999</v>
      </c>
      <c r="AV962">
        <v>0</v>
      </c>
      <c r="AW962">
        <v>0.34039999999999998</v>
      </c>
      <c r="AX962">
        <v>145285.9498</v>
      </c>
      <c r="AY962">
        <v>0</v>
      </c>
      <c r="AZ962">
        <v>0.112</v>
      </c>
      <c r="BA962">
        <v>1</v>
      </c>
      <c r="BC962">
        <v>0</v>
      </c>
      <c r="BD962">
        <v>0</v>
      </c>
      <c r="BE962">
        <v>0</v>
      </c>
      <c r="BF962">
        <v>0</v>
      </c>
      <c r="BG962" s="2">
        <f t="shared" si="18"/>
        <v>0.39908416000000002</v>
      </c>
      <c r="BH962" t="str">
        <f>IFERROR(VLOOKUP(D962,'Pesos cenários'!$B$2:$D$4,3,FALSE),"")</f>
        <v/>
      </c>
    </row>
    <row r="963" spans="1:60" x14ac:dyDescent="0.25">
      <c r="A963">
        <v>22208</v>
      </c>
      <c r="B963" t="s">
        <v>719</v>
      </c>
      <c r="C963" t="s">
        <v>649</v>
      </c>
      <c r="D963" t="s">
        <v>60</v>
      </c>
      <c r="E963" t="s">
        <v>93</v>
      </c>
      <c r="F963" t="s">
        <v>728</v>
      </c>
      <c r="G963" t="s">
        <v>716</v>
      </c>
      <c r="H963">
        <v>42.67</v>
      </c>
      <c r="I963">
        <v>223.08544900000001</v>
      </c>
      <c r="J963">
        <v>2144.8548336499998</v>
      </c>
      <c r="K963">
        <v>3.6022190000000003E-2</v>
      </c>
      <c r="L963">
        <v>0.13350000000000001</v>
      </c>
      <c r="M963">
        <v>0.104</v>
      </c>
      <c r="N963">
        <v>92.676500000000004</v>
      </c>
      <c r="O963">
        <v>991.44029999999998</v>
      </c>
      <c r="P963">
        <v>1.4140999999999999</v>
      </c>
      <c r="Q963">
        <v>0.12039999999999999</v>
      </c>
      <c r="R963">
        <v>9.2200000000000004E-2</v>
      </c>
      <c r="S963">
        <v>46.610500000000002</v>
      </c>
      <c r="T963">
        <v>627.43240000000003</v>
      </c>
      <c r="U963">
        <v>0</v>
      </c>
      <c r="V963">
        <v>0</v>
      </c>
      <c r="W963">
        <v>7.4300000000000005E-2</v>
      </c>
      <c r="X963">
        <v>168430518</v>
      </c>
      <c r="Y963">
        <v>1881592089.5</v>
      </c>
      <c r="Z963">
        <v>0</v>
      </c>
      <c r="AA963">
        <v>0.1263</v>
      </c>
      <c r="AB963">
        <v>8.9499999999999996E-2</v>
      </c>
      <c r="AC963">
        <v>63986.796900000001</v>
      </c>
      <c r="AD963">
        <v>644978.16810000001</v>
      </c>
      <c r="AE963">
        <v>0</v>
      </c>
      <c r="AF963">
        <v>0.12039999999999999</v>
      </c>
      <c r="AG963">
        <v>9.9199999999999997E-2</v>
      </c>
      <c r="AH963">
        <v>0</v>
      </c>
      <c r="AI963">
        <v>0.57840000000000003</v>
      </c>
      <c r="AJ963">
        <v>-0.33900000000000002</v>
      </c>
      <c r="AK963">
        <v>0.124</v>
      </c>
      <c r="AL963">
        <v>0.36959999999999998</v>
      </c>
      <c r="AM963">
        <v>138601547.00920001</v>
      </c>
      <c r="AN963">
        <v>528682801.3082</v>
      </c>
      <c r="AO963">
        <v>0</v>
      </c>
      <c r="AP963">
        <v>0.12870000000000001</v>
      </c>
      <c r="AQ963">
        <v>0.26219999999999999</v>
      </c>
      <c r="AR963">
        <v>-0.534685254</v>
      </c>
      <c r="AS963">
        <v>0</v>
      </c>
      <c r="AT963">
        <v>-5.5498890562499996</v>
      </c>
      <c r="AU963">
        <v>0.13469999999999999</v>
      </c>
      <c r="AV963">
        <v>9.6341611261195295E-2</v>
      </c>
      <c r="AW963">
        <v>8924.7728000000006</v>
      </c>
      <c r="AX963">
        <v>145285.9498</v>
      </c>
      <c r="AY963">
        <v>0</v>
      </c>
      <c r="AZ963">
        <v>0.112</v>
      </c>
      <c r="BA963">
        <v>0.93859999999999999</v>
      </c>
      <c r="BC963">
        <v>0</v>
      </c>
      <c r="BD963">
        <v>0</v>
      </c>
      <c r="BE963">
        <v>0</v>
      </c>
      <c r="BF963">
        <v>0</v>
      </c>
      <c r="BG963" s="2">
        <f t="shared" si="18"/>
        <v>0.24590836503688301</v>
      </c>
      <c r="BH963" t="str">
        <f>IFERROR(VLOOKUP(D963,'Pesos cenários'!$B$2:$D$4,3,FALSE),"")</f>
        <v/>
      </c>
    </row>
    <row r="964" spans="1:60" x14ac:dyDescent="0.25">
      <c r="A964">
        <v>22209</v>
      </c>
      <c r="B964" t="s">
        <v>719</v>
      </c>
      <c r="C964" t="s">
        <v>650</v>
      </c>
      <c r="D964" t="s">
        <v>60</v>
      </c>
      <c r="E964" t="s">
        <v>93</v>
      </c>
      <c r="F964" t="s">
        <v>728</v>
      </c>
      <c r="G964" t="s">
        <v>716</v>
      </c>
      <c r="H964">
        <v>39.722000000000001</v>
      </c>
      <c r="I964">
        <v>599.11499000000003</v>
      </c>
      <c r="J964">
        <v>2144.8548336499998</v>
      </c>
      <c r="K964">
        <v>3.6022190000000003E-2</v>
      </c>
      <c r="L964">
        <v>0.13350000000000001</v>
      </c>
      <c r="M964">
        <v>0.27929999999999999</v>
      </c>
      <c r="N964">
        <v>13.4527</v>
      </c>
      <c r="O964">
        <v>991.44029999999998</v>
      </c>
      <c r="P964">
        <v>1.4140999999999999</v>
      </c>
      <c r="Q964">
        <v>0.12039999999999999</v>
      </c>
      <c r="R964">
        <v>1.2200000000000001E-2</v>
      </c>
      <c r="S964">
        <v>38.993200000000002</v>
      </c>
      <c r="T964">
        <v>627.43240000000003</v>
      </c>
      <c r="U964">
        <v>0</v>
      </c>
      <c r="V964">
        <v>0</v>
      </c>
      <c r="W964">
        <v>6.2100000000000002E-2</v>
      </c>
      <c r="X964">
        <v>156793068</v>
      </c>
      <c r="Y964">
        <v>1881592089.5</v>
      </c>
      <c r="Z964">
        <v>0</v>
      </c>
      <c r="AA964">
        <v>0.1263</v>
      </c>
      <c r="AB964">
        <v>8.3299999999999999E-2</v>
      </c>
      <c r="AC964">
        <v>58489.738299999997</v>
      </c>
      <c r="AD964">
        <v>644978.16810000001</v>
      </c>
      <c r="AE964">
        <v>0</v>
      </c>
      <c r="AF964">
        <v>0.12039999999999999</v>
      </c>
      <c r="AG964">
        <v>9.0700000000000003E-2</v>
      </c>
      <c r="AH964">
        <v>1</v>
      </c>
      <c r="AI964">
        <v>0.57840000000000003</v>
      </c>
      <c r="AJ964">
        <v>-0.33900000000000002</v>
      </c>
      <c r="AK964">
        <v>0.124</v>
      </c>
      <c r="AL964">
        <v>1</v>
      </c>
      <c r="AM964">
        <v>67180375.511099994</v>
      </c>
      <c r="AN964">
        <v>528682801.3082</v>
      </c>
      <c r="AO964">
        <v>0</v>
      </c>
      <c r="AP964">
        <v>0.12870000000000001</v>
      </c>
      <c r="AQ964">
        <v>0.12709999999999999</v>
      </c>
      <c r="AR964">
        <v>1.75288059E-2</v>
      </c>
      <c r="AS964">
        <v>0</v>
      </c>
      <c r="AT964">
        <v>-5.5498890562499996</v>
      </c>
      <c r="AU964">
        <v>0.13469999999999999</v>
      </c>
      <c r="AV964">
        <v>0</v>
      </c>
      <c r="AW964">
        <v>675.23239999999998</v>
      </c>
      <c r="AX964">
        <v>145285.9498</v>
      </c>
      <c r="AY964">
        <v>0</v>
      </c>
      <c r="AZ964">
        <v>0.112</v>
      </c>
      <c r="BA964">
        <v>0.99539999999999995</v>
      </c>
      <c r="BC964">
        <v>0</v>
      </c>
      <c r="BD964">
        <v>0</v>
      </c>
      <c r="BE964">
        <v>0</v>
      </c>
      <c r="BF964">
        <v>0</v>
      </c>
      <c r="BG964" s="2">
        <f t="shared" si="18"/>
        <v>0.31203906999999997</v>
      </c>
      <c r="BH964" t="str">
        <f>IFERROR(VLOOKUP(D964,'Pesos cenários'!$B$2:$D$4,3,FALSE),"")</f>
        <v/>
      </c>
    </row>
    <row r="965" spans="1:60" x14ac:dyDescent="0.25">
      <c r="A965">
        <v>22210</v>
      </c>
      <c r="B965" t="s">
        <v>719</v>
      </c>
      <c r="C965" t="s">
        <v>651</v>
      </c>
      <c r="D965" t="s">
        <v>60</v>
      </c>
      <c r="E965" t="s">
        <v>93</v>
      </c>
      <c r="F965" t="s">
        <v>728</v>
      </c>
      <c r="G965" t="s">
        <v>716</v>
      </c>
      <c r="H965">
        <v>90.01</v>
      </c>
      <c r="I965">
        <v>790.54370100000006</v>
      </c>
      <c r="J965">
        <v>2144.8548336499998</v>
      </c>
      <c r="K965">
        <v>3.6022190000000003E-2</v>
      </c>
      <c r="L965">
        <v>0.13350000000000001</v>
      </c>
      <c r="M965">
        <v>0.36859999999999998</v>
      </c>
      <c r="N965">
        <v>59.814599999999999</v>
      </c>
      <c r="O965">
        <v>991.44029999999998</v>
      </c>
      <c r="P965">
        <v>1.4140999999999999</v>
      </c>
      <c r="Q965">
        <v>0.12039999999999999</v>
      </c>
      <c r="R965">
        <v>5.8999999999999997E-2</v>
      </c>
      <c r="S965">
        <v>90.924300000000002</v>
      </c>
      <c r="T965">
        <v>627.43240000000003</v>
      </c>
      <c r="U965">
        <v>0</v>
      </c>
      <c r="V965">
        <v>0</v>
      </c>
      <c r="W965">
        <v>0.1449</v>
      </c>
      <c r="X965">
        <v>367508338</v>
      </c>
      <c r="Y965">
        <v>1881592089.5</v>
      </c>
      <c r="Z965">
        <v>0</v>
      </c>
      <c r="AA965">
        <v>0.1263</v>
      </c>
      <c r="AB965">
        <v>0.1953</v>
      </c>
      <c r="AC965">
        <v>105478.9219</v>
      </c>
      <c r="AD965">
        <v>644978.16810000001</v>
      </c>
      <c r="AE965">
        <v>0</v>
      </c>
      <c r="AF965">
        <v>0.12039999999999999</v>
      </c>
      <c r="AG965">
        <v>0.16350000000000001</v>
      </c>
      <c r="AH965">
        <v>1E-4</v>
      </c>
      <c r="AI965">
        <v>0.57840000000000003</v>
      </c>
      <c r="AJ965">
        <v>-0.33900000000000002</v>
      </c>
      <c r="AK965">
        <v>0.124</v>
      </c>
      <c r="AL965">
        <v>0.36969999999999997</v>
      </c>
      <c r="AM965">
        <v>177648364.6778</v>
      </c>
      <c r="AN965">
        <v>528682801.3082</v>
      </c>
      <c r="AO965">
        <v>0</v>
      </c>
      <c r="AP965">
        <v>0.12870000000000001</v>
      </c>
      <c r="AQ965">
        <v>0.33600000000000002</v>
      </c>
      <c r="AR965">
        <v>0.98291742800000004</v>
      </c>
      <c r="AS965">
        <v>0</v>
      </c>
      <c r="AT965">
        <v>-5.5498890562499996</v>
      </c>
      <c r="AU965">
        <v>0.13469999999999999</v>
      </c>
      <c r="AV965">
        <v>0</v>
      </c>
      <c r="AW965">
        <v>1711.9009000000001</v>
      </c>
      <c r="AX965">
        <v>145285.9498</v>
      </c>
      <c r="AY965">
        <v>0</v>
      </c>
      <c r="AZ965">
        <v>0.112</v>
      </c>
      <c r="BA965">
        <v>0.98819999999999997</v>
      </c>
      <c r="BC965">
        <v>0</v>
      </c>
      <c r="BD965">
        <v>0</v>
      </c>
      <c r="BE965">
        <v>0</v>
      </c>
      <c r="BF965">
        <v>0</v>
      </c>
      <c r="BG965" s="2">
        <f t="shared" si="18"/>
        <v>0.30042788999999998</v>
      </c>
      <c r="BH965" t="str">
        <f>IFERROR(VLOOKUP(D965,'Pesos cenários'!$B$2:$D$4,3,FALSE),"")</f>
        <v/>
      </c>
    </row>
    <row r="966" spans="1:60" x14ac:dyDescent="0.25">
      <c r="A966">
        <v>22211</v>
      </c>
      <c r="B966" t="s">
        <v>719</v>
      </c>
      <c r="C966" t="s">
        <v>652</v>
      </c>
      <c r="D966" t="s">
        <v>60</v>
      </c>
      <c r="E966" t="s">
        <v>93</v>
      </c>
      <c r="F966" t="s">
        <v>728</v>
      </c>
      <c r="G966" t="s">
        <v>716</v>
      </c>
      <c r="H966">
        <v>203.249</v>
      </c>
      <c r="I966">
        <v>3004.00342</v>
      </c>
      <c r="J966">
        <v>2144.8548336499998</v>
      </c>
      <c r="K966">
        <v>3.6022190000000003E-2</v>
      </c>
      <c r="L966">
        <v>0.13350000000000001</v>
      </c>
      <c r="M966">
        <v>1</v>
      </c>
      <c r="N966">
        <v>168.83279999999999</v>
      </c>
      <c r="O966">
        <v>991.44029999999998</v>
      </c>
      <c r="P966">
        <v>1.4140999999999999</v>
      </c>
      <c r="Q966">
        <v>0.12039999999999999</v>
      </c>
      <c r="R966">
        <v>0.1691</v>
      </c>
      <c r="S966">
        <v>295.4409</v>
      </c>
      <c r="T966">
        <v>627.43240000000003</v>
      </c>
      <c r="U966">
        <v>0</v>
      </c>
      <c r="V966">
        <v>0</v>
      </c>
      <c r="W966">
        <v>0.47089999999999999</v>
      </c>
      <c r="X966">
        <v>802276892</v>
      </c>
      <c r="Y966">
        <v>1881592089.5</v>
      </c>
      <c r="Z966">
        <v>0</v>
      </c>
      <c r="AA966">
        <v>0.1263</v>
      </c>
      <c r="AB966">
        <v>0.4264</v>
      </c>
      <c r="AC966">
        <v>430140.46879999997</v>
      </c>
      <c r="AD966">
        <v>644978.16810000001</v>
      </c>
      <c r="AE966">
        <v>0</v>
      </c>
      <c r="AF966">
        <v>0.12039999999999999</v>
      </c>
      <c r="AG966">
        <v>0.66690000000000005</v>
      </c>
      <c r="AH966">
        <v>5.5800000000000002E-2</v>
      </c>
      <c r="AI966">
        <v>0.57840000000000003</v>
      </c>
      <c r="AJ966">
        <v>-0.33900000000000002</v>
      </c>
      <c r="AK966">
        <v>0.124</v>
      </c>
      <c r="AL966">
        <v>0.4304</v>
      </c>
      <c r="AM966">
        <v>50752687.575099997</v>
      </c>
      <c r="AN966">
        <v>528682801.3082</v>
      </c>
      <c r="AO966">
        <v>0</v>
      </c>
      <c r="AP966">
        <v>0.12870000000000001</v>
      </c>
      <c r="AQ966">
        <v>9.6000000000000002E-2</v>
      </c>
      <c r="AR966">
        <v>-2.2454956500000001E-2</v>
      </c>
      <c r="AS966">
        <v>0</v>
      </c>
      <c r="AT966">
        <v>-5.5498890562499996</v>
      </c>
      <c r="AU966">
        <v>0.13469999999999999</v>
      </c>
      <c r="AV966">
        <v>4.0460189874809002E-3</v>
      </c>
      <c r="AW966">
        <v>837.32150000000001</v>
      </c>
      <c r="AX966">
        <v>145285.9498</v>
      </c>
      <c r="AY966">
        <v>0</v>
      </c>
      <c r="AZ966">
        <v>0.112</v>
      </c>
      <c r="BA966">
        <v>0.99419999999999997</v>
      </c>
      <c r="BC966">
        <v>0</v>
      </c>
      <c r="BD966">
        <v>0</v>
      </c>
      <c r="BE966">
        <v>0</v>
      </c>
      <c r="BF966">
        <v>0</v>
      </c>
      <c r="BG966" s="2">
        <f t="shared" si="18"/>
        <v>0.46562891875761375</v>
      </c>
      <c r="BH966" t="str">
        <f>IFERROR(VLOOKUP(D966,'Pesos cenários'!$B$2:$D$4,3,FALSE),"")</f>
        <v/>
      </c>
    </row>
    <row r="967" spans="1:60" x14ac:dyDescent="0.25">
      <c r="A967">
        <v>22212</v>
      </c>
      <c r="B967" t="s">
        <v>719</v>
      </c>
      <c r="C967" t="s">
        <v>653</v>
      </c>
      <c r="D967" t="s">
        <v>60</v>
      </c>
      <c r="E967" t="s">
        <v>93</v>
      </c>
      <c r="F967" t="s">
        <v>728</v>
      </c>
      <c r="G967" t="s">
        <v>716</v>
      </c>
      <c r="H967">
        <v>16.369</v>
      </c>
      <c r="I967">
        <v>434.15725700000002</v>
      </c>
      <c r="J967">
        <v>2144.8548336499998</v>
      </c>
      <c r="K967">
        <v>3.6022190000000003E-2</v>
      </c>
      <c r="L967">
        <v>0.13350000000000001</v>
      </c>
      <c r="M967">
        <v>0.2024</v>
      </c>
      <c r="N967">
        <v>121.1739</v>
      </c>
      <c r="O967">
        <v>991.44029999999998</v>
      </c>
      <c r="P967">
        <v>1.4140999999999999</v>
      </c>
      <c r="Q967">
        <v>0.12039999999999999</v>
      </c>
      <c r="R967">
        <v>0.121</v>
      </c>
      <c r="S967">
        <v>27.734300000000001</v>
      </c>
      <c r="T967">
        <v>627.43240000000003</v>
      </c>
      <c r="U967">
        <v>0</v>
      </c>
      <c r="V967">
        <v>0</v>
      </c>
      <c r="W967">
        <v>4.4200000000000003E-2</v>
      </c>
      <c r="X967">
        <v>64614600</v>
      </c>
      <c r="Y967">
        <v>1881592089.5</v>
      </c>
      <c r="Z967">
        <v>0</v>
      </c>
      <c r="AA967">
        <v>0.1263</v>
      </c>
      <c r="AB967">
        <v>3.4299999999999997E-2</v>
      </c>
      <c r="AC967">
        <v>6898.9170000000004</v>
      </c>
      <c r="AD967">
        <v>644978.16810000001</v>
      </c>
      <c r="AE967">
        <v>0</v>
      </c>
      <c r="AF967">
        <v>0.12039999999999999</v>
      </c>
      <c r="AG967">
        <v>1.0699999999999999E-2</v>
      </c>
      <c r="AH967">
        <v>9.9500000000000005E-2</v>
      </c>
      <c r="AI967">
        <v>0.57840000000000003</v>
      </c>
      <c r="AJ967">
        <v>-0.33900000000000002</v>
      </c>
      <c r="AK967">
        <v>0.124</v>
      </c>
      <c r="AL967">
        <v>0.47789999999999999</v>
      </c>
      <c r="AM967">
        <v>8655576.8885999992</v>
      </c>
      <c r="AN967">
        <v>528682801.3082</v>
      </c>
      <c r="AO967">
        <v>0</v>
      </c>
      <c r="AP967">
        <v>0.12870000000000001</v>
      </c>
      <c r="AQ967">
        <v>1.6400000000000001E-2</v>
      </c>
      <c r="AR967">
        <v>0.239406854</v>
      </c>
      <c r="AS967">
        <v>0</v>
      </c>
      <c r="AT967">
        <v>-5.5498890562499996</v>
      </c>
      <c r="AU967">
        <v>0.13469999999999999</v>
      </c>
      <c r="AV967">
        <v>0</v>
      </c>
      <c r="AW967">
        <v>134.47229999999999</v>
      </c>
      <c r="AX967">
        <v>145285.9498</v>
      </c>
      <c r="AY967">
        <v>0</v>
      </c>
      <c r="AZ967">
        <v>0.112</v>
      </c>
      <c r="BA967">
        <v>0.99909999999999999</v>
      </c>
      <c r="BC967">
        <v>0</v>
      </c>
      <c r="BD967">
        <v>0</v>
      </c>
      <c r="BE967">
        <v>0</v>
      </c>
      <c r="BF967">
        <v>0</v>
      </c>
      <c r="BG967" s="2">
        <f t="shared" si="18"/>
        <v>0.22047865</v>
      </c>
      <c r="BH967" t="str">
        <f>IFERROR(VLOOKUP(D967,'Pesos cenários'!$B$2:$D$4,3,FALSE),"")</f>
        <v/>
      </c>
    </row>
    <row r="968" spans="1:60" x14ac:dyDescent="0.25">
      <c r="A968">
        <v>22213</v>
      </c>
      <c r="B968" t="s">
        <v>719</v>
      </c>
      <c r="C968" t="s">
        <v>654</v>
      </c>
      <c r="D968" t="s">
        <v>60</v>
      </c>
      <c r="E968" t="s">
        <v>93</v>
      </c>
      <c r="F968" t="s">
        <v>728</v>
      </c>
      <c r="G968" t="s">
        <v>716</v>
      </c>
      <c r="H968">
        <v>22.07</v>
      </c>
      <c r="I968">
        <v>33.172481500000004</v>
      </c>
      <c r="J968">
        <v>2144.8548336499998</v>
      </c>
      <c r="K968">
        <v>3.6022190000000003E-2</v>
      </c>
      <c r="L968">
        <v>0.13350000000000001</v>
      </c>
      <c r="M968">
        <v>1.54E-2</v>
      </c>
      <c r="N968">
        <v>182.29859999999999</v>
      </c>
      <c r="O968">
        <v>991.44029999999998</v>
      </c>
      <c r="P968">
        <v>1.4140999999999999</v>
      </c>
      <c r="Q968">
        <v>0.12039999999999999</v>
      </c>
      <c r="R968">
        <v>0.1827</v>
      </c>
      <c r="S968">
        <v>32.714100000000002</v>
      </c>
      <c r="T968">
        <v>627.43240000000003</v>
      </c>
      <c r="U968">
        <v>0</v>
      </c>
      <c r="V968">
        <v>0</v>
      </c>
      <c r="W968">
        <v>5.21E-2</v>
      </c>
      <c r="X968">
        <v>87115538</v>
      </c>
      <c r="Y968">
        <v>1881592089.5</v>
      </c>
      <c r="Z968">
        <v>0</v>
      </c>
      <c r="AA968">
        <v>0.1263</v>
      </c>
      <c r="AB968">
        <v>4.6300000000000001E-2</v>
      </c>
      <c r="AC968">
        <v>11303.2852</v>
      </c>
      <c r="AD968">
        <v>644978.16810000001</v>
      </c>
      <c r="AE968">
        <v>0</v>
      </c>
      <c r="AF968">
        <v>0.12039999999999999</v>
      </c>
      <c r="AG968">
        <v>1.7500000000000002E-2</v>
      </c>
      <c r="AH968">
        <v>0.2344</v>
      </c>
      <c r="AI968">
        <v>0.57840000000000003</v>
      </c>
      <c r="AJ968">
        <v>-0.33900000000000002</v>
      </c>
      <c r="AK968">
        <v>0.124</v>
      </c>
      <c r="AL968">
        <v>0.625</v>
      </c>
      <c r="AM968">
        <v>2298362.4816000001</v>
      </c>
      <c r="AN968">
        <v>528682801.3082</v>
      </c>
      <c r="AO968">
        <v>0</v>
      </c>
      <c r="AP968">
        <v>0.12870000000000001</v>
      </c>
      <c r="AQ968">
        <v>4.3E-3</v>
      </c>
      <c r="AR968">
        <v>-0.128220588</v>
      </c>
      <c r="AS968">
        <v>0</v>
      </c>
      <c r="AT968">
        <v>-5.5498890562499996</v>
      </c>
      <c r="AU968">
        <v>0.13469999999999999</v>
      </c>
      <c r="AV968">
        <v>2.31032704799034E-2</v>
      </c>
      <c r="AW968">
        <v>175.12200000000001</v>
      </c>
      <c r="AX968">
        <v>145285.9498</v>
      </c>
      <c r="AY968">
        <v>0</v>
      </c>
      <c r="AZ968">
        <v>0.112</v>
      </c>
      <c r="BA968">
        <v>0.99880000000000002</v>
      </c>
      <c r="BC968">
        <v>0</v>
      </c>
      <c r="BD968">
        <v>0</v>
      </c>
      <c r="BE968">
        <v>0</v>
      </c>
      <c r="BF968">
        <v>0</v>
      </c>
      <c r="BG968" s="2">
        <f t="shared" si="18"/>
        <v>0.225038690533643</v>
      </c>
      <c r="BH968" t="str">
        <f>IFERROR(VLOOKUP(D968,'Pesos cenários'!$B$2:$D$4,3,FALSE),"")</f>
        <v/>
      </c>
    </row>
    <row r="969" spans="1:60" x14ac:dyDescent="0.25">
      <c r="A969">
        <v>22214</v>
      </c>
      <c r="B969" t="s">
        <v>719</v>
      </c>
      <c r="C969" t="s">
        <v>655</v>
      </c>
      <c r="D969" t="s">
        <v>60</v>
      </c>
      <c r="E969" t="s">
        <v>93</v>
      </c>
      <c r="F969" t="s">
        <v>728</v>
      </c>
      <c r="G969" t="s">
        <v>716</v>
      </c>
      <c r="H969">
        <v>1.1100000000000001</v>
      </c>
      <c r="I969">
        <v>2.40132952</v>
      </c>
      <c r="J969">
        <v>2144.8548336499998</v>
      </c>
      <c r="K969">
        <v>3.6022190000000003E-2</v>
      </c>
      <c r="L969">
        <v>0.13350000000000001</v>
      </c>
      <c r="M969">
        <v>1.1000000000000001E-3</v>
      </c>
      <c r="N969">
        <v>51.7057</v>
      </c>
      <c r="O969">
        <v>991.44029999999998</v>
      </c>
      <c r="P969">
        <v>1.4140999999999999</v>
      </c>
      <c r="Q969">
        <v>0.12039999999999999</v>
      </c>
      <c r="R969">
        <v>5.0799999999999998E-2</v>
      </c>
      <c r="S969">
        <v>0.13100000000000001</v>
      </c>
      <c r="T969">
        <v>627.43240000000003</v>
      </c>
      <c r="U969">
        <v>0</v>
      </c>
      <c r="V969">
        <v>0</v>
      </c>
      <c r="W969">
        <v>2.0000000000000001E-4</v>
      </c>
      <c r="X969">
        <v>4382812</v>
      </c>
      <c r="Y969">
        <v>1881592089.5</v>
      </c>
      <c r="Z969">
        <v>0</v>
      </c>
      <c r="AA969">
        <v>0.1263</v>
      </c>
      <c r="AB969">
        <v>2.3E-3</v>
      </c>
      <c r="AC969">
        <v>22.4208</v>
      </c>
      <c r="AD969">
        <v>644978.16810000001</v>
      </c>
      <c r="AE969">
        <v>0</v>
      </c>
      <c r="AF969">
        <v>0.12039999999999999</v>
      </c>
      <c r="AG969">
        <v>0</v>
      </c>
      <c r="AH969">
        <v>7.4200000000000002E-2</v>
      </c>
      <c r="AI969">
        <v>0.57840000000000003</v>
      </c>
      <c r="AJ969">
        <v>-0.33900000000000002</v>
      </c>
      <c r="AK969">
        <v>0.124</v>
      </c>
      <c r="AL969">
        <v>0.45040000000000002</v>
      </c>
      <c r="AM969">
        <v>78567.532900000006</v>
      </c>
      <c r="AN969">
        <v>528682801.3082</v>
      </c>
      <c r="AO969">
        <v>0</v>
      </c>
      <c r="AP969">
        <v>0.12870000000000001</v>
      </c>
      <c r="AQ969">
        <v>1E-4</v>
      </c>
      <c r="AR969">
        <v>-38.765399899999998</v>
      </c>
      <c r="AS969">
        <v>0</v>
      </c>
      <c r="AT969">
        <v>-5.5498890562499996</v>
      </c>
      <c r="AU969">
        <v>0.13469999999999999</v>
      </c>
      <c r="AV969">
        <v>1</v>
      </c>
      <c r="AW969">
        <v>8.6408000000000005</v>
      </c>
      <c r="AX969">
        <v>145285.9498</v>
      </c>
      <c r="AY969">
        <v>0</v>
      </c>
      <c r="AZ969">
        <v>0.112</v>
      </c>
      <c r="BA969">
        <v>0.99990000000000001</v>
      </c>
      <c r="BC969">
        <v>0</v>
      </c>
      <c r="BD969">
        <v>0</v>
      </c>
      <c r="BE969">
        <v>0</v>
      </c>
      <c r="BF969">
        <v>0</v>
      </c>
      <c r="BG969" s="2">
        <f t="shared" si="18"/>
        <v>0.30910493</v>
      </c>
      <c r="BH969" t="str">
        <f>IFERROR(VLOOKUP(D969,'Pesos cenários'!$B$2:$D$4,3,FALSE),"")</f>
        <v/>
      </c>
    </row>
    <row r="970" spans="1:60" x14ac:dyDescent="0.25">
      <c r="A970">
        <v>22215</v>
      </c>
      <c r="B970" t="s">
        <v>719</v>
      </c>
      <c r="C970" t="s">
        <v>656</v>
      </c>
      <c r="D970" t="s">
        <v>60</v>
      </c>
      <c r="E970" t="s">
        <v>93</v>
      </c>
      <c r="F970" t="s">
        <v>728</v>
      </c>
      <c r="G970" t="s">
        <v>716</v>
      </c>
      <c r="H970">
        <v>11.981999999999999</v>
      </c>
      <c r="I970">
        <v>63.181957199999999</v>
      </c>
      <c r="J970">
        <v>2144.8548336499998</v>
      </c>
      <c r="K970">
        <v>3.6022190000000003E-2</v>
      </c>
      <c r="L970">
        <v>0.13350000000000001</v>
      </c>
      <c r="M970">
        <v>2.9399999999999999E-2</v>
      </c>
      <c r="N970">
        <v>35.947899999999997</v>
      </c>
      <c r="O970">
        <v>991.44029999999998</v>
      </c>
      <c r="P970">
        <v>1.4140999999999999</v>
      </c>
      <c r="Q970">
        <v>0.12039999999999999</v>
      </c>
      <c r="R970">
        <v>3.49E-2</v>
      </c>
      <c r="S970">
        <v>2.2789999999999999</v>
      </c>
      <c r="T970">
        <v>627.43240000000003</v>
      </c>
      <c r="U970">
        <v>0</v>
      </c>
      <c r="V970">
        <v>0</v>
      </c>
      <c r="W970">
        <v>3.5999999999999999E-3</v>
      </c>
      <c r="X970">
        <v>47297410</v>
      </c>
      <c r="Y970">
        <v>1881592089.5</v>
      </c>
      <c r="Z970">
        <v>0</v>
      </c>
      <c r="AA970">
        <v>0.1263</v>
      </c>
      <c r="AB970">
        <v>2.5100000000000001E-2</v>
      </c>
      <c r="AC970">
        <v>0</v>
      </c>
      <c r="AD970">
        <v>644978.16810000001</v>
      </c>
      <c r="AE970">
        <v>0</v>
      </c>
      <c r="AF970">
        <v>0.12039999999999999</v>
      </c>
      <c r="AG970">
        <v>0</v>
      </c>
      <c r="AH970">
        <v>0</v>
      </c>
      <c r="AI970">
        <v>0.57840000000000003</v>
      </c>
      <c r="AJ970">
        <v>-0.33900000000000002</v>
      </c>
      <c r="AK970">
        <v>0.124</v>
      </c>
      <c r="AL970">
        <v>0.3695</v>
      </c>
      <c r="AM970">
        <v>789783.16189999995</v>
      </c>
      <c r="AN970">
        <v>528682801.3082</v>
      </c>
      <c r="AO970">
        <v>0</v>
      </c>
      <c r="AP970">
        <v>0.12870000000000001</v>
      </c>
      <c r="AQ970">
        <v>1.5E-3</v>
      </c>
      <c r="AR970">
        <v>-2.8017205199999998E-3</v>
      </c>
      <c r="AS970">
        <v>0</v>
      </c>
      <c r="AT970">
        <v>-5.5498890562499996</v>
      </c>
      <c r="AU970">
        <v>0.13469999999999999</v>
      </c>
      <c r="AV970">
        <v>5.0482459948359999E-4</v>
      </c>
      <c r="AW970">
        <v>57.252099999999999</v>
      </c>
      <c r="AX970">
        <v>145285.9498</v>
      </c>
      <c r="AY970">
        <v>0</v>
      </c>
      <c r="AZ970">
        <v>0.112</v>
      </c>
      <c r="BA970">
        <v>0.99960000000000004</v>
      </c>
      <c r="BC970">
        <v>0</v>
      </c>
      <c r="BD970">
        <v>0</v>
      </c>
      <c r="BE970">
        <v>0</v>
      </c>
      <c r="BF970">
        <v>0</v>
      </c>
      <c r="BG970" s="2">
        <f t="shared" si="18"/>
        <v>0.16933123987355045</v>
      </c>
      <c r="BH970" t="str">
        <f>IFERROR(VLOOKUP(D970,'Pesos cenários'!$B$2:$D$4,3,FALSE),"")</f>
        <v/>
      </c>
    </row>
    <row r="971" spans="1:60" x14ac:dyDescent="0.25">
      <c r="A971">
        <v>22216</v>
      </c>
      <c r="B971" t="s">
        <v>719</v>
      </c>
      <c r="C971" t="s">
        <v>657</v>
      </c>
      <c r="D971" t="s">
        <v>60</v>
      </c>
      <c r="E971" t="s">
        <v>93</v>
      </c>
      <c r="F971" t="s">
        <v>728</v>
      </c>
      <c r="G971" t="s">
        <v>716</v>
      </c>
      <c r="H971">
        <v>11.971</v>
      </c>
      <c r="I971">
        <v>1.7400414900000001</v>
      </c>
      <c r="J971">
        <v>2144.8548336499998</v>
      </c>
      <c r="K971">
        <v>3.6022190000000003E-2</v>
      </c>
      <c r="L971">
        <v>0.13350000000000001</v>
      </c>
      <c r="M971">
        <v>8.0000000000000004E-4</v>
      </c>
      <c r="N971">
        <v>657.01840000000004</v>
      </c>
      <c r="O971">
        <v>991.44029999999998</v>
      </c>
      <c r="P971">
        <v>1.4140999999999999</v>
      </c>
      <c r="Q971">
        <v>0.12039999999999999</v>
      </c>
      <c r="R971">
        <v>0.66220000000000001</v>
      </c>
      <c r="S971">
        <v>5.9970999999999997</v>
      </c>
      <c r="T971">
        <v>627.43240000000003</v>
      </c>
      <c r="U971">
        <v>0</v>
      </c>
      <c r="V971">
        <v>0</v>
      </c>
      <c r="W971">
        <v>9.5999999999999992E-3</v>
      </c>
      <c r="X971">
        <v>63005916</v>
      </c>
      <c r="Y971">
        <v>1881592089.5</v>
      </c>
      <c r="Z971">
        <v>0</v>
      </c>
      <c r="AA971">
        <v>0.1263</v>
      </c>
      <c r="AB971">
        <v>3.3500000000000002E-2</v>
      </c>
      <c r="AC971">
        <v>235.48679999999999</v>
      </c>
      <c r="AD971">
        <v>644978.16810000001</v>
      </c>
      <c r="AE971">
        <v>0</v>
      </c>
      <c r="AF971">
        <v>0.12039999999999999</v>
      </c>
      <c r="AG971">
        <v>4.0000000000000002E-4</v>
      </c>
      <c r="AH971">
        <v>8.0000000000000004E-4</v>
      </c>
      <c r="AI971">
        <v>0.57840000000000003</v>
      </c>
      <c r="AJ971">
        <v>-0.33900000000000002</v>
      </c>
      <c r="AK971">
        <v>0.124</v>
      </c>
      <c r="AL971">
        <v>0.37030000000000002</v>
      </c>
      <c r="AM971">
        <v>0</v>
      </c>
      <c r="AN971">
        <v>528682801.3082</v>
      </c>
      <c r="AO971">
        <v>0</v>
      </c>
      <c r="AP971">
        <v>0.12870000000000001</v>
      </c>
      <c r="AQ971">
        <v>0</v>
      </c>
      <c r="AR971">
        <v>-1.2508191899999999E-3</v>
      </c>
      <c r="AS971">
        <v>0</v>
      </c>
      <c r="AT971">
        <v>-5.5498890562499996</v>
      </c>
      <c r="AU971">
        <v>0.13469999999999999</v>
      </c>
      <c r="AV971">
        <v>2.2537733228940001E-4</v>
      </c>
      <c r="AW971">
        <v>252.2433</v>
      </c>
      <c r="AX971">
        <v>145285.9498</v>
      </c>
      <c r="AY971">
        <v>0</v>
      </c>
      <c r="AZ971">
        <v>0.112</v>
      </c>
      <c r="BA971">
        <v>0.99829999999999997</v>
      </c>
      <c r="BC971">
        <v>0</v>
      </c>
      <c r="BD971">
        <v>0</v>
      </c>
      <c r="BE971">
        <v>0</v>
      </c>
      <c r="BF971">
        <v>0</v>
      </c>
      <c r="BG971" s="2">
        <f t="shared" si="18"/>
        <v>0.24187204832665937</v>
      </c>
      <c r="BH971" t="str">
        <f>IFERROR(VLOOKUP(D971,'Pesos cenários'!$B$2:$D$4,3,FALSE),"")</f>
        <v/>
      </c>
    </row>
    <row r="972" spans="1:60" x14ac:dyDescent="0.25">
      <c r="A972">
        <v>22217</v>
      </c>
      <c r="B972" t="s">
        <v>719</v>
      </c>
      <c r="C972" t="s">
        <v>658</v>
      </c>
      <c r="D972" t="s">
        <v>60</v>
      </c>
      <c r="E972" t="s">
        <v>93</v>
      </c>
      <c r="F972" t="s">
        <v>728</v>
      </c>
      <c r="G972" t="s">
        <v>716</v>
      </c>
      <c r="H972">
        <v>33.027000000000001</v>
      </c>
      <c r="I972">
        <v>520.05664100000001</v>
      </c>
      <c r="J972">
        <v>2144.8548336499998</v>
      </c>
      <c r="K972">
        <v>3.6022190000000003E-2</v>
      </c>
      <c r="L972">
        <v>0.13350000000000001</v>
      </c>
      <c r="M972">
        <v>0.24249999999999999</v>
      </c>
      <c r="N972">
        <v>19.982600000000001</v>
      </c>
      <c r="O972">
        <v>991.44029999999998</v>
      </c>
      <c r="P972">
        <v>1.4140999999999999</v>
      </c>
      <c r="Q972">
        <v>0.12039999999999999</v>
      </c>
      <c r="R972">
        <v>1.8800000000000001E-2</v>
      </c>
      <c r="S972">
        <v>149.268</v>
      </c>
      <c r="T972">
        <v>627.43240000000003</v>
      </c>
      <c r="U972">
        <v>0</v>
      </c>
      <c r="V972">
        <v>0</v>
      </c>
      <c r="W972">
        <v>0.2379</v>
      </c>
      <c r="X972">
        <v>130365132</v>
      </c>
      <c r="Y972">
        <v>1881592089.5</v>
      </c>
      <c r="Z972">
        <v>0</v>
      </c>
      <c r="AA972">
        <v>0.1263</v>
      </c>
      <c r="AB972">
        <v>6.93E-2</v>
      </c>
      <c r="AC972">
        <v>52277.089800000002</v>
      </c>
      <c r="AD972">
        <v>644978.16810000001</v>
      </c>
      <c r="AE972">
        <v>0</v>
      </c>
      <c r="AF972">
        <v>0.12039999999999999</v>
      </c>
      <c r="AG972">
        <v>8.1100000000000005E-2</v>
      </c>
      <c r="AH972">
        <v>1E-4</v>
      </c>
      <c r="AI972">
        <v>0.57840000000000003</v>
      </c>
      <c r="AJ972">
        <v>-0.33900000000000002</v>
      </c>
      <c r="AK972">
        <v>0.124</v>
      </c>
      <c r="AL972">
        <v>0.36959999999999998</v>
      </c>
      <c r="AM972">
        <v>185864341.17879999</v>
      </c>
      <c r="AN972">
        <v>528682801.3082</v>
      </c>
      <c r="AO972">
        <v>0</v>
      </c>
      <c r="AP972">
        <v>0.12870000000000001</v>
      </c>
      <c r="AQ972">
        <v>0.35160000000000002</v>
      </c>
      <c r="AR972">
        <v>-0.580438554</v>
      </c>
      <c r="AS972">
        <v>0</v>
      </c>
      <c r="AT972">
        <v>-5.5498890562499996</v>
      </c>
      <c r="AU972">
        <v>0.13469999999999999</v>
      </c>
      <c r="AV972">
        <v>0.104585613895531</v>
      </c>
      <c r="AW972">
        <v>1653.9201</v>
      </c>
      <c r="AX972">
        <v>145285.9498</v>
      </c>
      <c r="AY972">
        <v>0</v>
      </c>
      <c r="AZ972">
        <v>0.112</v>
      </c>
      <c r="BA972">
        <v>0.98860000000000003</v>
      </c>
      <c r="BC972">
        <v>0</v>
      </c>
      <c r="BD972">
        <v>0</v>
      </c>
      <c r="BE972">
        <v>0</v>
      </c>
      <c r="BF972">
        <v>0</v>
      </c>
      <c r="BG972" s="2">
        <f t="shared" si="18"/>
        <v>0.26904650219172804</v>
      </c>
      <c r="BH972" t="str">
        <f>IFERROR(VLOOKUP(D972,'Pesos cenários'!$B$2:$D$4,3,FALSE),"")</f>
        <v/>
      </c>
    </row>
    <row r="973" spans="1:60" x14ac:dyDescent="0.25">
      <c r="A973">
        <v>22218</v>
      </c>
      <c r="B973" t="s">
        <v>719</v>
      </c>
      <c r="C973" t="s">
        <v>659</v>
      </c>
      <c r="D973" t="s">
        <v>60</v>
      </c>
      <c r="E973" t="s">
        <v>93</v>
      </c>
      <c r="F973" t="s">
        <v>728</v>
      </c>
      <c r="G973" t="s">
        <v>716</v>
      </c>
      <c r="H973">
        <v>8.7569999999999997</v>
      </c>
      <c r="I973">
        <v>178.10526999999999</v>
      </c>
      <c r="J973">
        <v>2144.8548336499998</v>
      </c>
      <c r="K973">
        <v>3.6022190000000003E-2</v>
      </c>
      <c r="L973">
        <v>0.13350000000000001</v>
      </c>
      <c r="M973">
        <v>8.3000000000000004E-2</v>
      </c>
      <c r="N973">
        <v>73.285600000000002</v>
      </c>
      <c r="O973">
        <v>991.44029999999998</v>
      </c>
      <c r="P973">
        <v>1.4140999999999999</v>
      </c>
      <c r="Q973">
        <v>0.12039999999999999</v>
      </c>
      <c r="R973">
        <v>7.2599999999999998E-2</v>
      </c>
      <c r="S973">
        <v>16.866299999999999</v>
      </c>
      <c r="T973">
        <v>627.43240000000003</v>
      </c>
      <c r="U973">
        <v>0</v>
      </c>
      <c r="V973">
        <v>0</v>
      </c>
      <c r="W973">
        <v>2.69E-2</v>
      </c>
      <c r="X973">
        <v>34564292</v>
      </c>
      <c r="Y973">
        <v>1881592089.5</v>
      </c>
      <c r="Z973">
        <v>0</v>
      </c>
      <c r="AA973">
        <v>0.1263</v>
      </c>
      <c r="AB973">
        <v>1.84E-2</v>
      </c>
      <c r="AC973">
        <v>12579.92</v>
      </c>
      <c r="AD973">
        <v>644978.16810000001</v>
      </c>
      <c r="AE973">
        <v>0</v>
      </c>
      <c r="AF973">
        <v>0.12039999999999999</v>
      </c>
      <c r="AG973">
        <v>1.95E-2</v>
      </c>
      <c r="AH973">
        <v>0.37819999999999998</v>
      </c>
      <c r="AI973">
        <v>0.57840000000000003</v>
      </c>
      <c r="AJ973">
        <v>-0.33900000000000002</v>
      </c>
      <c r="AK973">
        <v>0.124</v>
      </c>
      <c r="AL973">
        <v>0.78180000000000005</v>
      </c>
      <c r="AM973">
        <v>36039701.812899999</v>
      </c>
      <c r="AN973">
        <v>528682801.3082</v>
      </c>
      <c r="AO973">
        <v>0</v>
      </c>
      <c r="AP973">
        <v>0.12870000000000001</v>
      </c>
      <c r="AQ973">
        <v>6.8199999999999997E-2</v>
      </c>
      <c r="AR973">
        <v>-44.265121499999999</v>
      </c>
      <c r="AS973">
        <v>0</v>
      </c>
      <c r="AT973">
        <v>-5.5498890562499996</v>
      </c>
      <c r="AU973">
        <v>0.13469999999999999</v>
      </c>
      <c r="AV973">
        <v>1</v>
      </c>
      <c r="AW973">
        <v>140.2809</v>
      </c>
      <c r="AX973">
        <v>145285.9498</v>
      </c>
      <c r="AY973">
        <v>0</v>
      </c>
      <c r="AZ973">
        <v>0.112</v>
      </c>
      <c r="BA973">
        <v>0.999</v>
      </c>
      <c r="BC973">
        <v>0</v>
      </c>
      <c r="BD973">
        <v>0</v>
      </c>
      <c r="BE973">
        <v>0</v>
      </c>
      <c r="BF973">
        <v>0</v>
      </c>
      <c r="BG973" s="2">
        <f t="shared" si="18"/>
        <v>0.37680179999999996</v>
      </c>
      <c r="BH973" t="str">
        <f>IFERROR(VLOOKUP(D973,'Pesos cenários'!$B$2:$D$4,3,FALSE),"")</f>
        <v/>
      </c>
    </row>
    <row r="974" spans="1:60" x14ac:dyDescent="0.25">
      <c r="A974">
        <v>22219</v>
      </c>
      <c r="B974" t="s">
        <v>719</v>
      </c>
      <c r="C974" t="s">
        <v>660</v>
      </c>
      <c r="D974" t="s">
        <v>60</v>
      </c>
      <c r="E974" t="s">
        <v>93</v>
      </c>
      <c r="F974" t="s">
        <v>728</v>
      </c>
      <c r="G974" t="s">
        <v>716</v>
      </c>
      <c r="H974">
        <v>2.1230000000000002</v>
      </c>
      <c r="I974">
        <v>21.062364599999999</v>
      </c>
      <c r="J974">
        <v>2144.8548336499998</v>
      </c>
      <c r="K974">
        <v>3.6022190000000003E-2</v>
      </c>
      <c r="L974">
        <v>0.13350000000000001</v>
      </c>
      <c r="M974">
        <v>9.7999999999999997E-3</v>
      </c>
      <c r="N974">
        <v>19.412500000000001</v>
      </c>
      <c r="O974">
        <v>991.44029999999998</v>
      </c>
      <c r="P974">
        <v>1.4140999999999999</v>
      </c>
      <c r="Q974">
        <v>0.12039999999999999</v>
      </c>
      <c r="R974">
        <v>1.8200000000000001E-2</v>
      </c>
      <c r="S974">
        <v>1.0375000000000001</v>
      </c>
      <c r="T974">
        <v>627.43240000000003</v>
      </c>
      <c r="U974">
        <v>0</v>
      </c>
      <c r="V974">
        <v>0</v>
      </c>
      <c r="W974">
        <v>1.6999999999999999E-3</v>
      </c>
      <c r="X974">
        <v>8378358</v>
      </c>
      <c r="Y974">
        <v>1881592089.5</v>
      </c>
      <c r="Z974">
        <v>0</v>
      </c>
      <c r="AA974">
        <v>0.1263</v>
      </c>
      <c r="AB974">
        <v>4.4999999999999997E-3</v>
      </c>
      <c r="AC974">
        <v>0</v>
      </c>
      <c r="AD974">
        <v>644978.16810000001</v>
      </c>
      <c r="AE974">
        <v>0</v>
      </c>
      <c r="AF974">
        <v>0.12039999999999999</v>
      </c>
      <c r="AG974">
        <v>0</v>
      </c>
      <c r="AH974">
        <v>0.2344</v>
      </c>
      <c r="AI974">
        <v>0.57840000000000003</v>
      </c>
      <c r="AJ974">
        <v>-0.33900000000000002</v>
      </c>
      <c r="AK974">
        <v>0.124</v>
      </c>
      <c r="AL974">
        <v>0.62509999999999999</v>
      </c>
      <c r="AM974">
        <v>0</v>
      </c>
      <c r="AN974">
        <v>528682801.3082</v>
      </c>
      <c r="AO974">
        <v>0</v>
      </c>
      <c r="AP974">
        <v>0.12870000000000001</v>
      </c>
      <c r="AQ974">
        <v>0</v>
      </c>
      <c r="AR974">
        <v>-1.40019786</v>
      </c>
      <c r="AS974">
        <v>0</v>
      </c>
      <c r="AT974">
        <v>-5.5498890562499996</v>
      </c>
      <c r="AU974">
        <v>0.13469999999999999</v>
      </c>
      <c r="AV974">
        <v>0.25229294600459901</v>
      </c>
      <c r="AW974">
        <v>68.257300000000001</v>
      </c>
      <c r="AX974">
        <v>145285.9498</v>
      </c>
      <c r="AY974">
        <v>0</v>
      </c>
      <c r="AZ974">
        <v>0.112</v>
      </c>
      <c r="BA974">
        <v>0.99950000000000006</v>
      </c>
      <c r="BC974">
        <v>0</v>
      </c>
      <c r="BD974">
        <v>0</v>
      </c>
      <c r="BE974">
        <v>0</v>
      </c>
      <c r="BF974">
        <v>0</v>
      </c>
      <c r="BG974" s="2">
        <f t="shared" si="18"/>
        <v>0.22750818982681947</v>
      </c>
      <c r="BH974" t="str">
        <f>IFERROR(VLOOKUP(D974,'Pesos cenários'!$B$2:$D$4,3,FALSE),"")</f>
        <v/>
      </c>
    </row>
    <row r="975" spans="1:60" x14ac:dyDescent="0.25">
      <c r="A975">
        <v>22220</v>
      </c>
      <c r="B975" t="s">
        <v>719</v>
      </c>
      <c r="C975" t="s">
        <v>661</v>
      </c>
      <c r="D975" t="s">
        <v>60</v>
      </c>
      <c r="E975" t="s">
        <v>93</v>
      </c>
      <c r="F975" t="s">
        <v>728</v>
      </c>
      <c r="G975" t="s">
        <v>716</v>
      </c>
      <c r="H975">
        <v>178.77699999999999</v>
      </c>
      <c r="I975">
        <v>2908.2807600000001</v>
      </c>
      <c r="J975">
        <v>2144.8548336499998</v>
      </c>
      <c r="K975">
        <v>3.6022190000000003E-2</v>
      </c>
      <c r="L975">
        <v>0.13350000000000001</v>
      </c>
      <c r="M975">
        <v>1</v>
      </c>
      <c r="N975">
        <v>71.168499999999995</v>
      </c>
      <c r="O975">
        <v>991.44029999999998</v>
      </c>
      <c r="P975">
        <v>1.4140999999999999</v>
      </c>
      <c r="Q975">
        <v>0.12039999999999999</v>
      </c>
      <c r="R975">
        <v>7.0499999999999993E-2</v>
      </c>
      <c r="S975">
        <v>193.59520000000001</v>
      </c>
      <c r="T975">
        <v>627.43240000000003</v>
      </c>
      <c r="U975">
        <v>0</v>
      </c>
      <c r="V975">
        <v>0</v>
      </c>
      <c r="W975">
        <v>0.30859999999999999</v>
      </c>
      <c r="X975">
        <v>705678044</v>
      </c>
      <c r="Y975">
        <v>1881592089.5</v>
      </c>
      <c r="Z975">
        <v>0</v>
      </c>
      <c r="AA975">
        <v>0.1263</v>
      </c>
      <c r="AB975">
        <v>0.375</v>
      </c>
      <c r="AC975">
        <v>217342.87299999999</v>
      </c>
      <c r="AD975">
        <v>644978.16810000001</v>
      </c>
      <c r="AE975">
        <v>0</v>
      </c>
      <c r="AF975">
        <v>0.12039999999999999</v>
      </c>
      <c r="AG975">
        <v>0.33700000000000002</v>
      </c>
      <c r="AH975">
        <v>0.746</v>
      </c>
      <c r="AI975">
        <v>0.57840000000000003</v>
      </c>
      <c r="AJ975">
        <v>-0.33900000000000002</v>
      </c>
      <c r="AK975">
        <v>0.124</v>
      </c>
      <c r="AL975">
        <v>1</v>
      </c>
      <c r="AM975">
        <v>12377566.774800001</v>
      </c>
      <c r="AN975">
        <v>528682801.3082</v>
      </c>
      <c r="AO975">
        <v>0</v>
      </c>
      <c r="AP975">
        <v>0.12870000000000001</v>
      </c>
      <c r="AQ975">
        <v>2.3400000000000001E-2</v>
      </c>
      <c r="AR975">
        <v>-5.06768401E-6</v>
      </c>
      <c r="AS975">
        <v>0</v>
      </c>
      <c r="AT975">
        <v>-5.5498890562499996</v>
      </c>
      <c r="AU975">
        <v>0.13469999999999999</v>
      </c>
      <c r="AV975">
        <v>9.1311447110000004E-7</v>
      </c>
      <c r="AW975">
        <v>17.108499999999999</v>
      </c>
      <c r="AX975">
        <v>145285.9498</v>
      </c>
      <c r="AY975">
        <v>0</v>
      </c>
      <c r="AZ975">
        <v>0.112</v>
      </c>
      <c r="BA975">
        <v>0.99990000000000001</v>
      </c>
      <c r="BC975">
        <v>0</v>
      </c>
      <c r="BD975">
        <v>0</v>
      </c>
      <c r="BE975">
        <v>0</v>
      </c>
      <c r="BF975">
        <v>0</v>
      </c>
      <c r="BG975" s="2">
        <f t="shared" si="18"/>
        <v>0.46892600299651926</v>
      </c>
      <c r="BH975" t="str">
        <f>IFERROR(VLOOKUP(D975,'Pesos cenários'!$B$2:$D$4,3,FALSE),"")</f>
        <v/>
      </c>
    </row>
    <row r="976" spans="1:60" x14ac:dyDescent="0.25">
      <c r="A976">
        <v>22221</v>
      </c>
      <c r="B976" t="s">
        <v>719</v>
      </c>
      <c r="C976" t="s">
        <v>662</v>
      </c>
      <c r="D976" t="s">
        <v>60</v>
      </c>
      <c r="E976" t="s">
        <v>93</v>
      </c>
      <c r="F976" t="s">
        <v>728</v>
      </c>
      <c r="G976" t="s">
        <v>716</v>
      </c>
      <c r="H976">
        <v>20.745000000000001</v>
      </c>
      <c r="I976">
        <v>17.8876648</v>
      </c>
      <c r="J976">
        <v>2144.8548336499998</v>
      </c>
      <c r="K976">
        <v>3.6022190000000003E-2</v>
      </c>
      <c r="L976">
        <v>0.13350000000000001</v>
      </c>
      <c r="M976">
        <v>8.3000000000000001E-3</v>
      </c>
      <c r="N976">
        <v>215.0103</v>
      </c>
      <c r="O976">
        <v>991.44029999999998</v>
      </c>
      <c r="P976">
        <v>1.4140999999999999</v>
      </c>
      <c r="Q976">
        <v>0.12039999999999999</v>
      </c>
      <c r="R976">
        <v>0.2157</v>
      </c>
      <c r="S976">
        <v>22.064599999999999</v>
      </c>
      <c r="T976">
        <v>627.43240000000003</v>
      </c>
      <c r="U976">
        <v>0</v>
      </c>
      <c r="V976">
        <v>0</v>
      </c>
      <c r="W976">
        <v>3.5200000000000002E-2</v>
      </c>
      <c r="X976">
        <v>81886620</v>
      </c>
      <c r="Y976">
        <v>1881592089.5</v>
      </c>
      <c r="Z976">
        <v>0</v>
      </c>
      <c r="AA976">
        <v>0.1263</v>
      </c>
      <c r="AB976">
        <v>4.3499999999999997E-2</v>
      </c>
      <c r="AC976">
        <v>28385.051800000001</v>
      </c>
      <c r="AD976">
        <v>644978.16810000001</v>
      </c>
      <c r="AE976">
        <v>0</v>
      </c>
      <c r="AF976">
        <v>0.12039999999999999</v>
      </c>
      <c r="AG976">
        <v>4.3999999999999997E-2</v>
      </c>
      <c r="AH976">
        <v>1</v>
      </c>
      <c r="AI976">
        <v>0.57840000000000003</v>
      </c>
      <c r="AJ976">
        <v>-0.33900000000000002</v>
      </c>
      <c r="AK976">
        <v>0.124</v>
      </c>
      <c r="AL976">
        <v>1</v>
      </c>
      <c r="AM976">
        <v>1596974.0867000001</v>
      </c>
      <c r="AN976">
        <v>528682801.3082</v>
      </c>
      <c r="AO976">
        <v>0</v>
      </c>
      <c r="AP976">
        <v>0.12870000000000001</v>
      </c>
      <c r="AQ976">
        <v>3.0000000000000001E-3</v>
      </c>
      <c r="AR976">
        <v>0.19557005199999999</v>
      </c>
      <c r="AS976">
        <v>0</v>
      </c>
      <c r="AT976">
        <v>-5.5498890562499996</v>
      </c>
      <c r="AU976">
        <v>0.13469999999999999</v>
      </c>
      <c r="AV976">
        <v>0</v>
      </c>
      <c r="AW976">
        <v>440.63</v>
      </c>
      <c r="AX976">
        <v>145285.9498</v>
      </c>
      <c r="AY976">
        <v>0</v>
      </c>
      <c r="AZ976">
        <v>0.112</v>
      </c>
      <c r="BA976">
        <v>0.997</v>
      </c>
      <c r="BC976">
        <v>0</v>
      </c>
      <c r="BD976">
        <v>0</v>
      </c>
      <c r="BE976">
        <v>0</v>
      </c>
      <c r="BF976">
        <v>0</v>
      </c>
      <c r="BG976" s="2">
        <f t="shared" si="18"/>
        <v>0.27392008000000001</v>
      </c>
      <c r="BH976" t="str">
        <f>IFERROR(VLOOKUP(D976,'Pesos cenários'!$B$2:$D$4,3,FALSE),"")</f>
        <v/>
      </c>
    </row>
    <row r="977" spans="1:60" x14ac:dyDescent="0.25">
      <c r="A977">
        <v>22222</v>
      </c>
      <c r="B977" t="s">
        <v>719</v>
      </c>
      <c r="C977" t="s">
        <v>663</v>
      </c>
      <c r="D977" t="s">
        <v>60</v>
      </c>
      <c r="E977" t="s">
        <v>93</v>
      </c>
      <c r="F977" t="s">
        <v>728</v>
      </c>
      <c r="G977" t="s">
        <v>716</v>
      </c>
      <c r="H977">
        <v>89.35</v>
      </c>
      <c r="I977">
        <v>1642.0932600000001</v>
      </c>
      <c r="J977">
        <v>2144.8548336499998</v>
      </c>
      <c r="K977">
        <v>3.6022190000000003E-2</v>
      </c>
      <c r="L977">
        <v>0.13350000000000001</v>
      </c>
      <c r="M977">
        <v>0.76559999999999995</v>
      </c>
      <c r="N977">
        <v>361.3673</v>
      </c>
      <c r="O977">
        <v>991.44029999999998</v>
      </c>
      <c r="P977">
        <v>1.4140999999999999</v>
      </c>
      <c r="Q977">
        <v>0.12039999999999999</v>
      </c>
      <c r="R977">
        <v>0.36359999999999998</v>
      </c>
      <c r="S977">
        <v>88.776700000000005</v>
      </c>
      <c r="T977">
        <v>627.43240000000003</v>
      </c>
      <c r="U977">
        <v>0</v>
      </c>
      <c r="V977">
        <v>0</v>
      </c>
      <c r="W977">
        <v>0.14149999999999999</v>
      </c>
      <c r="X977">
        <v>470249178</v>
      </c>
      <c r="Y977">
        <v>1881592089.5</v>
      </c>
      <c r="Z977">
        <v>0</v>
      </c>
      <c r="AA977">
        <v>0.1263</v>
      </c>
      <c r="AB977">
        <v>0.24990000000000001</v>
      </c>
      <c r="AC977">
        <v>4995.9282000000003</v>
      </c>
      <c r="AD977">
        <v>644978.16810000001</v>
      </c>
      <c r="AE977">
        <v>0</v>
      </c>
      <c r="AF977">
        <v>0.12039999999999999</v>
      </c>
      <c r="AG977">
        <v>7.7000000000000002E-3</v>
      </c>
      <c r="AH977">
        <v>6.4199999999999993E-2</v>
      </c>
      <c r="AI977">
        <v>0.57840000000000003</v>
      </c>
      <c r="AJ977">
        <v>-0.33900000000000002</v>
      </c>
      <c r="AK977">
        <v>0.124</v>
      </c>
      <c r="AL977">
        <v>0.4395</v>
      </c>
      <c r="AM977">
        <v>0</v>
      </c>
      <c r="AN977">
        <v>528682801.3082</v>
      </c>
      <c r="AO977">
        <v>0</v>
      </c>
      <c r="AP977">
        <v>0.12870000000000001</v>
      </c>
      <c r="AQ977">
        <v>0</v>
      </c>
      <c r="AR977">
        <v>-7.2242587799999994E-2</v>
      </c>
      <c r="AS977">
        <v>0</v>
      </c>
      <c r="AT977">
        <v>-5.5498890562499996</v>
      </c>
      <c r="AU977">
        <v>0.13469999999999999</v>
      </c>
      <c r="AV977">
        <v>1.30169426934118E-2</v>
      </c>
      <c r="AW977">
        <v>1139.9706000000001</v>
      </c>
      <c r="AX977">
        <v>145285.9498</v>
      </c>
      <c r="AY977">
        <v>0</v>
      </c>
      <c r="AZ977">
        <v>0.112</v>
      </c>
      <c r="BA977">
        <v>0.99219999999999997</v>
      </c>
      <c r="BC977">
        <v>0</v>
      </c>
      <c r="BD977">
        <v>0</v>
      </c>
      <c r="BE977">
        <v>0</v>
      </c>
      <c r="BF977">
        <v>0</v>
      </c>
      <c r="BG977" s="2">
        <f t="shared" si="18"/>
        <v>0.34585227218080256</v>
      </c>
      <c r="BH977" t="str">
        <f>IFERROR(VLOOKUP(D977,'Pesos cenários'!$B$2:$D$4,3,FALSE),"")</f>
        <v/>
      </c>
    </row>
    <row r="978" spans="1:60" x14ac:dyDescent="0.25">
      <c r="A978">
        <v>22223</v>
      </c>
      <c r="B978" t="s">
        <v>719</v>
      </c>
      <c r="C978" t="s">
        <v>664</v>
      </c>
      <c r="D978" t="s">
        <v>60</v>
      </c>
      <c r="E978" t="s">
        <v>93</v>
      </c>
      <c r="F978" t="s">
        <v>728</v>
      </c>
      <c r="G978" t="s">
        <v>716</v>
      </c>
      <c r="H978">
        <v>41.478999999999999</v>
      </c>
      <c r="I978">
        <v>811.19158900000002</v>
      </c>
      <c r="J978">
        <v>2144.8548336499998</v>
      </c>
      <c r="K978">
        <v>3.6022190000000003E-2</v>
      </c>
      <c r="L978">
        <v>0.13350000000000001</v>
      </c>
      <c r="M978">
        <v>0.37819999999999998</v>
      </c>
      <c r="N978">
        <v>82.850099999999998</v>
      </c>
      <c r="O978">
        <v>991.44029999999998</v>
      </c>
      <c r="P978">
        <v>1.4140999999999999</v>
      </c>
      <c r="Q978">
        <v>0.12039999999999999</v>
      </c>
      <c r="R978">
        <v>8.2299999999999998E-2</v>
      </c>
      <c r="S978">
        <v>60.879100000000001</v>
      </c>
      <c r="T978">
        <v>627.43240000000003</v>
      </c>
      <c r="U978">
        <v>0</v>
      </c>
      <c r="V978">
        <v>0</v>
      </c>
      <c r="W978">
        <v>9.7000000000000003E-2</v>
      </c>
      <c r="X978">
        <v>163728048</v>
      </c>
      <c r="Y978">
        <v>1881592089.5</v>
      </c>
      <c r="Z978">
        <v>0</v>
      </c>
      <c r="AA978">
        <v>0.1263</v>
      </c>
      <c r="AB978">
        <v>8.6999999999999994E-2</v>
      </c>
      <c r="AC978">
        <v>77488.368199999997</v>
      </c>
      <c r="AD978">
        <v>644978.16810000001</v>
      </c>
      <c r="AE978">
        <v>0</v>
      </c>
      <c r="AF978">
        <v>0.12039999999999999</v>
      </c>
      <c r="AG978">
        <v>0.1201</v>
      </c>
      <c r="AH978">
        <v>-2.0000000000000001E-4</v>
      </c>
      <c r="AI978">
        <v>0.57840000000000003</v>
      </c>
      <c r="AJ978">
        <v>-0.33900000000000002</v>
      </c>
      <c r="AK978">
        <v>0.124</v>
      </c>
      <c r="AL978">
        <v>0.36930000000000002</v>
      </c>
      <c r="AM978">
        <v>591978576.26699996</v>
      </c>
      <c r="AN978">
        <v>528682801.3082</v>
      </c>
      <c r="AO978">
        <v>0</v>
      </c>
      <c r="AP978">
        <v>0.12870000000000001</v>
      </c>
      <c r="AQ978">
        <v>1</v>
      </c>
      <c r="AR978">
        <v>0.44492197</v>
      </c>
      <c r="AS978">
        <v>0</v>
      </c>
      <c r="AT978">
        <v>-5.5498890562499996</v>
      </c>
      <c r="AU978">
        <v>0.13469999999999999</v>
      </c>
      <c r="AV978">
        <v>0</v>
      </c>
      <c r="AW978">
        <v>5712.4519</v>
      </c>
      <c r="AX978">
        <v>145285.9498</v>
      </c>
      <c r="AY978">
        <v>0</v>
      </c>
      <c r="AZ978">
        <v>0.112</v>
      </c>
      <c r="BA978">
        <v>0.9607</v>
      </c>
      <c r="BC978">
        <v>0</v>
      </c>
      <c r="BD978">
        <v>0</v>
      </c>
      <c r="BE978">
        <v>0</v>
      </c>
      <c r="BF978">
        <v>0</v>
      </c>
      <c r="BG978" s="2">
        <f t="shared" si="18"/>
        <v>0.36793836000000002</v>
      </c>
      <c r="BH978" t="str">
        <f>IFERROR(VLOOKUP(D978,'Pesos cenários'!$B$2:$D$4,3,FALSE),"")</f>
        <v/>
      </c>
    </row>
    <row r="979" spans="1:60" x14ac:dyDescent="0.25">
      <c r="A979">
        <v>22224</v>
      </c>
      <c r="B979" t="s">
        <v>719</v>
      </c>
      <c r="C979" t="s">
        <v>665</v>
      </c>
      <c r="D979" t="s">
        <v>60</v>
      </c>
      <c r="E979" t="s">
        <v>93</v>
      </c>
      <c r="F979" t="s">
        <v>728</v>
      </c>
      <c r="G979" t="s">
        <v>716</v>
      </c>
      <c r="H979">
        <v>109.889</v>
      </c>
      <c r="I979">
        <v>221.68386799999999</v>
      </c>
      <c r="J979">
        <v>2144.8548336499998</v>
      </c>
      <c r="K979">
        <v>3.6022190000000003E-2</v>
      </c>
      <c r="L979">
        <v>0.13350000000000001</v>
      </c>
      <c r="M979">
        <v>0.1033</v>
      </c>
      <c r="N979">
        <v>116.2919</v>
      </c>
      <c r="O979">
        <v>991.44029999999998</v>
      </c>
      <c r="P979">
        <v>1.4140999999999999</v>
      </c>
      <c r="Q979">
        <v>0.12039999999999999</v>
      </c>
      <c r="R979">
        <v>0.11600000000000001</v>
      </c>
      <c r="S979">
        <v>127.8647</v>
      </c>
      <c r="T979">
        <v>627.43240000000003</v>
      </c>
      <c r="U979">
        <v>0</v>
      </c>
      <c r="V979">
        <v>0</v>
      </c>
      <c r="W979">
        <v>0.20380000000000001</v>
      </c>
      <c r="X979">
        <v>433761302</v>
      </c>
      <c r="Y979">
        <v>1881592089.5</v>
      </c>
      <c r="Z979">
        <v>0</v>
      </c>
      <c r="AA979">
        <v>0.1263</v>
      </c>
      <c r="AB979">
        <v>0.23050000000000001</v>
      </c>
      <c r="AC979">
        <v>165031.0387</v>
      </c>
      <c r="AD979">
        <v>644978.16810000001</v>
      </c>
      <c r="AE979">
        <v>0</v>
      </c>
      <c r="AF979">
        <v>0.12039999999999999</v>
      </c>
      <c r="AG979">
        <v>0.25590000000000002</v>
      </c>
      <c r="AH979">
        <v>5.5999999999999999E-3</v>
      </c>
      <c r="AI979">
        <v>0.57840000000000003</v>
      </c>
      <c r="AJ979">
        <v>-0.33900000000000002</v>
      </c>
      <c r="AK979">
        <v>0.124</v>
      </c>
      <c r="AL979">
        <v>0.37569999999999998</v>
      </c>
      <c r="AM979">
        <v>697605291.54700005</v>
      </c>
      <c r="AN979">
        <v>528682801.3082</v>
      </c>
      <c r="AO979">
        <v>0</v>
      </c>
      <c r="AP979">
        <v>0.12870000000000001</v>
      </c>
      <c r="AQ979">
        <v>1</v>
      </c>
      <c r="AR979">
        <v>2.34222561E-2</v>
      </c>
      <c r="AS979">
        <v>0</v>
      </c>
      <c r="AT979">
        <v>-5.5498890562499996</v>
      </c>
      <c r="AU979">
        <v>0.13469999999999999</v>
      </c>
      <c r="AV979">
        <v>0</v>
      </c>
      <c r="AW979">
        <v>21364.534899999999</v>
      </c>
      <c r="AX979">
        <v>145285.9498</v>
      </c>
      <c r="AY979">
        <v>0</v>
      </c>
      <c r="AZ979">
        <v>0.112</v>
      </c>
      <c r="BA979">
        <v>0.85289999999999999</v>
      </c>
      <c r="BC979">
        <v>0</v>
      </c>
      <c r="BD979">
        <v>0</v>
      </c>
      <c r="BE979">
        <v>0</v>
      </c>
      <c r="BF979">
        <v>0</v>
      </c>
      <c r="BG979" s="2">
        <f t="shared" si="18"/>
        <v>0.35849106000000003</v>
      </c>
      <c r="BH979" t="str">
        <f>IFERROR(VLOOKUP(D979,'Pesos cenários'!$B$2:$D$4,3,FALSE),"")</f>
        <v/>
      </c>
    </row>
    <row r="980" spans="1:60" x14ac:dyDescent="0.25">
      <c r="A980">
        <v>22225</v>
      </c>
      <c r="B980" t="s">
        <v>719</v>
      </c>
      <c r="C980" t="s">
        <v>666</v>
      </c>
      <c r="D980" t="s">
        <v>60</v>
      </c>
      <c r="E980" t="s">
        <v>93</v>
      </c>
      <c r="F980" t="s">
        <v>728</v>
      </c>
      <c r="G980" t="s">
        <v>716</v>
      </c>
      <c r="H980">
        <v>10.154</v>
      </c>
      <c r="I980">
        <v>44.154048899999999</v>
      </c>
      <c r="J980">
        <v>2144.8548336499998</v>
      </c>
      <c r="K980">
        <v>3.6022190000000003E-2</v>
      </c>
      <c r="L980">
        <v>0.13350000000000001</v>
      </c>
      <c r="M980">
        <v>2.06E-2</v>
      </c>
      <c r="N980">
        <v>154.6942</v>
      </c>
      <c r="O980">
        <v>991.44029999999998</v>
      </c>
      <c r="P980">
        <v>1.4140999999999999</v>
      </c>
      <c r="Q980">
        <v>0.12039999999999999</v>
      </c>
      <c r="R980">
        <v>0.15479999999999999</v>
      </c>
      <c r="S980">
        <v>50.941899999999997</v>
      </c>
      <c r="T980">
        <v>627.43240000000003</v>
      </c>
      <c r="U980">
        <v>0</v>
      </c>
      <c r="V980">
        <v>0</v>
      </c>
      <c r="W980">
        <v>8.1199999999999994E-2</v>
      </c>
      <c r="X980">
        <v>40081118</v>
      </c>
      <c r="Y980">
        <v>1881592089.5</v>
      </c>
      <c r="Z980">
        <v>0</v>
      </c>
      <c r="AA980">
        <v>0.1263</v>
      </c>
      <c r="AB980">
        <v>2.1299999999999999E-2</v>
      </c>
      <c r="AC980">
        <v>27080.9512</v>
      </c>
      <c r="AD980">
        <v>644978.16810000001</v>
      </c>
      <c r="AE980">
        <v>0</v>
      </c>
      <c r="AF980">
        <v>0.12039999999999999</v>
      </c>
      <c r="AG980">
        <v>4.2000000000000003E-2</v>
      </c>
      <c r="AH980">
        <v>0</v>
      </c>
      <c r="AI980">
        <v>0.57840000000000003</v>
      </c>
      <c r="AJ980">
        <v>-0.33900000000000002</v>
      </c>
      <c r="AK980">
        <v>0.124</v>
      </c>
      <c r="AL980">
        <v>0.36959999999999998</v>
      </c>
      <c r="AM980">
        <v>7036741.2889999999</v>
      </c>
      <c r="AN980">
        <v>528682801.3082</v>
      </c>
      <c r="AO980">
        <v>0</v>
      </c>
      <c r="AP980">
        <v>0.12870000000000001</v>
      </c>
      <c r="AQ980">
        <v>1.3299999999999999E-2</v>
      </c>
      <c r="AR980">
        <v>-1.3770479</v>
      </c>
      <c r="AS980">
        <v>0</v>
      </c>
      <c r="AT980">
        <v>-5.5498890562499996</v>
      </c>
      <c r="AU980">
        <v>0.13469999999999999</v>
      </c>
      <c r="AV980">
        <v>0.24812169865796399</v>
      </c>
      <c r="AW980">
        <v>1076.116</v>
      </c>
      <c r="AX980">
        <v>145285.9498</v>
      </c>
      <c r="AY980">
        <v>0</v>
      </c>
      <c r="AZ980">
        <v>0.112</v>
      </c>
      <c r="BA980">
        <v>0.99260000000000004</v>
      </c>
      <c r="BC980">
        <v>0</v>
      </c>
      <c r="BD980">
        <v>0</v>
      </c>
      <c r="BE980">
        <v>0</v>
      </c>
      <c r="BF980">
        <v>0</v>
      </c>
      <c r="BG980" s="2">
        <f t="shared" si="18"/>
        <v>0.22127031280922776</v>
      </c>
      <c r="BH980" t="str">
        <f>IFERROR(VLOOKUP(D980,'Pesos cenários'!$B$2:$D$4,3,FALSE),"")</f>
        <v/>
      </c>
    </row>
    <row r="981" spans="1:60" x14ac:dyDescent="0.25">
      <c r="A981">
        <v>22228</v>
      </c>
      <c r="B981" t="s">
        <v>715</v>
      </c>
      <c r="C981" t="s">
        <v>667</v>
      </c>
      <c r="D981" t="s">
        <v>60</v>
      </c>
      <c r="E981" t="s">
        <v>93</v>
      </c>
      <c r="F981" t="s">
        <v>728</v>
      </c>
      <c r="G981" t="s">
        <v>716</v>
      </c>
      <c r="H981">
        <v>329.42899999999997</v>
      </c>
      <c r="I981">
        <v>1222.0279499999999</v>
      </c>
      <c r="J981">
        <v>5263.0468385000004</v>
      </c>
      <c r="K981">
        <v>1.6864816</v>
      </c>
      <c r="L981">
        <v>0.13350000000000001</v>
      </c>
      <c r="M981">
        <v>0.2319</v>
      </c>
      <c r="N981">
        <v>471.8372</v>
      </c>
      <c r="O981">
        <v>1981.9976999999999</v>
      </c>
      <c r="P981">
        <v>7.1279000000000003</v>
      </c>
      <c r="Q981">
        <v>0.12039999999999999</v>
      </c>
      <c r="R981">
        <v>0.23530000000000001</v>
      </c>
      <c r="S981">
        <v>332.01679999999999</v>
      </c>
      <c r="T981">
        <v>2297.6561000000002</v>
      </c>
      <c r="U981">
        <v>0.13750000000000001</v>
      </c>
      <c r="V981">
        <v>0</v>
      </c>
      <c r="W981">
        <v>0.14449999999999999</v>
      </c>
      <c r="X981">
        <v>1869204078</v>
      </c>
      <c r="Y981">
        <v>7047938491</v>
      </c>
      <c r="Z981">
        <v>0</v>
      </c>
      <c r="AA981">
        <v>0.1263</v>
      </c>
      <c r="AB981">
        <v>0.26519999999999999</v>
      </c>
      <c r="AC981">
        <v>5892534000</v>
      </c>
      <c r="AD981">
        <v>32757947091.25</v>
      </c>
      <c r="AE981">
        <v>0</v>
      </c>
      <c r="AF981">
        <v>0.12039999999999999</v>
      </c>
      <c r="AG981">
        <v>0.1799</v>
      </c>
      <c r="AH981">
        <v>1</v>
      </c>
      <c r="AI981">
        <v>1</v>
      </c>
      <c r="AJ981">
        <v>0.22339999999999999</v>
      </c>
      <c r="AK981">
        <v>0.124</v>
      </c>
      <c r="AL981">
        <v>1</v>
      </c>
      <c r="AM981">
        <v>1241350084.7674</v>
      </c>
      <c r="AN981">
        <v>6231760891.5696001</v>
      </c>
      <c r="AO981">
        <v>0</v>
      </c>
      <c r="AP981">
        <v>0.12870000000000001</v>
      </c>
      <c r="AQ981">
        <v>0.19919999999999999</v>
      </c>
      <c r="AR981">
        <v>454721.90600000002</v>
      </c>
      <c r="AS981">
        <v>3034573.8169999998</v>
      </c>
      <c r="AT981">
        <v>158</v>
      </c>
      <c r="AU981">
        <v>0.13469999999999999</v>
      </c>
      <c r="AV981">
        <v>0.14980277371787701</v>
      </c>
      <c r="AW981">
        <v>163882.62270000001</v>
      </c>
      <c r="AX981">
        <v>1165178.4576999999</v>
      </c>
      <c r="AY981">
        <v>1.6836</v>
      </c>
      <c r="AZ981">
        <v>0.112</v>
      </c>
      <c r="BA981">
        <v>0.1406</v>
      </c>
      <c r="BC981">
        <v>1</v>
      </c>
      <c r="BD981">
        <v>1</v>
      </c>
      <c r="BE981">
        <v>0</v>
      </c>
      <c r="BF981">
        <v>0</v>
      </c>
      <c r="BG981" s="2">
        <f t="shared" si="18"/>
        <v>0.30000616361979804</v>
      </c>
      <c r="BH981" t="str">
        <f>IFERROR(VLOOKUP(D981,'Pesos cenários'!$B$2:$D$4,3,FALSE),"")</f>
        <v/>
      </c>
    </row>
    <row r="982" spans="1:60" x14ac:dyDescent="0.25">
      <c r="A982">
        <v>22229</v>
      </c>
      <c r="B982" t="s">
        <v>715</v>
      </c>
      <c r="C982" t="s">
        <v>668</v>
      </c>
      <c r="D982" t="s">
        <v>60</v>
      </c>
      <c r="E982" t="s">
        <v>93</v>
      </c>
      <c r="F982" t="s">
        <v>728</v>
      </c>
      <c r="G982" t="s">
        <v>716</v>
      </c>
      <c r="H982">
        <v>79.272999999999996</v>
      </c>
      <c r="I982">
        <v>52.1817207</v>
      </c>
      <c r="J982">
        <v>5263.0468385000004</v>
      </c>
      <c r="K982">
        <v>1.6864816</v>
      </c>
      <c r="L982">
        <v>0.13350000000000001</v>
      </c>
      <c r="M982">
        <v>9.5999999999999992E-3</v>
      </c>
      <c r="N982">
        <v>314.73500000000001</v>
      </c>
      <c r="O982">
        <v>1981.9976999999999</v>
      </c>
      <c r="P982">
        <v>7.1279000000000003</v>
      </c>
      <c r="Q982">
        <v>0.12039999999999999</v>
      </c>
      <c r="R982">
        <v>0.15579999999999999</v>
      </c>
      <c r="S982">
        <v>90.201599999999999</v>
      </c>
      <c r="T982">
        <v>2297.6561000000002</v>
      </c>
      <c r="U982">
        <v>0.13750000000000001</v>
      </c>
      <c r="V982">
        <v>0</v>
      </c>
      <c r="W982">
        <v>3.9199999999999999E-2</v>
      </c>
      <c r="X982">
        <v>509876452</v>
      </c>
      <c r="Y982">
        <v>7047938491</v>
      </c>
      <c r="Z982">
        <v>0</v>
      </c>
      <c r="AA982">
        <v>0.1263</v>
      </c>
      <c r="AB982">
        <v>7.2300000000000003E-2</v>
      </c>
      <c r="AC982">
        <v>591302700</v>
      </c>
      <c r="AD982">
        <v>32757947091.25</v>
      </c>
      <c r="AE982">
        <v>0</v>
      </c>
      <c r="AF982">
        <v>0.12039999999999999</v>
      </c>
      <c r="AG982">
        <v>1.8100000000000002E-2</v>
      </c>
      <c r="AH982">
        <v>1</v>
      </c>
      <c r="AI982">
        <v>1</v>
      </c>
      <c r="AJ982">
        <v>0.22339999999999999</v>
      </c>
      <c r="AK982">
        <v>0.124</v>
      </c>
      <c r="AL982">
        <v>1</v>
      </c>
      <c r="AM982">
        <v>124566766.2665</v>
      </c>
      <c r="AN982">
        <v>6231760891.5696001</v>
      </c>
      <c r="AO982">
        <v>0</v>
      </c>
      <c r="AP982">
        <v>0.12870000000000001</v>
      </c>
      <c r="AQ982">
        <v>0.02</v>
      </c>
      <c r="AR982">
        <v>216748.95300000001</v>
      </c>
      <c r="AS982">
        <v>3034573.8169999998</v>
      </c>
      <c r="AT982">
        <v>158</v>
      </c>
      <c r="AU982">
        <v>0.13469999999999999</v>
      </c>
      <c r="AV982">
        <v>7.1378138680457504E-2</v>
      </c>
      <c r="AW982">
        <v>33191.714899999999</v>
      </c>
      <c r="AX982">
        <v>1165178.4576999999</v>
      </c>
      <c r="AY982">
        <v>1.6836</v>
      </c>
      <c r="AZ982">
        <v>0.112</v>
      </c>
      <c r="BA982">
        <v>2.8500000000000001E-2</v>
      </c>
      <c r="BC982">
        <v>1</v>
      </c>
      <c r="BD982">
        <v>1</v>
      </c>
      <c r="BE982">
        <v>0</v>
      </c>
      <c r="BF982">
        <v>0</v>
      </c>
      <c r="BG982" s="2">
        <f t="shared" si="18"/>
        <v>0.17073128528025763</v>
      </c>
      <c r="BH982" t="str">
        <f>IFERROR(VLOOKUP(D982,'Pesos cenários'!$B$2:$D$4,3,FALSE),"")</f>
        <v/>
      </c>
    </row>
    <row r="983" spans="1:60" x14ac:dyDescent="0.25">
      <c r="A983">
        <v>22230</v>
      </c>
      <c r="B983" t="s">
        <v>715</v>
      </c>
      <c r="C983" t="s">
        <v>669</v>
      </c>
      <c r="D983" t="s">
        <v>60</v>
      </c>
      <c r="E983" t="s">
        <v>93</v>
      </c>
      <c r="F983" t="s">
        <v>728</v>
      </c>
      <c r="G983" t="s">
        <v>716</v>
      </c>
      <c r="H983">
        <v>93.433999999999997</v>
      </c>
      <c r="I983">
        <v>330.04711900000001</v>
      </c>
      <c r="J983">
        <v>5263.0468385000004</v>
      </c>
      <c r="K983">
        <v>1.6864816</v>
      </c>
      <c r="L983">
        <v>0.13350000000000001</v>
      </c>
      <c r="M983">
        <v>6.2399999999999997E-2</v>
      </c>
      <c r="N983">
        <v>273.48</v>
      </c>
      <c r="O983">
        <v>1981.9976999999999</v>
      </c>
      <c r="P983">
        <v>7.1279000000000003</v>
      </c>
      <c r="Q983">
        <v>0.12039999999999999</v>
      </c>
      <c r="R983">
        <v>0.13489999999999999</v>
      </c>
      <c r="S983">
        <v>168.91329999999999</v>
      </c>
      <c r="T983">
        <v>2297.6561000000002</v>
      </c>
      <c r="U983">
        <v>0.13750000000000001</v>
      </c>
      <c r="V983">
        <v>0</v>
      </c>
      <c r="W983">
        <v>7.3499999999999996E-2</v>
      </c>
      <c r="X983">
        <v>707567916</v>
      </c>
      <c r="Y983">
        <v>7047938491</v>
      </c>
      <c r="Z983">
        <v>0</v>
      </c>
      <c r="AA983">
        <v>0.1263</v>
      </c>
      <c r="AB983">
        <v>0.1004</v>
      </c>
      <c r="AC983">
        <v>644166660</v>
      </c>
      <c r="AD983">
        <v>32757947091.25</v>
      </c>
      <c r="AE983">
        <v>0</v>
      </c>
      <c r="AF983">
        <v>0.12039999999999999</v>
      </c>
      <c r="AG983">
        <v>1.9699999999999999E-2</v>
      </c>
      <c r="AH983">
        <v>1</v>
      </c>
      <c r="AI983">
        <v>1</v>
      </c>
      <c r="AJ983">
        <v>0.22339999999999999</v>
      </c>
      <c r="AK983">
        <v>0.124</v>
      </c>
      <c r="AL983">
        <v>1</v>
      </c>
      <c r="AM983">
        <v>135702578.23539999</v>
      </c>
      <c r="AN983">
        <v>6231760891.5696001</v>
      </c>
      <c r="AO983">
        <v>0</v>
      </c>
      <c r="AP983">
        <v>0.12870000000000001</v>
      </c>
      <c r="AQ983">
        <v>2.18E-2</v>
      </c>
      <c r="AR983">
        <v>221864.07800000001</v>
      </c>
      <c r="AS983">
        <v>3034573.8169999998</v>
      </c>
      <c r="AT983">
        <v>158</v>
      </c>
      <c r="AU983">
        <v>0.13469999999999999</v>
      </c>
      <c r="AV983">
        <v>7.3063842060773099E-2</v>
      </c>
      <c r="AW983">
        <v>37856.918899999997</v>
      </c>
      <c r="AX983">
        <v>1165178.4576999999</v>
      </c>
      <c r="AY983">
        <v>1.6836</v>
      </c>
      <c r="AZ983">
        <v>0.112</v>
      </c>
      <c r="BA983">
        <v>3.2500000000000001E-2</v>
      </c>
      <c r="BC983">
        <v>1</v>
      </c>
      <c r="BD983">
        <v>1</v>
      </c>
      <c r="BE983">
        <v>0</v>
      </c>
      <c r="BF983">
        <v>0</v>
      </c>
      <c r="BG983" s="2">
        <f t="shared" si="18"/>
        <v>0.17991211952558614</v>
      </c>
      <c r="BH983" t="str">
        <f>IFERROR(VLOOKUP(D983,'Pesos cenários'!$B$2:$D$4,3,FALSE),"")</f>
        <v/>
      </c>
    </row>
    <row r="984" spans="1:60" x14ac:dyDescent="0.25">
      <c r="A984">
        <v>22231</v>
      </c>
      <c r="B984" t="s">
        <v>715</v>
      </c>
      <c r="C984" t="s">
        <v>670</v>
      </c>
      <c r="D984" t="s">
        <v>60</v>
      </c>
      <c r="E984" t="s">
        <v>93</v>
      </c>
      <c r="F984" t="s">
        <v>728</v>
      </c>
      <c r="G984" t="s">
        <v>716</v>
      </c>
      <c r="H984">
        <v>508.42099999999999</v>
      </c>
      <c r="I984">
        <v>2898.26514</v>
      </c>
      <c r="J984">
        <v>5263.0468385000004</v>
      </c>
      <c r="K984">
        <v>1.6864816</v>
      </c>
      <c r="L984">
        <v>0.13350000000000001</v>
      </c>
      <c r="M984">
        <v>0.55049999999999999</v>
      </c>
      <c r="N984">
        <v>744.15060000000005</v>
      </c>
      <c r="O984">
        <v>1981.9976999999999</v>
      </c>
      <c r="P984">
        <v>7.1279000000000003</v>
      </c>
      <c r="Q984">
        <v>0.12039999999999999</v>
      </c>
      <c r="R984">
        <v>0.37319999999999998</v>
      </c>
      <c r="S984">
        <v>2471.3366999999998</v>
      </c>
      <c r="T984">
        <v>2297.6561000000002</v>
      </c>
      <c r="U984">
        <v>0.13750000000000001</v>
      </c>
      <c r="V984">
        <v>0</v>
      </c>
      <c r="W984">
        <v>1</v>
      </c>
      <c r="X984">
        <v>2737735406</v>
      </c>
      <c r="Y984">
        <v>7047938491</v>
      </c>
      <c r="Z984">
        <v>0</v>
      </c>
      <c r="AA984">
        <v>0.1263</v>
      </c>
      <c r="AB984">
        <v>0.38840000000000002</v>
      </c>
      <c r="AC984">
        <v>11055683000</v>
      </c>
      <c r="AD984">
        <v>32757947091.25</v>
      </c>
      <c r="AE984">
        <v>0</v>
      </c>
      <c r="AF984">
        <v>0.12039999999999999</v>
      </c>
      <c r="AG984">
        <v>0.33750000000000002</v>
      </c>
      <c r="AH984">
        <v>1</v>
      </c>
      <c r="AI984">
        <v>1</v>
      </c>
      <c r="AJ984">
        <v>0.22339999999999999</v>
      </c>
      <c r="AK984">
        <v>0.124</v>
      </c>
      <c r="AL984">
        <v>1</v>
      </c>
      <c r="AM984">
        <v>2329037919.0981002</v>
      </c>
      <c r="AN984">
        <v>6231760891.5696001</v>
      </c>
      <c r="AO984">
        <v>0</v>
      </c>
      <c r="AP984">
        <v>0.12870000000000001</v>
      </c>
      <c r="AQ984">
        <v>0.37369999999999998</v>
      </c>
      <c r="AR984">
        <v>590723.93799999997</v>
      </c>
      <c r="AS984">
        <v>3034573.8169999998</v>
      </c>
      <c r="AT984">
        <v>158</v>
      </c>
      <c r="AU984">
        <v>0.13469999999999999</v>
      </c>
      <c r="AV984">
        <v>0.19462261391184901</v>
      </c>
      <c r="AW984">
        <v>353765.42479999998</v>
      </c>
      <c r="AX984">
        <v>1165178.4576999999</v>
      </c>
      <c r="AY984">
        <v>1.6836</v>
      </c>
      <c r="AZ984">
        <v>0.112</v>
      </c>
      <c r="BA984">
        <v>0.30359999999999998</v>
      </c>
      <c r="BC984">
        <v>1</v>
      </c>
      <c r="BD984">
        <v>1</v>
      </c>
      <c r="BE984">
        <v>0</v>
      </c>
      <c r="BF984">
        <v>0</v>
      </c>
      <c r="BG984" s="2">
        <f t="shared" si="18"/>
        <v>0.4404290060939261</v>
      </c>
      <c r="BH984" t="str">
        <f>IFERROR(VLOOKUP(D984,'Pesos cenários'!$B$2:$D$4,3,FALSE),"")</f>
        <v/>
      </c>
    </row>
    <row r="985" spans="1:60" x14ac:dyDescent="0.25">
      <c r="A985">
        <v>22232</v>
      </c>
      <c r="B985" t="s">
        <v>715</v>
      </c>
      <c r="C985" t="s">
        <v>671</v>
      </c>
      <c r="D985" t="s">
        <v>60</v>
      </c>
      <c r="E985" t="s">
        <v>93</v>
      </c>
      <c r="F985" t="s">
        <v>728</v>
      </c>
      <c r="G985" t="s">
        <v>716</v>
      </c>
      <c r="H985">
        <v>91.522999999999996</v>
      </c>
      <c r="I985">
        <v>118.749634</v>
      </c>
      <c r="J985">
        <v>5263.0468385000004</v>
      </c>
      <c r="K985">
        <v>1.6864816</v>
      </c>
      <c r="L985">
        <v>0.13350000000000001</v>
      </c>
      <c r="M985">
        <v>2.2200000000000001E-2</v>
      </c>
      <c r="N985">
        <v>87.986199999999997</v>
      </c>
      <c r="O985">
        <v>1981.9976999999999</v>
      </c>
      <c r="P985">
        <v>7.1279000000000003</v>
      </c>
      <c r="Q985">
        <v>0.12039999999999999</v>
      </c>
      <c r="R985">
        <v>4.0899999999999999E-2</v>
      </c>
      <c r="S985">
        <v>91.569400000000002</v>
      </c>
      <c r="T985">
        <v>2297.6561000000002</v>
      </c>
      <c r="U985">
        <v>0.13750000000000001</v>
      </c>
      <c r="V985">
        <v>0</v>
      </c>
      <c r="W985">
        <v>3.9800000000000002E-2</v>
      </c>
      <c r="X985">
        <v>641866180</v>
      </c>
      <c r="Y985">
        <v>7047938491</v>
      </c>
      <c r="Z985">
        <v>0</v>
      </c>
      <c r="AA985">
        <v>0.1263</v>
      </c>
      <c r="AB985">
        <v>9.11E-2</v>
      </c>
      <c r="AC985">
        <v>478208000</v>
      </c>
      <c r="AD985">
        <v>32757947091.25</v>
      </c>
      <c r="AE985">
        <v>0</v>
      </c>
      <c r="AF985">
        <v>0.12039999999999999</v>
      </c>
      <c r="AG985">
        <v>1.46E-2</v>
      </c>
      <c r="AH985">
        <v>1</v>
      </c>
      <c r="AI985">
        <v>1</v>
      </c>
      <c r="AJ985">
        <v>0.22339999999999999</v>
      </c>
      <c r="AK985">
        <v>0.124</v>
      </c>
      <c r="AL985">
        <v>1</v>
      </c>
      <c r="AM985">
        <v>100741674.9922</v>
      </c>
      <c r="AN985">
        <v>6231760891.5696001</v>
      </c>
      <c r="AO985">
        <v>0</v>
      </c>
      <c r="AP985">
        <v>0.12870000000000001</v>
      </c>
      <c r="AQ985">
        <v>1.6199999999999999E-2</v>
      </c>
      <c r="AR985">
        <v>154987.891</v>
      </c>
      <c r="AS985">
        <v>3034573.8169999998</v>
      </c>
      <c r="AT985">
        <v>158</v>
      </c>
      <c r="AU985">
        <v>0.13469999999999999</v>
      </c>
      <c r="AV985">
        <v>5.1024612425423499E-2</v>
      </c>
      <c r="AW985">
        <v>18222.187699999999</v>
      </c>
      <c r="AX985">
        <v>1165178.4576999999</v>
      </c>
      <c r="AY985">
        <v>1.6836</v>
      </c>
      <c r="AZ985">
        <v>0.112</v>
      </c>
      <c r="BA985">
        <v>1.5599999999999999E-2</v>
      </c>
      <c r="BC985">
        <v>1</v>
      </c>
      <c r="BD985">
        <v>1</v>
      </c>
      <c r="BE985">
        <v>0</v>
      </c>
      <c r="BF985">
        <v>0</v>
      </c>
      <c r="BG985" s="2">
        <f t="shared" si="18"/>
        <v>0.15585698529370456</v>
      </c>
      <c r="BH985" t="str">
        <f>IFERROR(VLOOKUP(D985,'Pesos cenários'!$B$2:$D$4,3,FALSE),"")</f>
        <v/>
      </c>
    </row>
    <row r="986" spans="1:60" x14ac:dyDescent="0.25">
      <c r="A986">
        <v>22233</v>
      </c>
      <c r="B986" t="s">
        <v>715</v>
      </c>
      <c r="C986" t="s">
        <v>672</v>
      </c>
      <c r="D986" t="s">
        <v>60</v>
      </c>
      <c r="E986" t="s">
        <v>93</v>
      </c>
      <c r="F986" t="s">
        <v>728</v>
      </c>
      <c r="G986" t="s">
        <v>716</v>
      </c>
      <c r="H986">
        <v>160.39099999999999</v>
      </c>
      <c r="I986">
        <v>1326.6649199999999</v>
      </c>
      <c r="J986">
        <v>5263.0468385000004</v>
      </c>
      <c r="K986">
        <v>1.6864816</v>
      </c>
      <c r="L986">
        <v>0.13350000000000001</v>
      </c>
      <c r="M986">
        <v>0.25180000000000002</v>
      </c>
      <c r="N986">
        <v>131.34299999999999</v>
      </c>
      <c r="O986">
        <v>1981.9976999999999</v>
      </c>
      <c r="P986">
        <v>7.1279000000000003</v>
      </c>
      <c r="Q986">
        <v>0.12039999999999999</v>
      </c>
      <c r="R986">
        <v>6.2899999999999998E-2</v>
      </c>
      <c r="S986">
        <v>2948.0949999999998</v>
      </c>
      <c r="T986">
        <v>2297.6561000000002</v>
      </c>
      <c r="U986">
        <v>0.13750000000000001</v>
      </c>
      <c r="V986">
        <v>0</v>
      </c>
      <c r="W986">
        <v>1</v>
      </c>
      <c r="X986">
        <v>1028846252</v>
      </c>
      <c r="Y986">
        <v>7047938491</v>
      </c>
      <c r="Z986">
        <v>0</v>
      </c>
      <c r="AA986">
        <v>0.1263</v>
      </c>
      <c r="AB986">
        <v>0.14599999999999999</v>
      </c>
      <c r="AC986">
        <v>6753516000</v>
      </c>
      <c r="AD986">
        <v>32757947091.25</v>
      </c>
      <c r="AE986">
        <v>0</v>
      </c>
      <c r="AF986">
        <v>0.12039999999999999</v>
      </c>
      <c r="AG986">
        <v>0.20619999999999999</v>
      </c>
      <c r="AH986">
        <v>1</v>
      </c>
      <c r="AI986">
        <v>1</v>
      </c>
      <c r="AJ986">
        <v>0.22339999999999999</v>
      </c>
      <c r="AK986">
        <v>0.124</v>
      </c>
      <c r="AL986">
        <v>1</v>
      </c>
      <c r="AM986">
        <v>1422729218.6875999</v>
      </c>
      <c r="AN986">
        <v>6231760891.5696001</v>
      </c>
      <c r="AO986">
        <v>0</v>
      </c>
      <c r="AP986">
        <v>0.12870000000000001</v>
      </c>
      <c r="AQ986">
        <v>0.2283</v>
      </c>
      <c r="AR986">
        <v>1879137.63</v>
      </c>
      <c r="AS986">
        <v>3034573.8169999998</v>
      </c>
      <c r="AT986">
        <v>158</v>
      </c>
      <c r="AU986">
        <v>0.13469999999999999</v>
      </c>
      <c r="AV986">
        <v>0.61922285649620301</v>
      </c>
      <c r="AW986">
        <v>251126.53339999999</v>
      </c>
      <c r="AX986">
        <v>1165178.4576999999</v>
      </c>
      <c r="AY986">
        <v>1.6836</v>
      </c>
      <c r="AZ986">
        <v>0.112</v>
      </c>
      <c r="BA986">
        <v>0.2155</v>
      </c>
      <c r="BC986">
        <v>1</v>
      </c>
      <c r="BD986">
        <v>1</v>
      </c>
      <c r="BE986">
        <v>0</v>
      </c>
      <c r="BF986">
        <v>0</v>
      </c>
      <c r="BG986" s="2">
        <f t="shared" si="18"/>
        <v>0.34538226877003853</v>
      </c>
      <c r="BH986" t="str">
        <f>IFERROR(VLOOKUP(D986,'Pesos cenários'!$B$2:$D$4,3,FALSE),"")</f>
        <v/>
      </c>
    </row>
    <row r="987" spans="1:60" x14ac:dyDescent="0.25">
      <c r="A987">
        <v>22234</v>
      </c>
      <c r="B987" t="s">
        <v>715</v>
      </c>
      <c r="C987" t="s">
        <v>673</v>
      </c>
      <c r="D987" t="s">
        <v>60</v>
      </c>
      <c r="E987" t="s">
        <v>93</v>
      </c>
      <c r="F987" t="s">
        <v>728</v>
      </c>
      <c r="G987" t="s">
        <v>716</v>
      </c>
      <c r="H987">
        <v>17.611000000000001</v>
      </c>
      <c r="I987">
        <v>29.107574499999998</v>
      </c>
      <c r="J987">
        <v>5263.0468385000004</v>
      </c>
      <c r="K987">
        <v>1.6864816</v>
      </c>
      <c r="L987">
        <v>0.13350000000000001</v>
      </c>
      <c r="M987">
        <v>5.1999999999999998E-3</v>
      </c>
      <c r="N987">
        <v>196.7911</v>
      </c>
      <c r="O987">
        <v>1981.9976999999999</v>
      </c>
      <c r="P987">
        <v>7.1279000000000003</v>
      </c>
      <c r="Q987">
        <v>0.12039999999999999</v>
      </c>
      <c r="R987">
        <v>9.6000000000000002E-2</v>
      </c>
      <c r="S987">
        <v>28.129100000000001</v>
      </c>
      <c r="T987">
        <v>2297.6561000000002</v>
      </c>
      <c r="U987">
        <v>0.13750000000000001</v>
      </c>
      <c r="V987">
        <v>0</v>
      </c>
      <c r="W987">
        <v>1.2200000000000001E-2</v>
      </c>
      <c r="X987">
        <v>345169086</v>
      </c>
      <c r="Y987">
        <v>7047938491</v>
      </c>
      <c r="Z987">
        <v>0</v>
      </c>
      <c r="AA987">
        <v>0.1263</v>
      </c>
      <c r="AB987">
        <v>4.9000000000000002E-2</v>
      </c>
      <c r="AC987">
        <v>46749188</v>
      </c>
      <c r="AD987">
        <v>32757947091.25</v>
      </c>
      <c r="AE987">
        <v>0</v>
      </c>
      <c r="AF987">
        <v>0.12039999999999999</v>
      </c>
      <c r="AG987">
        <v>1.4E-3</v>
      </c>
      <c r="AH987">
        <v>1</v>
      </c>
      <c r="AI987">
        <v>1</v>
      </c>
      <c r="AJ987">
        <v>0.22339999999999999</v>
      </c>
      <c r="AK987">
        <v>0.124</v>
      </c>
      <c r="AL987">
        <v>1</v>
      </c>
      <c r="AM987">
        <v>9820316.4498999994</v>
      </c>
      <c r="AN987">
        <v>6231760891.5696001</v>
      </c>
      <c r="AO987">
        <v>0</v>
      </c>
      <c r="AP987">
        <v>0.12870000000000001</v>
      </c>
      <c r="AQ987">
        <v>1.6000000000000001E-3</v>
      </c>
      <c r="AR987">
        <v>92666.851599999995</v>
      </c>
      <c r="AS987">
        <v>3034573.8169999998</v>
      </c>
      <c r="AT987">
        <v>158</v>
      </c>
      <c r="AU987">
        <v>0.13469999999999999</v>
      </c>
      <c r="AV987">
        <v>3.0486544092516499E-2</v>
      </c>
      <c r="AW987">
        <v>1698.1141</v>
      </c>
      <c r="AX987">
        <v>1165178.4576999999</v>
      </c>
      <c r="AY987">
        <v>1.6836</v>
      </c>
      <c r="AZ987">
        <v>0.112</v>
      </c>
      <c r="BA987">
        <v>1.5E-3</v>
      </c>
      <c r="BC987">
        <v>1</v>
      </c>
      <c r="BD987">
        <v>1</v>
      </c>
      <c r="BE987">
        <v>0</v>
      </c>
      <c r="BF987">
        <v>0</v>
      </c>
      <c r="BG987" s="2">
        <f t="shared" si="18"/>
        <v>0.14709031748926199</v>
      </c>
      <c r="BH987" t="str">
        <f>IFERROR(VLOOKUP(D987,'Pesos cenários'!$B$2:$D$4,3,FALSE),"")</f>
        <v/>
      </c>
    </row>
    <row r="988" spans="1:60" x14ac:dyDescent="0.25">
      <c r="A988">
        <v>22235</v>
      </c>
      <c r="B988" t="s">
        <v>715</v>
      </c>
      <c r="C988" t="s">
        <v>674</v>
      </c>
      <c r="D988" t="s">
        <v>60</v>
      </c>
      <c r="E988" t="s">
        <v>93</v>
      </c>
      <c r="F988" t="s">
        <v>728</v>
      </c>
      <c r="G988" t="s">
        <v>716</v>
      </c>
      <c r="H988">
        <v>209.07400000000001</v>
      </c>
      <c r="I988">
        <v>1815.5093999999999</v>
      </c>
      <c r="J988">
        <v>5263.0468385000004</v>
      </c>
      <c r="K988">
        <v>1.6864816</v>
      </c>
      <c r="L988">
        <v>0.13350000000000001</v>
      </c>
      <c r="M988">
        <v>0.34470000000000001</v>
      </c>
      <c r="N988">
        <v>319.255</v>
      </c>
      <c r="O988">
        <v>1981.9976999999999</v>
      </c>
      <c r="P988">
        <v>7.1279000000000003</v>
      </c>
      <c r="Q988">
        <v>0.12039999999999999</v>
      </c>
      <c r="R988">
        <v>0.158</v>
      </c>
      <c r="S988">
        <v>209.68899999999999</v>
      </c>
      <c r="T988">
        <v>2297.6561000000002</v>
      </c>
      <c r="U988">
        <v>0.13750000000000001</v>
      </c>
      <c r="V988">
        <v>0</v>
      </c>
      <c r="W988">
        <v>9.1200000000000003E-2</v>
      </c>
      <c r="X988">
        <v>1313315008</v>
      </c>
      <c r="Y988">
        <v>7047938491</v>
      </c>
      <c r="Z988">
        <v>0</v>
      </c>
      <c r="AA988">
        <v>0.1263</v>
      </c>
      <c r="AB988">
        <v>0.18629999999999999</v>
      </c>
      <c r="AC988">
        <v>9580229000</v>
      </c>
      <c r="AD988">
        <v>32757947091.25</v>
      </c>
      <c r="AE988">
        <v>0</v>
      </c>
      <c r="AF988">
        <v>0.12039999999999999</v>
      </c>
      <c r="AG988">
        <v>0.29249999999999998</v>
      </c>
      <c r="AH988">
        <v>1</v>
      </c>
      <c r="AI988">
        <v>1</v>
      </c>
      <c r="AJ988">
        <v>0.22339999999999999</v>
      </c>
      <c r="AK988">
        <v>0.124</v>
      </c>
      <c r="AL988">
        <v>1</v>
      </c>
      <c r="AM988">
        <v>2018216345.2305</v>
      </c>
      <c r="AN988">
        <v>6231760891.5696001</v>
      </c>
      <c r="AO988">
        <v>0</v>
      </c>
      <c r="AP988">
        <v>0.12870000000000001</v>
      </c>
      <c r="AQ988">
        <v>0.32390000000000002</v>
      </c>
      <c r="AR988">
        <v>1648027.88</v>
      </c>
      <c r="AS988">
        <v>3034573.8169999998</v>
      </c>
      <c r="AT988">
        <v>158</v>
      </c>
      <c r="AU988">
        <v>0.13469999999999999</v>
      </c>
      <c r="AV988">
        <v>0.54306000870677595</v>
      </c>
      <c r="AW988">
        <v>412374.32640000002</v>
      </c>
      <c r="AX988">
        <v>1165178.4576999999</v>
      </c>
      <c r="AY988">
        <v>1.6836</v>
      </c>
      <c r="AZ988">
        <v>0.112</v>
      </c>
      <c r="BA988">
        <v>0.35389999999999999</v>
      </c>
      <c r="BC988">
        <v>1</v>
      </c>
      <c r="BD988">
        <v>1</v>
      </c>
      <c r="BE988">
        <v>0</v>
      </c>
      <c r="BF988">
        <v>0</v>
      </c>
      <c r="BG988" s="2">
        <f t="shared" si="18"/>
        <v>0.40226025317280267</v>
      </c>
      <c r="BH988" t="str">
        <f>IFERROR(VLOOKUP(D988,'Pesos cenários'!$B$2:$D$4,3,FALSE),"")</f>
        <v/>
      </c>
    </row>
    <row r="989" spans="1:60" x14ac:dyDescent="0.25">
      <c r="A989">
        <v>22236</v>
      </c>
      <c r="B989" t="s">
        <v>715</v>
      </c>
      <c r="C989" t="s">
        <v>675</v>
      </c>
      <c r="D989" t="s">
        <v>60</v>
      </c>
      <c r="E989" t="s">
        <v>93</v>
      </c>
      <c r="F989" t="s">
        <v>728</v>
      </c>
      <c r="G989" t="s">
        <v>716</v>
      </c>
      <c r="H989">
        <v>567.255</v>
      </c>
      <c r="I989">
        <v>3682.57764</v>
      </c>
      <c r="J989">
        <v>5263.0468385000004</v>
      </c>
      <c r="K989">
        <v>1.6864816</v>
      </c>
      <c r="L989">
        <v>0.13350000000000001</v>
      </c>
      <c r="M989">
        <v>0.6996</v>
      </c>
      <c r="N989">
        <v>281.10469999999998</v>
      </c>
      <c r="O989">
        <v>1981.9976999999999</v>
      </c>
      <c r="P989">
        <v>7.1279000000000003</v>
      </c>
      <c r="Q989">
        <v>0.12039999999999999</v>
      </c>
      <c r="R989">
        <v>0.13869999999999999</v>
      </c>
      <c r="S989">
        <v>567.90309999999999</v>
      </c>
      <c r="T989">
        <v>2297.6561000000002</v>
      </c>
      <c r="U989">
        <v>0.13750000000000001</v>
      </c>
      <c r="V989">
        <v>0</v>
      </c>
      <c r="W989">
        <v>0.24709999999999999</v>
      </c>
      <c r="X989">
        <v>2946903352</v>
      </c>
      <c r="Y989">
        <v>7047938491</v>
      </c>
      <c r="Z989">
        <v>0</v>
      </c>
      <c r="AA989">
        <v>0.1263</v>
      </c>
      <c r="AB989">
        <v>0.41810000000000003</v>
      </c>
      <c r="AC989">
        <v>7168674300</v>
      </c>
      <c r="AD989">
        <v>32757947091.25</v>
      </c>
      <c r="AE989">
        <v>0</v>
      </c>
      <c r="AF989">
        <v>0.12039999999999999</v>
      </c>
      <c r="AG989">
        <v>0.21879999999999999</v>
      </c>
      <c r="AH989">
        <v>1</v>
      </c>
      <c r="AI989">
        <v>1</v>
      </c>
      <c r="AJ989">
        <v>0.22339999999999999</v>
      </c>
      <c r="AK989">
        <v>0.124</v>
      </c>
      <c r="AL989">
        <v>1</v>
      </c>
      <c r="AM989">
        <v>1510188601.3977001</v>
      </c>
      <c r="AN989">
        <v>6231760891.5696001</v>
      </c>
      <c r="AO989">
        <v>0</v>
      </c>
      <c r="AP989">
        <v>0.12870000000000001</v>
      </c>
      <c r="AQ989">
        <v>0.24229999999999999</v>
      </c>
      <c r="AR989">
        <v>463615.06300000002</v>
      </c>
      <c r="AS989">
        <v>3034573.8169999998</v>
      </c>
      <c r="AT989">
        <v>158</v>
      </c>
      <c r="AU989">
        <v>0.13469999999999999</v>
      </c>
      <c r="AV989">
        <v>0.152733537837342</v>
      </c>
      <c r="AW989">
        <v>257459.12590000001</v>
      </c>
      <c r="AX989">
        <v>1165178.4576999999</v>
      </c>
      <c r="AY989">
        <v>1.6836</v>
      </c>
      <c r="AZ989">
        <v>0.112</v>
      </c>
      <c r="BA989">
        <v>0.221</v>
      </c>
      <c r="BC989">
        <v>1</v>
      </c>
      <c r="BD989">
        <v>1</v>
      </c>
      <c r="BE989">
        <v>0</v>
      </c>
      <c r="BF989">
        <v>0</v>
      </c>
      <c r="BG989" s="2">
        <f t="shared" si="18"/>
        <v>0.38975484754668999</v>
      </c>
      <c r="BH989" t="str">
        <f>IFERROR(VLOOKUP(D989,'Pesos cenários'!$B$2:$D$4,3,FALSE),"")</f>
        <v/>
      </c>
    </row>
    <row r="990" spans="1:60" x14ac:dyDescent="0.25">
      <c r="A990">
        <v>22237</v>
      </c>
      <c r="B990" t="s">
        <v>715</v>
      </c>
      <c r="C990" t="s">
        <v>676</v>
      </c>
      <c r="D990" t="s">
        <v>60</v>
      </c>
      <c r="E990" t="s">
        <v>93</v>
      </c>
      <c r="F990" t="s">
        <v>728</v>
      </c>
      <c r="G990" t="s">
        <v>716</v>
      </c>
      <c r="H990">
        <v>181.727</v>
      </c>
      <c r="I990">
        <v>1063.7460900000001</v>
      </c>
      <c r="J990">
        <v>5263.0468385000004</v>
      </c>
      <c r="K990">
        <v>1.6864816</v>
      </c>
      <c r="L990">
        <v>0.13350000000000001</v>
      </c>
      <c r="M990">
        <v>0.2019</v>
      </c>
      <c r="N990">
        <v>360.21530000000001</v>
      </c>
      <c r="O990">
        <v>1981.9976999999999</v>
      </c>
      <c r="P990">
        <v>7.1279000000000003</v>
      </c>
      <c r="Q990">
        <v>0.12039999999999999</v>
      </c>
      <c r="R990">
        <v>0.17879999999999999</v>
      </c>
      <c r="S990">
        <v>177.69370000000001</v>
      </c>
      <c r="T990">
        <v>2297.6561000000002</v>
      </c>
      <c r="U990">
        <v>0.13750000000000001</v>
      </c>
      <c r="V990">
        <v>0</v>
      </c>
      <c r="W990">
        <v>7.7299999999999994E-2</v>
      </c>
      <c r="X990">
        <v>1107548502</v>
      </c>
      <c r="Y990">
        <v>7047938491</v>
      </c>
      <c r="Z990">
        <v>0</v>
      </c>
      <c r="AA990">
        <v>0.1263</v>
      </c>
      <c r="AB990">
        <v>0.15709999999999999</v>
      </c>
      <c r="AC990">
        <v>3893787000</v>
      </c>
      <c r="AD990">
        <v>32757947091.25</v>
      </c>
      <c r="AE990">
        <v>0</v>
      </c>
      <c r="AF990">
        <v>0.12039999999999999</v>
      </c>
      <c r="AG990">
        <v>0.11890000000000001</v>
      </c>
      <c r="AH990">
        <v>1</v>
      </c>
      <c r="AI990">
        <v>1</v>
      </c>
      <c r="AJ990">
        <v>0.22339999999999999</v>
      </c>
      <c r="AK990">
        <v>0.124</v>
      </c>
      <c r="AL990">
        <v>1</v>
      </c>
      <c r="AM990">
        <v>820167642.31289995</v>
      </c>
      <c r="AN990">
        <v>6231760891.5696001</v>
      </c>
      <c r="AO990">
        <v>0</v>
      </c>
      <c r="AP990">
        <v>0.12870000000000001</v>
      </c>
      <c r="AQ990">
        <v>0.13159999999999999</v>
      </c>
      <c r="AR990">
        <v>672813.625</v>
      </c>
      <c r="AS990">
        <v>3034573.8169999998</v>
      </c>
      <c r="AT990">
        <v>158</v>
      </c>
      <c r="AU990">
        <v>0.13469999999999999</v>
      </c>
      <c r="AV990">
        <v>0.221675493922591</v>
      </c>
      <c r="AW990">
        <v>129921.7098</v>
      </c>
      <c r="AX990">
        <v>1165178.4576999999</v>
      </c>
      <c r="AY990">
        <v>1.6836</v>
      </c>
      <c r="AZ990">
        <v>0.112</v>
      </c>
      <c r="BA990">
        <v>0.1115</v>
      </c>
      <c r="BC990">
        <v>1</v>
      </c>
      <c r="BD990">
        <v>1</v>
      </c>
      <c r="BE990">
        <v>0</v>
      </c>
      <c r="BF990">
        <v>0</v>
      </c>
      <c r="BG990" s="2">
        <f t="shared" si="18"/>
        <v>0.26592306903137303</v>
      </c>
      <c r="BH990" t="str">
        <f>IFERROR(VLOOKUP(D990,'Pesos cenários'!$B$2:$D$4,3,FALSE),"")</f>
        <v/>
      </c>
    </row>
    <row r="991" spans="1:60" x14ac:dyDescent="0.25">
      <c r="A991">
        <v>22238</v>
      </c>
      <c r="B991" t="s">
        <v>715</v>
      </c>
      <c r="C991" t="s">
        <v>677</v>
      </c>
      <c r="D991" t="s">
        <v>60</v>
      </c>
      <c r="E991" t="s">
        <v>93</v>
      </c>
      <c r="F991" t="s">
        <v>728</v>
      </c>
      <c r="G991" t="s">
        <v>716</v>
      </c>
      <c r="H991">
        <v>248.24799999999999</v>
      </c>
      <c r="I991">
        <v>34.124321000000002</v>
      </c>
      <c r="J991">
        <v>5263.0468385000004</v>
      </c>
      <c r="K991">
        <v>1.6864816</v>
      </c>
      <c r="L991">
        <v>0.13350000000000001</v>
      </c>
      <c r="M991">
        <v>6.1999999999999998E-3</v>
      </c>
      <c r="N991">
        <v>134.6738</v>
      </c>
      <c r="O991">
        <v>1981.9976999999999</v>
      </c>
      <c r="P991">
        <v>7.1279000000000003</v>
      </c>
      <c r="Q991">
        <v>0.12039999999999999</v>
      </c>
      <c r="R991">
        <v>6.4600000000000005E-2</v>
      </c>
      <c r="S991">
        <v>250.52670000000001</v>
      </c>
      <c r="T991">
        <v>2297.6561000000002</v>
      </c>
      <c r="U991">
        <v>0.13750000000000001</v>
      </c>
      <c r="V991">
        <v>0</v>
      </c>
      <c r="W991">
        <v>0.109</v>
      </c>
      <c r="X991">
        <v>1538363200</v>
      </c>
      <c r="Y991">
        <v>7047938491</v>
      </c>
      <c r="Z991">
        <v>0</v>
      </c>
      <c r="AA991">
        <v>0.1263</v>
      </c>
      <c r="AB991">
        <v>0.21829999999999999</v>
      </c>
      <c r="AC991">
        <v>14666266000</v>
      </c>
      <c r="AD991">
        <v>32757947091.25</v>
      </c>
      <c r="AE991">
        <v>0</v>
      </c>
      <c r="AF991">
        <v>0.12039999999999999</v>
      </c>
      <c r="AG991">
        <v>0.44769999999999999</v>
      </c>
      <c r="AH991">
        <v>1</v>
      </c>
      <c r="AI991">
        <v>1</v>
      </c>
      <c r="AJ991">
        <v>0.22339999999999999</v>
      </c>
      <c r="AK991">
        <v>0.124</v>
      </c>
      <c r="AL991">
        <v>1</v>
      </c>
      <c r="AM991">
        <v>3089651875.8976002</v>
      </c>
      <c r="AN991">
        <v>6231760891.5696001</v>
      </c>
      <c r="AO991">
        <v>0</v>
      </c>
      <c r="AP991">
        <v>0.12870000000000001</v>
      </c>
      <c r="AQ991">
        <v>0.49580000000000002</v>
      </c>
      <c r="AR991">
        <v>1939686</v>
      </c>
      <c r="AS991">
        <v>3034573.8169999998</v>
      </c>
      <c r="AT991">
        <v>158</v>
      </c>
      <c r="AU991">
        <v>0.13469999999999999</v>
      </c>
      <c r="AV991">
        <v>0.63917673679856102</v>
      </c>
      <c r="AW991">
        <v>485133.96049999999</v>
      </c>
      <c r="AX991">
        <v>1165178.4576999999</v>
      </c>
      <c r="AY991">
        <v>1.6836</v>
      </c>
      <c r="AZ991">
        <v>0.112</v>
      </c>
      <c r="BA991">
        <v>0.41639999999999999</v>
      </c>
      <c r="BC991">
        <v>1</v>
      </c>
      <c r="BD991">
        <v>1</v>
      </c>
      <c r="BE991">
        <v>0</v>
      </c>
      <c r="BF991">
        <v>0</v>
      </c>
      <c r="BG991" s="2">
        <f t="shared" si="18"/>
        <v>0.41062327644676616</v>
      </c>
      <c r="BH991" t="str">
        <f>IFERROR(VLOOKUP(D991,'Pesos cenários'!$B$2:$D$4,3,FALSE),"")</f>
        <v/>
      </c>
    </row>
    <row r="992" spans="1:60" x14ac:dyDescent="0.25">
      <c r="A992">
        <v>22239</v>
      </c>
      <c r="B992" t="s">
        <v>715</v>
      </c>
      <c r="C992" t="s">
        <v>678</v>
      </c>
      <c r="D992" t="s">
        <v>60</v>
      </c>
      <c r="E992" t="s">
        <v>93</v>
      </c>
      <c r="F992" t="s">
        <v>728</v>
      </c>
      <c r="G992" t="s">
        <v>716</v>
      </c>
      <c r="H992">
        <v>1050.018</v>
      </c>
      <c r="I992">
        <v>4889.1113299999997</v>
      </c>
      <c r="J992">
        <v>5263.0468385000004</v>
      </c>
      <c r="K992">
        <v>1.6864816</v>
      </c>
      <c r="L992">
        <v>0.13350000000000001</v>
      </c>
      <c r="M992">
        <v>0.92889999999999995</v>
      </c>
      <c r="N992">
        <v>1170.1886999999999</v>
      </c>
      <c r="O992">
        <v>1981.9976999999999</v>
      </c>
      <c r="P992">
        <v>7.1279000000000003</v>
      </c>
      <c r="Q992">
        <v>0.12039999999999999</v>
      </c>
      <c r="R992">
        <v>0.58889999999999998</v>
      </c>
      <c r="S992">
        <v>3798.7654000000002</v>
      </c>
      <c r="T992">
        <v>2297.6561000000002</v>
      </c>
      <c r="U992">
        <v>0.13750000000000001</v>
      </c>
      <c r="V992">
        <v>0</v>
      </c>
      <c r="W992">
        <v>1</v>
      </c>
      <c r="X992">
        <v>5361814294</v>
      </c>
      <c r="Y992">
        <v>7047938491</v>
      </c>
      <c r="Z992">
        <v>0</v>
      </c>
      <c r="AA992">
        <v>0.1263</v>
      </c>
      <c r="AB992">
        <v>0.76080000000000003</v>
      </c>
      <c r="AC992">
        <v>36331120000</v>
      </c>
      <c r="AD992">
        <v>32757947091.25</v>
      </c>
      <c r="AE992">
        <v>0</v>
      </c>
      <c r="AF992">
        <v>0.12039999999999999</v>
      </c>
      <c r="AG992">
        <v>1</v>
      </c>
      <c r="AH992">
        <v>1</v>
      </c>
      <c r="AI992">
        <v>1</v>
      </c>
      <c r="AJ992">
        <v>0.22339999999999999</v>
      </c>
      <c r="AK992">
        <v>0.124</v>
      </c>
      <c r="AL992">
        <v>1</v>
      </c>
      <c r="AM992">
        <v>7653694119.5021</v>
      </c>
      <c r="AN992">
        <v>6231760891.5696001</v>
      </c>
      <c r="AO992">
        <v>0</v>
      </c>
      <c r="AP992">
        <v>0.12870000000000001</v>
      </c>
      <c r="AQ992">
        <v>1</v>
      </c>
      <c r="AR992">
        <v>1860679.88</v>
      </c>
      <c r="AS992">
        <v>3034573.8169999998</v>
      </c>
      <c r="AT992">
        <v>158</v>
      </c>
      <c r="AU992">
        <v>0.13469999999999999</v>
      </c>
      <c r="AV992">
        <v>0.61314005469409205</v>
      </c>
      <c r="AW992">
        <v>1447525.9443000001</v>
      </c>
      <c r="AX992">
        <v>1165178.4576999999</v>
      </c>
      <c r="AY992">
        <v>1.6836</v>
      </c>
      <c r="AZ992">
        <v>0.112</v>
      </c>
      <c r="BA992">
        <v>1</v>
      </c>
      <c r="BC992">
        <v>1</v>
      </c>
      <c r="BD992">
        <v>1</v>
      </c>
      <c r="BE992">
        <v>0</v>
      </c>
      <c r="BF992">
        <v>0</v>
      </c>
      <c r="BG992" s="2">
        <f t="shared" si="18"/>
        <v>0.85869071536729424</v>
      </c>
      <c r="BH992" t="str">
        <f>IFERROR(VLOOKUP(D992,'Pesos cenários'!$B$2:$D$4,3,FALSE),"")</f>
        <v/>
      </c>
    </row>
    <row r="993" spans="1:60" x14ac:dyDescent="0.25">
      <c r="A993">
        <v>22240</v>
      </c>
      <c r="B993" t="s">
        <v>715</v>
      </c>
      <c r="C993" t="s">
        <v>679</v>
      </c>
      <c r="D993" t="s">
        <v>60</v>
      </c>
      <c r="E993" t="s">
        <v>93</v>
      </c>
      <c r="F993" t="s">
        <v>728</v>
      </c>
      <c r="G993" t="s">
        <v>716</v>
      </c>
      <c r="H993">
        <v>328.02300000000002</v>
      </c>
      <c r="I993">
        <v>5709.7841799999997</v>
      </c>
      <c r="J993">
        <v>5263.0468385000004</v>
      </c>
      <c r="K993">
        <v>1.6864816</v>
      </c>
      <c r="L993">
        <v>0.13350000000000001</v>
      </c>
      <c r="M993">
        <v>1</v>
      </c>
      <c r="N993">
        <v>110.6567</v>
      </c>
      <c r="O993">
        <v>1981.9976999999999</v>
      </c>
      <c r="P993">
        <v>7.1279000000000003</v>
      </c>
      <c r="Q993">
        <v>0.12039999999999999</v>
      </c>
      <c r="R993">
        <v>5.2400000000000002E-2</v>
      </c>
      <c r="S993">
        <v>346.29340000000002</v>
      </c>
      <c r="T993">
        <v>2297.6561000000002</v>
      </c>
      <c r="U993">
        <v>0.13750000000000001</v>
      </c>
      <c r="V993">
        <v>0</v>
      </c>
      <c r="W993">
        <v>0.1507</v>
      </c>
      <c r="X993">
        <v>1831568686</v>
      </c>
      <c r="Y993">
        <v>7047938491</v>
      </c>
      <c r="Z993">
        <v>0</v>
      </c>
      <c r="AA993">
        <v>0.1263</v>
      </c>
      <c r="AB993">
        <v>0.25990000000000002</v>
      </c>
      <c r="AC993">
        <v>4876279000</v>
      </c>
      <c r="AD993">
        <v>32757947091.25</v>
      </c>
      <c r="AE993">
        <v>0</v>
      </c>
      <c r="AF993">
        <v>0.12039999999999999</v>
      </c>
      <c r="AG993">
        <v>0.1489</v>
      </c>
      <c r="AH993">
        <v>1</v>
      </c>
      <c r="AI993">
        <v>1</v>
      </c>
      <c r="AJ993">
        <v>0.22339999999999999</v>
      </c>
      <c r="AK993">
        <v>0.124</v>
      </c>
      <c r="AL993">
        <v>1</v>
      </c>
      <c r="AM993">
        <v>1027261085.3775001</v>
      </c>
      <c r="AN993">
        <v>6231760891.5696001</v>
      </c>
      <c r="AO993">
        <v>0</v>
      </c>
      <c r="AP993">
        <v>0.12870000000000001</v>
      </c>
      <c r="AQ993">
        <v>0.1648</v>
      </c>
      <c r="AR993">
        <v>432252.625</v>
      </c>
      <c r="AS993">
        <v>3034573.8169999998</v>
      </c>
      <c r="AT993">
        <v>158</v>
      </c>
      <c r="AU993">
        <v>0.13469999999999999</v>
      </c>
      <c r="AV993">
        <v>0.142397960944981</v>
      </c>
      <c r="AW993">
        <v>143425.1354</v>
      </c>
      <c r="AX993">
        <v>1165178.4576999999</v>
      </c>
      <c r="AY993">
        <v>1.6836</v>
      </c>
      <c r="AZ993">
        <v>0.112</v>
      </c>
      <c r="BA993">
        <v>0.1231</v>
      </c>
      <c r="BC993">
        <v>1</v>
      </c>
      <c r="BD993">
        <v>1</v>
      </c>
      <c r="BE993">
        <v>0</v>
      </c>
      <c r="BF993">
        <v>0</v>
      </c>
      <c r="BG993" s="2">
        <f t="shared" ref="BG993:BG1018" si="19">(M993*L993)+(R993*Q993)+(W993*V993)+(AB993*AA993)+(AG993*AF993)+(AL993*AK993)+(AQ993*AP993)+(AV993*AU993)+(BA993*AZ993)+(BF993*BE993)</f>
        <v>0.36873985533928899</v>
      </c>
      <c r="BH993" t="str">
        <f>IFERROR(VLOOKUP(D993,'Pesos cenários'!$B$2:$D$4,3,FALSE),"")</f>
        <v/>
      </c>
    </row>
    <row r="994" spans="1:60" x14ac:dyDescent="0.25">
      <c r="A994">
        <v>22241</v>
      </c>
      <c r="B994" t="s">
        <v>715</v>
      </c>
      <c r="C994" t="s">
        <v>680</v>
      </c>
      <c r="D994" t="s">
        <v>60</v>
      </c>
      <c r="E994" t="s">
        <v>93</v>
      </c>
      <c r="F994" t="s">
        <v>728</v>
      </c>
      <c r="G994" t="s">
        <v>716</v>
      </c>
      <c r="H994">
        <v>93.54</v>
      </c>
      <c r="I994">
        <v>1669.17578</v>
      </c>
      <c r="J994">
        <v>5263.0468385000004</v>
      </c>
      <c r="K994">
        <v>1.6864816</v>
      </c>
      <c r="L994">
        <v>0.13350000000000001</v>
      </c>
      <c r="M994">
        <v>0.31690000000000002</v>
      </c>
      <c r="N994">
        <v>94.475800000000007</v>
      </c>
      <c r="O994">
        <v>1981.9976999999999</v>
      </c>
      <c r="P994">
        <v>7.1279000000000003</v>
      </c>
      <c r="Q994">
        <v>0.12039999999999999</v>
      </c>
      <c r="R994">
        <v>4.4200000000000003E-2</v>
      </c>
      <c r="S994">
        <v>189.9641</v>
      </c>
      <c r="T994">
        <v>2297.6561000000002</v>
      </c>
      <c r="U994">
        <v>0.13750000000000001</v>
      </c>
      <c r="V994">
        <v>0</v>
      </c>
      <c r="W994">
        <v>8.2600000000000007E-2</v>
      </c>
      <c r="X994">
        <v>707084736</v>
      </c>
      <c r="Y994">
        <v>7047938491</v>
      </c>
      <c r="Z994">
        <v>0</v>
      </c>
      <c r="AA994">
        <v>0.1263</v>
      </c>
      <c r="AB994">
        <v>0.1003</v>
      </c>
      <c r="AC994">
        <v>187508370</v>
      </c>
      <c r="AD994">
        <v>32757947091.25</v>
      </c>
      <c r="AE994">
        <v>0</v>
      </c>
      <c r="AF994">
        <v>0.12039999999999999</v>
      </c>
      <c r="AG994">
        <v>5.7000000000000002E-3</v>
      </c>
      <c r="AH994">
        <v>1</v>
      </c>
      <c r="AI994">
        <v>1</v>
      </c>
      <c r="AJ994">
        <v>0.22339999999999999</v>
      </c>
      <c r="AK994">
        <v>0.124</v>
      </c>
      <c r="AL994">
        <v>1</v>
      </c>
      <c r="AM994">
        <v>39500087.915899999</v>
      </c>
      <c r="AN994">
        <v>6231760891.5696001</v>
      </c>
      <c r="AO994">
        <v>0</v>
      </c>
      <c r="AP994">
        <v>0.12870000000000001</v>
      </c>
      <c r="AQ994">
        <v>6.3E-3</v>
      </c>
      <c r="AR994">
        <v>72020.234400000001</v>
      </c>
      <c r="AS994">
        <v>3034573.8169999998</v>
      </c>
      <c r="AT994">
        <v>158</v>
      </c>
      <c r="AU994">
        <v>0.13469999999999999</v>
      </c>
      <c r="AV994">
        <v>2.3682395140903E-2</v>
      </c>
      <c r="AW994">
        <v>6874.0448999999999</v>
      </c>
      <c r="AX994">
        <v>1165178.4576999999</v>
      </c>
      <c r="AY994">
        <v>1.6836</v>
      </c>
      <c r="AZ994">
        <v>0.112</v>
      </c>
      <c r="BA994">
        <v>5.8999999999999999E-3</v>
      </c>
      <c r="BC994">
        <v>1</v>
      </c>
      <c r="BD994">
        <v>1</v>
      </c>
      <c r="BE994">
        <v>0</v>
      </c>
      <c r="BF994">
        <v>0</v>
      </c>
      <c r="BG994" s="2">
        <f t="shared" si="19"/>
        <v>0.18964362862547962</v>
      </c>
      <c r="BH994" t="str">
        <f>IFERROR(VLOOKUP(D994,'Pesos cenários'!$B$2:$D$4,3,FALSE),"")</f>
        <v/>
      </c>
    </row>
    <row r="995" spans="1:60" x14ac:dyDescent="0.25">
      <c r="A995">
        <v>22242</v>
      </c>
      <c r="B995" t="s">
        <v>715</v>
      </c>
      <c r="C995" t="s">
        <v>681</v>
      </c>
      <c r="D995" t="s">
        <v>60</v>
      </c>
      <c r="E995" t="s">
        <v>93</v>
      </c>
      <c r="F995" t="s">
        <v>728</v>
      </c>
      <c r="G995" t="s">
        <v>716</v>
      </c>
      <c r="H995">
        <v>189.06700000000001</v>
      </c>
      <c r="I995">
        <v>557.87579300000004</v>
      </c>
      <c r="J995">
        <v>5263.0468385000004</v>
      </c>
      <c r="K995">
        <v>1.6864816</v>
      </c>
      <c r="L995">
        <v>0.13350000000000001</v>
      </c>
      <c r="M995">
        <v>0.1057</v>
      </c>
      <c r="N995">
        <v>182.0129</v>
      </c>
      <c r="O995">
        <v>1981.9976999999999</v>
      </c>
      <c r="P995">
        <v>7.1279000000000003</v>
      </c>
      <c r="Q995">
        <v>0.12039999999999999</v>
      </c>
      <c r="R995">
        <v>8.8599999999999998E-2</v>
      </c>
      <c r="S995">
        <v>398.32859999999999</v>
      </c>
      <c r="T995">
        <v>2297.6561000000002</v>
      </c>
      <c r="U995">
        <v>0.13750000000000001</v>
      </c>
      <c r="V995">
        <v>0</v>
      </c>
      <c r="W995">
        <v>0.17330000000000001</v>
      </c>
      <c r="X995">
        <v>1170185552</v>
      </c>
      <c r="Y995">
        <v>7047938491</v>
      </c>
      <c r="Z995">
        <v>0</v>
      </c>
      <c r="AA995">
        <v>0.1263</v>
      </c>
      <c r="AB995">
        <v>0.16600000000000001</v>
      </c>
      <c r="AC995">
        <v>7268673500</v>
      </c>
      <c r="AD995">
        <v>32757947091.25</v>
      </c>
      <c r="AE995">
        <v>0</v>
      </c>
      <c r="AF995">
        <v>0.12039999999999999</v>
      </c>
      <c r="AG995">
        <v>0.22189999999999999</v>
      </c>
      <c r="AH995">
        <v>1</v>
      </c>
      <c r="AI995">
        <v>1</v>
      </c>
      <c r="AJ995">
        <v>0.22339999999999999</v>
      </c>
      <c r="AK995">
        <v>0.124</v>
      </c>
      <c r="AL995">
        <v>1</v>
      </c>
      <c r="AM995">
        <v>1531254866.4233</v>
      </c>
      <c r="AN995">
        <v>6231760891.5696001</v>
      </c>
      <c r="AO995">
        <v>0</v>
      </c>
      <c r="AP995">
        <v>0.12870000000000001</v>
      </c>
      <c r="AQ995">
        <v>0.2457</v>
      </c>
      <c r="AR995">
        <v>1377786.13</v>
      </c>
      <c r="AS995">
        <v>3034573.8169999998</v>
      </c>
      <c r="AT995">
        <v>158</v>
      </c>
      <c r="AU995">
        <v>0.13469999999999999</v>
      </c>
      <c r="AV995">
        <v>0.45400110369909702</v>
      </c>
      <c r="AW995">
        <v>262682.71580000001</v>
      </c>
      <c r="AX995">
        <v>1165178.4576999999</v>
      </c>
      <c r="AY995">
        <v>1.6836</v>
      </c>
      <c r="AZ995">
        <v>0.112</v>
      </c>
      <c r="BA995">
        <v>0.22539999999999999</v>
      </c>
      <c r="BC995">
        <v>1</v>
      </c>
      <c r="BD995">
        <v>1</v>
      </c>
      <c r="BE995">
        <v>0</v>
      </c>
      <c r="BF995">
        <v>0</v>
      </c>
      <c r="BG995" s="2">
        <f t="shared" si="19"/>
        <v>0.31448128866826836</v>
      </c>
      <c r="BH995" t="str">
        <f>IFERROR(VLOOKUP(D995,'Pesos cenários'!$B$2:$D$4,3,FALSE),"")</f>
        <v/>
      </c>
    </row>
    <row r="996" spans="1:60" x14ac:dyDescent="0.25">
      <c r="A996">
        <v>22243</v>
      </c>
      <c r="B996" t="s">
        <v>715</v>
      </c>
      <c r="C996" t="s">
        <v>682</v>
      </c>
      <c r="D996" t="s">
        <v>60</v>
      </c>
      <c r="E996" t="s">
        <v>93</v>
      </c>
      <c r="F996" t="s">
        <v>728</v>
      </c>
      <c r="G996" t="s">
        <v>716</v>
      </c>
      <c r="H996">
        <v>156.851</v>
      </c>
      <c r="I996">
        <v>2010.7374299999999</v>
      </c>
      <c r="J996">
        <v>5263.0468385000004</v>
      </c>
      <c r="K996">
        <v>1.6864816</v>
      </c>
      <c r="L996">
        <v>0.13350000000000001</v>
      </c>
      <c r="M996">
        <v>0.38190000000000002</v>
      </c>
      <c r="N996">
        <v>167.32849999999999</v>
      </c>
      <c r="O996">
        <v>1981.9976999999999</v>
      </c>
      <c r="P996">
        <v>7.1279000000000003</v>
      </c>
      <c r="Q996">
        <v>0.12039999999999999</v>
      </c>
      <c r="R996">
        <v>8.1100000000000005E-2</v>
      </c>
      <c r="S996">
        <v>155.48650000000001</v>
      </c>
      <c r="T996">
        <v>2297.6561000000002</v>
      </c>
      <c r="U996">
        <v>0.13750000000000001</v>
      </c>
      <c r="V996">
        <v>0</v>
      </c>
      <c r="W996">
        <v>6.7599999999999993E-2</v>
      </c>
      <c r="X996">
        <v>944248190</v>
      </c>
      <c r="Y996">
        <v>7047938491</v>
      </c>
      <c r="Z996">
        <v>0</v>
      </c>
      <c r="AA996">
        <v>0.1263</v>
      </c>
      <c r="AB996">
        <v>0.13400000000000001</v>
      </c>
      <c r="AC996">
        <v>307937470</v>
      </c>
      <c r="AD996">
        <v>32757947091.25</v>
      </c>
      <c r="AE996">
        <v>0</v>
      </c>
      <c r="AF996">
        <v>0.12039999999999999</v>
      </c>
      <c r="AG996">
        <v>9.4000000000000004E-3</v>
      </c>
      <c r="AH996">
        <v>1</v>
      </c>
      <c r="AI996">
        <v>1</v>
      </c>
      <c r="AJ996">
        <v>0.22339999999999999</v>
      </c>
      <c r="AK996">
        <v>0.124</v>
      </c>
      <c r="AL996">
        <v>1</v>
      </c>
      <c r="AM996">
        <v>64871636.672300003</v>
      </c>
      <c r="AN996">
        <v>6231760891.5696001</v>
      </c>
      <c r="AO996">
        <v>0</v>
      </c>
      <c r="AP996">
        <v>0.12870000000000001</v>
      </c>
      <c r="AQ996">
        <v>1.04E-2</v>
      </c>
      <c r="AR996">
        <v>86193.148400000005</v>
      </c>
      <c r="AS996">
        <v>3034573.8169999998</v>
      </c>
      <c r="AT996">
        <v>158</v>
      </c>
      <c r="AU996">
        <v>0.13469999999999999</v>
      </c>
      <c r="AV996">
        <v>2.83531175648363E-2</v>
      </c>
      <c r="AW996">
        <v>11069.4668</v>
      </c>
      <c r="AX996">
        <v>1165178.4576999999</v>
      </c>
      <c r="AY996">
        <v>1.6836</v>
      </c>
      <c r="AZ996">
        <v>0.112</v>
      </c>
      <c r="BA996">
        <v>9.4999999999999998E-3</v>
      </c>
      <c r="BC996">
        <v>1</v>
      </c>
      <c r="BD996">
        <v>1</v>
      </c>
      <c r="BE996">
        <v>0</v>
      </c>
      <c r="BF996">
        <v>0</v>
      </c>
      <c r="BG996" s="2">
        <f t="shared" si="19"/>
        <v>0.20902569493598347</v>
      </c>
      <c r="BH996" t="str">
        <f>IFERROR(VLOOKUP(D996,'Pesos cenários'!$B$2:$D$4,3,FALSE),"")</f>
        <v/>
      </c>
    </row>
    <row r="997" spans="1:60" x14ac:dyDescent="0.25">
      <c r="A997">
        <v>22244</v>
      </c>
      <c r="B997" t="s">
        <v>715</v>
      </c>
      <c r="C997" t="s">
        <v>683</v>
      </c>
      <c r="D997" t="s">
        <v>60</v>
      </c>
      <c r="E997" t="s">
        <v>93</v>
      </c>
      <c r="F997" t="s">
        <v>728</v>
      </c>
      <c r="G997" t="s">
        <v>716</v>
      </c>
      <c r="H997">
        <v>107.998</v>
      </c>
      <c r="I997">
        <v>889.52142300000003</v>
      </c>
      <c r="J997">
        <v>5263.0468385000004</v>
      </c>
      <c r="K997">
        <v>1.6864816</v>
      </c>
      <c r="L997">
        <v>0.13350000000000001</v>
      </c>
      <c r="M997">
        <v>0.16869999999999999</v>
      </c>
      <c r="N997">
        <v>295.63760000000002</v>
      </c>
      <c r="O997">
        <v>1981.9976999999999</v>
      </c>
      <c r="P997">
        <v>7.1279000000000003</v>
      </c>
      <c r="Q997">
        <v>0.12039999999999999</v>
      </c>
      <c r="R997">
        <v>0.14610000000000001</v>
      </c>
      <c r="S997">
        <v>4324.0690000000004</v>
      </c>
      <c r="T997">
        <v>2297.6561000000002</v>
      </c>
      <c r="U997">
        <v>0.13750000000000001</v>
      </c>
      <c r="V997">
        <v>0</v>
      </c>
      <c r="W997">
        <v>1</v>
      </c>
      <c r="X997">
        <v>792369624</v>
      </c>
      <c r="Y997">
        <v>7047938491</v>
      </c>
      <c r="Z997">
        <v>0</v>
      </c>
      <c r="AA997">
        <v>0.1263</v>
      </c>
      <c r="AB997">
        <v>0.1124</v>
      </c>
      <c r="AC997">
        <v>11055107000</v>
      </c>
      <c r="AD997">
        <v>32757947091.25</v>
      </c>
      <c r="AE997">
        <v>0</v>
      </c>
      <c r="AF997">
        <v>0.12039999999999999</v>
      </c>
      <c r="AG997">
        <v>0.33750000000000002</v>
      </c>
      <c r="AH997">
        <v>1</v>
      </c>
      <c r="AI997">
        <v>1</v>
      </c>
      <c r="AJ997">
        <v>0.22339999999999999</v>
      </c>
      <c r="AK997">
        <v>0.124</v>
      </c>
      <c r="AL997">
        <v>1</v>
      </c>
      <c r="AM997">
        <v>2328923744.2519002</v>
      </c>
      <c r="AN997">
        <v>6231760891.5696001</v>
      </c>
      <c r="AO997">
        <v>0</v>
      </c>
      <c r="AP997">
        <v>0.12870000000000001</v>
      </c>
      <c r="AQ997">
        <v>0.37369999999999998</v>
      </c>
      <c r="AR997">
        <v>590723.93799999997</v>
      </c>
      <c r="AS997">
        <v>3034573.8169999998</v>
      </c>
      <c r="AT997">
        <v>158</v>
      </c>
      <c r="AU997">
        <v>0.13469999999999999</v>
      </c>
      <c r="AV997">
        <v>0.19462261391184901</v>
      </c>
      <c r="AW997">
        <v>353748.67090000003</v>
      </c>
      <c r="AX997">
        <v>1165178.4576999999</v>
      </c>
      <c r="AY997">
        <v>1.6836</v>
      </c>
      <c r="AZ997">
        <v>0.112</v>
      </c>
      <c r="BA997">
        <v>0.30359999999999998</v>
      </c>
      <c r="BC997">
        <v>1</v>
      </c>
      <c r="BD997">
        <v>1</v>
      </c>
      <c r="BE997">
        <v>0</v>
      </c>
      <c r="BF997">
        <v>0</v>
      </c>
      <c r="BG997" s="2">
        <f t="shared" si="19"/>
        <v>0.32725706609392607</v>
      </c>
      <c r="BH997" t="str">
        <f>IFERROR(VLOOKUP(D997,'Pesos cenários'!$B$2:$D$4,3,FALSE),"")</f>
        <v/>
      </c>
    </row>
    <row r="998" spans="1:60" x14ac:dyDescent="0.25">
      <c r="A998">
        <v>22277</v>
      </c>
      <c r="B998" t="s">
        <v>715</v>
      </c>
      <c r="C998" t="s">
        <v>684</v>
      </c>
      <c r="D998" t="s">
        <v>60</v>
      </c>
      <c r="E998" t="s">
        <v>93</v>
      </c>
      <c r="F998" t="s">
        <v>728</v>
      </c>
      <c r="G998" t="s">
        <v>716</v>
      </c>
      <c r="H998">
        <v>240.03899999999999</v>
      </c>
      <c r="I998">
        <v>1064.21082</v>
      </c>
      <c r="J998">
        <v>5263.0468385000004</v>
      </c>
      <c r="K998">
        <v>1.6864816</v>
      </c>
      <c r="L998">
        <v>0.13350000000000001</v>
      </c>
      <c r="M998">
        <v>0.2019</v>
      </c>
      <c r="N998">
        <v>528.07100000000003</v>
      </c>
      <c r="O998">
        <v>1981.9976999999999</v>
      </c>
      <c r="P998">
        <v>7.1279000000000003</v>
      </c>
      <c r="Q998">
        <v>0.12039999999999999</v>
      </c>
      <c r="R998">
        <v>0.26379999999999998</v>
      </c>
      <c r="S998">
        <v>241.76130000000001</v>
      </c>
      <c r="T998">
        <v>2297.6561000000002</v>
      </c>
      <c r="U998">
        <v>0.13750000000000001</v>
      </c>
      <c r="V998">
        <v>0</v>
      </c>
      <c r="W998">
        <v>0.1052</v>
      </c>
      <c r="X998">
        <v>1479835692</v>
      </c>
      <c r="Y998">
        <v>7047938491</v>
      </c>
      <c r="Z998">
        <v>0</v>
      </c>
      <c r="AA998">
        <v>0.1263</v>
      </c>
      <c r="AB998">
        <v>0.21</v>
      </c>
      <c r="AC998">
        <v>6433606700</v>
      </c>
      <c r="AD998">
        <v>32757947091.25</v>
      </c>
      <c r="AE998">
        <v>0</v>
      </c>
      <c r="AF998">
        <v>0.12039999999999999</v>
      </c>
      <c r="AG998">
        <v>0.19639999999999999</v>
      </c>
      <c r="AH998">
        <v>1</v>
      </c>
      <c r="AI998">
        <v>1</v>
      </c>
      <c r="AJ998">
        <v>0.22339999999999999</v>
      </c>
      <c r="AK998">
        <v>0.124</v>
      </c>
      <c r="AL998">
        <v>1</v>
      </c>
      <c r="AM998">
        <v>1355335529.5757999</v>
      </c>
      <c r="AN998">
        <v>6231760891.5696001</v>
      </c>
      <c r="AO998">
        <v>0</v>
      </c>
      <c r="AP998">
        <v>0.12870000000000001</v>
      </c>
      <c r="AQ998">
        <v>0.2175</v>
      </c>
      <c r="AR998">
        <v>963767.31299999997</v>
      </c>
      <c r="AS998">
        <v>3034573.8169999998</v>
      </c>
      <c r="AT998">
        <v>158</v>
      </c>
      <c r="AU998">
        <v>0.13469999999999999</v>
      </c>
      <c r="AV998">
        <v>0.31756007452949497</v>
      </c>
      <c r="AW998">
        <v>265386.81099999999</v>
      </c>
      <c r="AX998">
        <v>1165178.4576999999</v>
      </c>
      <c r="AY998">
        <v>1.6836</v>
      </c>
      <c r="AZ998">
        <v>0.112</v>
      </c>
      <c r="BA998">
        <v>0.2278</v>
      </c>
      <c r="BC998">
        <v>1</v>
      </c>
      <c r="BD998">
        <v>1</v>
      </c>
      <c r="BE998">
        <v>0</v>
      </c>
      <c r="BF998">
        <v>0</v>
      </c>
      <c r="BG998" s="2">
        <f t="shared" si="19"/>
        <v>0.32916592203912298</v>
      </c>
      <c r="BH998" t="str">
        <f>IFERROR(VLOOKUP(D998,'Pesos cenários'!$B$2:$D$4,3,FALSE),"")</f>
        <v/>
      </c>
    </row>
    <row r="999" spans="1:60" x14ac:dyDescent="0.25">
      <c r="A999">
        <v>22278</v>
      </c>
      <c r="B999" t="s">
        <v>715</v>
      </c>
      <c r="C999" t="s">
        <v>685</v>
      </c>
      <c r="D999" t="s">
        <v>60</v>
      </c>
      <c r="E999" t="s">
        <v>93</v>
      </c>
      <c r="F999" t="s">
        <v>728</v>
      </c>
      <c r="G999" t="s">
        <v>716</v>
      </c>
      <c r="H999">
        <v>158.14699999999999</v>
      </c>
      <c r="I999">
        <v>444.39819299999999</v>
      </c>
      <c r="J999">
        <v>5263.0468385000004</v>
      </c>
      <c r="K999">
        <v>1.6864816</v>
      </c>
      <c r="L999">
        <v>0.13350000000000001</v>
      </c>
      <c r="M999">
        <v>8.4099999999999994E-2</v>
      </c>
      <c r="N999">
        <v>201.31039999999999</v>
      </c>
      <c r="O999">
        <v>1981.9976999999999</v>
      </c>
      <c r="P999">
        <v>7.1279000000000003</v>
      </c>
      <c r="Q999">
        <v>0.12039999999999999</v>
      </c>
      <c r="R999">
        <v>9.8299999999999998E-2</v>
      </c>
      <c r="S999">
        <v>467.49099999999999</v>
      </c>
      <c r="T999">
        <v>2297.6561000000002</v>
      </c>
      <c r="U999">
        <v>0.13750000000000001</v>
      </c>
      <c r="V999">
        <v>0</v>
      </c>
      <c r="W999">
        <v>0.2034</v>
      </c>
      <c r="X999">
        <v>1007361856</v>
      </c>
      <c r="Y999">
        <v>7047938491</v>
      </c>
      <c r="Z999">
        <v>0</v>
      </c>
      <c r="AA999">
        <v>0.1263</v>
      </c>
      <c r="AB999">
        <v>0.1429</v>
      </c>
      <c r="AC999">
        <v>9473298000</v>
      </c>
      <c r="AD999">
        <v>32757947091.25</v>
      </c>
      <c r="AE999">
        <v>0</v>
      </c>
      <c r="AF999">
        <v>0.12039999999999999</v>
      </c>
      <c r="AG999">
        <v>0.28920000000000001</v>
      </c>
      <c r="AH999">
        <v>1</v>
      </c>
      <c r="AI999">
        <v>1</v>
      </c>
      <c r="AJ999">
        <v>0.22339999999999999</v>
      </c>
      <c r="AK999">
        <v>0.124</v>
      </c>
      <c r="AL999">
        <v>1</v>
      </c>
      <c r="AM999">
        <v>1995692105.8512001</v>
      </c>
      <c r="AN999">
        <v>6231760891.5696001</v>
      </c>
      <c r="AO999">
        <v>0</v>
      </c>
      <c r="AP999">
        <v>0.12870000000000001</v>
      </c>
      <c r="AQ999">
        <v>0.32019999999999998</v>
      </c>
      <c r="AR999">
        <v>1980577.5</v>
      </c>
      <c r="AS999">
        <v>3034573.8169999998</v>
      </c>
      <c r="AT999">
        <v>158</v>
      </c>
      <c r="AU999">
        <v>0.13469999999999999</v>
      </c>
      <c r="AV999">
        <v>0.65265264203571005</v>
      </c>
      <c r="AW999">
        <v>321904.12109999999</v>
      </c>
      <c r="AX999">
        <v>1165178.4576999999</v>
      </c>
      <c r="AY999">
        <v>1.6836</v>
      </c>
      <c r="AZ999">
        <v>0.112</v>
      </c>
      <c r="BA999">
        <v>0.27629999999999999</v>
      </c>
      <c r="BC999">
        <v>1</v>
      </c>
      <c r="BD999">
        <v>1</v>
      </c>
      <c r="BE999">
        <v>0</v>
      </c>
      <c r="BF999">
        <v>0</v>
      </c>
      <c r="BG999" s="2">
        <f t="shared" si="19"/>
        <v>0.35999827088221015</v>
      </c>
      <c r="BH999" t="str">
        <f>IFERROR(VLOOKUP(D999,'Pesos cenários'!$B$2:$D$4,3,FALSE),"")</f>
        <v/>
      </c>
    </row>
    <row r="1000" spans="1:60" x14ac:dyDescent="0.25">
      <c r="A1000">
        <v>22279</v>
      </c>
      <c r="B1000" t="s">
        <v>715</v>
      </c>
      <c r="C1000" t="s">
        <v>686</v>
      </c>
      <c r="D1000" t="s">
        <v>60</v>
      </c>
      <c r="E1000" t="s">
        <v>93</v>
      </c>
      <c r="F1000" t="s">
        <v>728</v>
      </c>
      <c r="G1000" t="s">
        <v>716</v>
      </c>
      <c r="H1000">
        <v>669.08699999999999</v>
      </c>
      <c r="I1000">
        <v>190.813354</v>
      </c>
      <c r="J1000">
        <v>5263.0468385000004</v>
      </c>
      <c r="K1000">
        <v>1.6864816</v>
      </c>
      <c r="L1000">
        <v>0.13350000000000001</v>
      </c>
      <c r="M1000">
        <v>3.5900000000000001E-2</v>
      </c>
      <c r="N1000">
        <v>307.72710000000001</v>
      </c>
      <c r="O1000">
        <v>1981.9976999999999</v>
      </c>
      <c r="P1000">
        <v>7.1279000000000003</v>
      </c>
      <c r="Q1000">
        <v>0.12039999999999999</v>
      </c>
      <c r="R1000">
        <v>0.1522</v>
      </c>
      <c r="S1000">
        <v>671.34090000000003</v>
      </c>
      <c r="T1000">
        <v>2297.6561000000002</v>
      </c>
      <c r="U1000">
        <v>0.13750000000000001</v>
      </c>
      <c r="V1000">
        <v>0</v>
      </c>
      <c r="W1000">
        <v>0.29210000000000003</v>
      </c>
      <c r="X1000">
        <v>3513557730</v>
      </c>
      <c r="Y1000">
        <v>7047938491</v>
      </c>
      <c r="Z1000">
        <v>0</v>
      </c>
      <c r="AA1000">
        <v>0.1263</v>
      </c>
      <c r="AB1000">
        <v>0.4985</v>
      </c>
      <c r="AC1000">
        <v>17667762000</v>
      </c>
      <c r="AD1000">
        <v>32757947091.25</v>
      </c>
      <c r="AE1000">
        <v>0</v>
      </c>
      <c r="AF1000">
        <v>0.12039999999999999</v>
      </c>
      <c r="AG1000">
        <v>0.5393</v>
      </c>
      <c r="AH1000">
        <v>1</v>
      </c>
      <c r="AI1000">
        <v>1</v>
      </c>
      <c r="AJ1000">
        <v>0.22339999999999999</v>
      </c>
      <c r="AK1000">
        <v>0.124</v>
      </c>
      <c r="AL1000">
        <v>1</v>
      </c>
      <c r="AM1000">
        <v>3721961933.1594</v>
      </c>
      <c r="AN1000">
        <v>6231760891.5696001</v>
      </c>
      <c r="AO1000">
        <v>0</v>
      </c>
      <c r="AP1000">
        <v>0.12870000000000001</v>
      </c>
      <c r="AQ1000">
        <v>0.59730000000000005</v>
      </c>
      <c r="AR1000">
        <v>996690.75</v>
      </c>
      <c r="AS1000">
        <v>3034573.8169999998</v>
      </c>
      <c r="AT1000">
        <v>158</v>
      </c>
      <c r="AU1000">
        <v>0.13469999999999999</v>
      </c>
      <c r="AV1000">
        <v>0.32841008289537199</v>
      </c>
      <c r="AW1000">
        <v>634049.51560000004</v>
      </c>
      <c r="AX1000">
        <v>1165178.4576999999</v>
      </c>
      <c r="AY1000">
        <v>1.6836</v>
      </c>
      <c r="AZ1000">
        <v>0.112</v>
      </c>
      <c r="BA1000">
        <v>0.54420000000000002</v>
      </c>
      <c r="BC1000">
        <v>1</v>
      </c>
      <c r="BD1000">
        <v>1</v>
      </c>
      <c r="BE1000">
        <v>0</v>
      </c>
      <c r="BF1000">
        <v>0</v>
      </c>
      <c r="BG1000" s="2">
        <f t="shared" si="19"/>
        <v>0.45706954816600659</v>
      </c>
      <c r="BH1000" t="str">
        <f>IFERROR(VLOOKUP(D1000,'Pesos cenários'!$B$2:$D$4,3,FALSE),"")</f>
        <v/>
      </c>
    </row>
    <row r="1001" spans="1:60" x14ac:dyDescent="0.25">
      <c r="A1001">
        <v>22312</v>
      </c>
      <c r="B1001" t="s">
        <v>715</v>
      </c>
      <c r="C1001" t="s">
        <v>687</v>
      </c>
      <c r="D1001" t="s">
        <v>60</v>
      </c>
      <c r="E1001" t="s">
        <v>93</v>
      </c>
      <c r="F1001" t="s">
        <v>728</v>
      </c>
      <c r="G1001" t="s">
        <v>716</v>
      </c>
      <c r="H1001">
        <v>63.715000000000003</v>
      </c>
      <c r="I1001">
        <v>6.3684382399999997</v>
      </c>
      <c r="J1001">
        <v>5263.0468385000004</v>
      </c>
      <c r="K1001">
        <v>1.6864816</v>
      </c>
      <c r="L1001">
        <v>0.13350000000000001</v>
      </c>
      <c r="M1001">
        <v>8.9999999999999998E-4</v>
      </c>
      <c r="N1001">
        <v>548.77610000000004</v>
      </c>
      <c r="O1001">
        <v>1981.9976999999999</v>
      </c>
      <c r="P1001">
        <v>7.1279000000000003</v>
      </c>
      <c r="Q1001">
        <v>0.12039999999999999</v>
      </c>
      <c r="R1001">
        <v>0.27429999999999999</v>
      </c>
      <c r="S1001">
        <v>64.591300000000004</v>
      </c>
      <c r="T1001">
        <v>2297.6561000000002</v>
      </c>
      <c r="U1001">
        <v>0.13750000000000001</v>
      </c>
      <c r="V1001">
        <v>0</v>
      </c>
      <c r="W1001">
        <v>2.81E-2</v>
      </c>
      <c r="X1001">
        <v>569002902</v>
      </c>
      <c r="Y1001">
        <v>7047938491</v>
      </c>
      <c r="Z1001">
        <v>0</v>
      </c>
      <c r="AA1001">
        <v>0.1263</v>
      </c>
      <c r="AB1001">
        <v>8.0699999999999994E-2</v>
      </c>
      <c r="AC1001">
        <v>219781950</v>
      </c>
      <c r="AD1001">
        <v>32757947091.25</v>
      </c>
      <c r="AE1001">
        <v>0</v>
      </c>
      <c r="AF1001">
        <v>0.12039999999999999</v>
      </c>
      <c r="AG1001">
        <v>6.7000000000000002E-3</v>
      </c>
      <c r="AH1001">
        <v>1</v>
      </c>
      <c r="AI1001">
        <v>1</v>
      </c>
      <c r="AJ1001">
        <v>0.22339999999999999</v>
      </c>
      <c r="AK1001">
        <v>0.124</v>
      </c>
      <c r="AL1001">
        <v>1</v>
      </c>
      <c r="AM1001">
        <v>46297431.398100004</v>
      </c>
      <c r="AN1001">
        <v>6231760891.5696001</v>
      </c>
      <c r="AO1001">
        <v>0</v>
      </c>
      <c r="AP1001">
        <v>0.12870000000000001</v>
      </c>
      <c r="AQ1001">
        <v>7.4000000000000003E-3</v>
      </c>
      <c r="AR1001">
        <v>114696.25</v>
      </c>
      <c r="AS1001">
        <v>3034573.8169999998</v>
      </c>
      <c r="AT1001">
        <v>158</v>
      </c>
      <c r="AU1001">
        <v>0.13469999999999999</v>
      </c>
      <c r="AV1001">
        <v>3.7746392356087503E-2</v>
      </c>
      <c r="AW1001">
        <v>7824.8121000000001</v>
      </c>
      <c r="AX1001">
        <v>1165178.4576999999</v>
      </c>
      <c r="AY1001">
        <v>1.6836</v>
      </c>
      <c r="AZ1001">
        <v>0.112</v>
      </c>
      <c r="BA1001">
        <v>6.7000000000000002E-3</v>
      </c>
      <c r="BC1001">
        <v>1</v>
      </c>
      <c r="BD1001">
        <v>1</v>
      </c>
      <c r="BE1001">
        <v>0</v>
      </c>
      <c r="BF1001">
        <v>0</v>
      </c>
      <c r="BG1001" s="2">
        <f t="shared" si="19"/>
        <v>0.17493217905036498</v>
      </c>
      <c r="BH1001" t="str">
        <f>IFERROR(VLOOKUP(D1001,'Pesos cenários'!$B$2:$D$4,3,FALSE),"")</f>
        <v/>
      </c>
    </row>
    <row r="1002" spans="1:60" x14ac:dyDescent="0.25">
      <c r="A1002">
        <v>22313</v>
      </c>
      <c r="B1002" t="s">
        <v>715</v>
      </c>
      <c r="C1002" t="s">
        <v>688</v>
      </c>
      <c r="D1002" t="s">
        <v>60</v>
      </c>
      <c r="E1002" t="s">
        <v>93</v>
      </c>
      <c r="F1002" t="s">
        <v>728</v>
      </c>
      <c r="G1002" t="s">
        <v>716</v>
      </c>
      <c r="H1002">
        <v>197.881</v>
      </c>
      <c r="I1002">
        <v>33.699565900000003</v>
      </c>
      <c r="J1002">
        <v>5263.0468385000004</v>
      </c>
      <c r="K1002">
        <v>1.6864816</v>
      </c>
      <c r="L1002">
        <v>0.13350000000000001</v>
      </c>
      <c r="M1002">
        <v>6.1000000000000004E-3</v>
      </c>
      <c r="N1002">
        <v>447.90769999999998</v>
      </c>
      <c r="O1002">
        <v>1981.9976999999999</v>
      </c>
      <c r="P1002">
        <v>7.1279000000000003</v>
      </c>
      <c r="Q1002">
        <v>0.12039999999999999</v>
      </c>
      <c r="R1002">
        <v>0.22320000000000001</v>
      </c>
      <c r="S1002">
        <v>399.154</v>
      </c>
      <c r="T1002">
        <v>2297.6561000000002</v>
      </c>
      <c r="U1002">
        <v>0.13750000000000001</v>
      </c>
      <c r="V1002">
        <v>0</v>
      </c>
      <c r="W1002">
        <v>0.17369999999999999</v>
      </c>
      <c r="X1002">
        <v>1413983148</v>
      </c>
      <c r="Y1002">
        <v>7047938491</v>
      </c>
      <c r="Z1002">
        <v>0</v>
      </c>
      <c r="AA1002">
        <v>0.1263</v>
      </c>
      <c r="AB1002">
        <v>0.2006</v>
      </c>
      <c r="AC1002">
        <v>13449769000</v>
      </c>
      <c r="AD1002">
        <v>32757947091.25</v>
      </c>
      <c r="AE1002">
        <v>0</v>
      </c>
      <c r="AF1002">
        <v>0.12039999999999999</v>
      </c>
      <c r="AG1002">
        <v>0.41060000000000002</v>
      </c>
      <c r="AH1002">
        <v>1</v>
      </c>
      <c r="AI1002">
        <v>1</v>
      </c>
      <c r="AJ1002">
        <v>0.22339999999999999</v>
      </c>
      <c r="AK1002">
        <v>0.124</v>
      </c>
      <c r="AL1002">
        <v>1</v>
      </c>
      <c r="AM1002">
        <v>2833366963.4419999</v>
      </c>
      <c r="AN1002">
        <v>6231760891.5696001</v>
      </c>
      <c r="AO1002">
        <v>0</v>
      </c>
      <c r="AP1002">
        <v>0.12870000000000001</v>
      </c>
      <c r="AQ1002">
        <v>0.45469999999999999</v>
      </c>
      <c r="AR1002">
        <v>2211153.25</v>
      </c>
      <c r="AS1002">
        <v>3034573.8169999998</v>
      </c>
      <c r="AT1002">
        <v>158</v>
      </c>
      <c r="AU1002">
        <v>0.13469999999999999</v>
      </c>
      <c r="AV1002">
        <v>0.72863950867021199</v>
      </c>
      <c r="AW1002">
        <v>453166.12599999999</v>
      </c>
      <c r="AX1002">
        <v>1165178.4576999999</v>
      </c>
      <c r="AY1002">
        <v>1.6836</v>
      </c>
      <c r="AZ1002">
        <v>0.112</v>
      </c>
      <c r="BA1002">
        <v>0.38890000000000002</v>
      </c>
      <c r="BC1002">
        <v>1</v>
      </c>
      <c r="BD1002">
        <v>1</v>
      </c>
      <c r="BE1002">
        <v>0</v>
      </c>
      <c r="BF1002">
        <v>0</v>
      </c>
      <c r="BG1002" s="2">
        <f t="shared" si="19"/>
        <v>0.42668408181787754</v>
      </c>
      <c r="BH1002" t="str">
        <f>IFERROR(VLOOKUP(D1002,'Pesos cenários'!$B$2:$D$4,3,FALSE),"")</f>
        <v/>
      </c>
    </row>
    <row r="1003" spans="1:60" x14ac:dyDescent="0.25">
      <c r="A1003">
        <v>22314</v>
      </c>
      <c r="B1003" t="s">
        <v>715</v>
      </c>
      <c r="C1003" t="s">
        <v>689</v>
      </c>
      <c r="D1003" t="s">
        <v>60</v>
      </c>
      <c r="E1003" t="s">
        <v>93</v>
      </c>
      <c r="F1003" t="s">
        <v>728</v>
      </c>
      <c r="G1003" t="s">
        <v>716</v>
      </c>
      <c r="H1003">
        <v>50.648000000000003</v>
      </c>
      <c r="I1003">
        <v>536.95513900000003</v>
      </c>
      <c r="J1003">
        <v>5263.0468385000004</v>
      </c>
      <c r="K1003">
        <v>1.6864816</v>
      </c>
      <c r="L1003">
        <v>0.13350000000000001</v>
      </c>
      <c r="M1003">
        <v>0.1017</v>
      </c>
      <c r="N1003">
        <v>52.180500000000002</v>
      </c>
      <c r="O1003">
        <v>1981.9976999999999</v>
      </c>
      <c r="P1003">
        <v>7.1279000000000003</v>
      </c>
      <c r="Q1003">
        <v>0.12039999999999999</v>
      </c>
      <c r="R1003">
        <v>2.2800000000000001E-2</v>
      </c>
      <c r="S1003">
        <v>47.3033</v>
      </c>
      <c r="T1003">
        <v>2297.6561000000002</v>
      </c>
      <c r="U1003">
        <v>0.13750000000000001</v>
      </c>
      <c r="V1003">
        <v>0</v>
      </c>
      <c r="W1003">
        <v>2.0500000000000001E-2</v>
      </c>
      <c r="X1003">
        <v>485904940</v>
      </c>
      <c r="Y1003">
        <v>7047938491</v>
      </c>
      <c r="Z1003">
        <v>0</v>
      </c>
      <c r="AA1003">
        <v>0.1263</v>
      </c>
      <c r="AB1003">
        <v>6.8900000000000003E-2</v>
      </c>
      <c r="AC1003">
        <v>234884510</v>
      </c>
      <c r="AD1003">
        <v>32757947091.25</v>
      </c>
      <c r="AE1003">
        <v>0</v>
      </c>
      <c r="AF1003">
        <v>0.12039999999999999</v>
      </c>
      <c r="AG1003">
        <v>7.1999999999999998E-3</v>
      </c>
      <c r="AH1003">
        <v>1</v>
      </c>
      <c r="AI1003">
        <v>1</v>
      </c>
      <c r="AJ1003">
        <v>0.22339999999999999</v>
      </c>
      <c r="AK1003">
        <v>0.124</v>
      </c>
      <c r="AL1003">
        <v>1</v>
      </c>
      <c r="AM1003">
        <v>49481940.491700001</v>
      </c>
      <c r="AN1003">
        <v>6231760891.5696001</v>
      </c>
      <c r="AO1003">
        <v>0</v>
      </c>
      <c r="AP1003">
        <v>0.12870000000000001</v>
      </c>
      <c r="AQ1003">
        <v>7.9000000000000008E-3</v>
      </c>
      <c r="AR1003">
        <v>178105.29699999999</v>
      </c>
      <c r="AS1003">
        <v>3034573.8169999998</v>
      </c>
      <c r="AT1003">
        <v>158</v>
      </c>
      <c r="AU1003">
        <v>0.13469999999999999</v>
      </c>
      <c r="AV1003">
        <v>5.8643016557938001E-2</v>
      </c>
      <c r="AW1003">
        <v>8285.8078999999998</v>
      </c>
      <c r="AX1003">
        <v>1165178.4576999999</v>
      </c>
      <c r="AY1003">
        <v>1.6836</v>
      </c>
      <c r="AZ1003">
        <v>0.112</v>
      </c>
      <c r="BA1003">
        <v>7.1000000000000004E-3</v>
      </c>
      <c r="BC1003">
        <v>1</v>
      </c>
      <c r="BD1003">
        <v>1</v>
      </c>
      <c r="BE1003">
        <v>0</v>
      </c>
      <c r="BF1003">
        <v>0</v>
      </c>
      <c r="BG1003" s="2">
        <f t="shared" si="19"/>
        <v>0.15960216433035423</v>
      </c>
      <c r="BH1003" t="str">
        <f>IFERROR(VLOOKUP(D1003,'Pesos cenários'!$B$2:$D$4,3,FALSE),"")</f>
        <v/>
      </c>
    </row>
    <row r="1004" spans="1:60" x14ac:dyDescent="0.25">
      <c r="A1004">
        <v>22315</v>
      </c>
      <c r="B1004" t="s">
        <v>715</v>
      </c>
      <c r="C1004" t="s">
        <v>690</v>
      </c>
      <c r="D1004" t="s">
        <v>60</v>
      </c>
      <c r="E1004" t="s">
        <v>93</v>
      </c>
      <c r="F1004" t="s">
        <v>728</v>
      </c>
      <c r="G1004" t="s">
        <v>716</v>
      </c>
      <c r="H1004">
        <v>237.17599999999999</v>
      </c>
      <c r="I1004">
        <v>2684.89185</v>
      </c>
      <c r="J1004">
        <v>5263.0468385000004</v>
      </c>
      <c r="K1004">
        <v>1.6864816</v>
      </c>
      <c r="L1004">
        <v>0.13350000000000001</v>
      </c>
      <c r="M1004">
        <v>0.51</v>
      </c>
      <c r="N1004">
        <v>282.0016</v>
      </c>
      <c r="O1004">
        <v>1981.9976999999999</v>
      </c>
      <c r="P1004">
        <v>7.1279000000000003</v>
      </c>
      <c r="Q1004">
        <v>0.12039999999999999</v>
      </c>
      <c r="R1004">
        <v>0.13919999999999999</v>
      </c>
      <c r="S1004">
        <v>481.69450000000001</v>
      </c>
      <c r="T1004">
        <v>2297.6561000000002</v>
      </c>
      <c r="U1004">
        <v>0.13750000000000001</v>
      </c>
      <c r="V1004">
        <v>0</v>
      </c>
      <c r="W1004">
        <v>0.20960000000000001</v>
      </c>
      <c r="X1004">
        <v>1432098376</v>
      </c>
      <c r="Y1004">
        <v>7047938491</v>
      </c>
      <c r="Z1004">
        <v>0</v>
      </c>
      <c r="AA1004">
        <v>0.1263</v>
      </c>
      <c r="AB1004">
        <v>0.20319999999999999</v>
      </c>
      <c r="AC1004">
        <v>9035854000</v>
      </c>
      <c r="AD1004">
        <v>32757947091.25</v>
      </c>
      <c r="AE1004">
        <v>0</v>
      </c>
      <c r="AF1004">
        <v>0.12039999999999999</v>
      </c>
      <c r="AG1004">
        <v>0.27579999999999999</v>
      </c>
      <c r="AH1004">
        <v>1</v>
      </c>
      <c r="AI1004">
        <v>1</v>
      </c>
      <c r="AJ1004">
        <v>0.22339999999999999</v>
      </c>
      <c r="AK1004">
        <v>0.124</v>
      </c>
      <c r="AL1004">
        <v>1</v>
      </c>
      <c r="AM1004">
        <v>1903537876.6315999</v>
      </c>
      <c r="AN1004">
        <v>6231760891.5696001</v>
      </c>
      <c r="AO1004">
        <v>0</v>
      </c>
      <c r="AP1004">
        <v>0.12870000000000001</v>
      </c>
      <c r="AQ1004">
        <v>0.30549999999999999</v>
      </c>
      <c r="AR1004">
        <v>1284164.6299999999</v>
      </c>
      <c r="AS1004">
        <v>3034573.8169999998</v>
      </c>
      <c r="AT1004">
        <v>158</v>
      </c>
      <c r="AU1004">
        <v>0.13469999999999999</v>
      </c>
      <c r="AV1004">
        <v>0.42314788329486203</v>
      </c>
      <c r="AW1004">
        <v>314731.47360000003</v>
      </c>
      <c r="AX1004">
        <v>1165178.4576999999</v>
      </c>
      <c r="AY1004">
        <v>1.6836</v>
      </c>
      <c r="AZ1004">
        <v>0.112</v>
      </c>
      <c r="BA1004">
        <v>0.27010000000000001</v>
      </c>
      <c r="BC1004">
        <v>1</v>
      </c>
      <c r="BD1004">
        <v>1</v>
      </c>
      <c r="BE1004">
        <v>0</v>
      </c>
      <c r="BF1004">
        <v>0</v>
      </c>
      <c r="BG1004" s="2">
        <f t="shared" si="19"/>
        <v>0.39428222987981787</v>
      </c>
      <c r="BH1004" t="str">
        <f>IFERROR(VLOOKUP(D1004,'Pesos cenários'!$B$2:$D$4,3,FALSE),"")</f>
        <v/>
      </c>
    </row>
    <row r="1005" spans="1:60" x14ac:dyDescent="0.25">
      <c r="A1005">
        <v>22316</v>
      </c>
      <c r="B1005" t="s">
        <v>715</v>
      </c>
      <c r="C1005" t="s">
        <v>691</v>
      </c>
      <c r="D1005" t="s">
        <v>60</v>
      </c>
      <c r="E1005" t="s">
        <v>93</v>
      </c>
      <c r="F1005" t="s">
        <v>728</v>
      </c>
      <c r="G1005" t="s">
        <v>716</v>
      </c>
      <c r="H1005">
        <v>82.611999999999995</v>
      </c>
      <c r="I1005">
        <v>1931.2700199999999</v>
      </c>
      <c r="J1005">
        <v>5263.0468385000004</v>
      </c>
      <c r="K1005">
        <v>1.6864816</v>
      </c>
      <c r="L1005">
        <v>0.13350000000000001</v>
      </c>
      <c r="M1005">
        <v>0.36670000000000003</v>
      </c>
      <c r="N1005">
        <v>83.248999999999995</v>
      </c>
      <c r="O1005">
        <v>1981.9976999999999</v>
      </c>
      <c r="P1005">
        <v>7.1279000000000003</v>
      </c>
      <c r="Q1005">
        <v>0.12039999999999999</v>
      </c>
      <c r="R1005">
        <v>3.85E-2</v>
      </c>
      <c r="S1005">
        <v>82.245199999999997</v>
      </c>
      <c r="T1005">
        <v>2297.6561000000002</v>
      </c>
      <c r="U1005">
        <v>0.13750000000000001</v>
      </c>
      <c r="V1005">
        <v>0</v>
      </c>
      <c r="W1005">
        <v>3.5700000000000003E-2</v>
      </c>
      <c r="X1005">
        <v>530654064</v>
      </c>
      <c r="Y1005">
        <v>7047938491</v>
      </c>
      <c r="Z1005">
        <v>0</v>
      </c>
      <c r="AA1005">
        <v>0.1263</v>
      </c>
      <c r="AB1005">
        <v>7.5300000000000006E-2</v>
      </c>
      <c r="AC1005">
        <v>458748420</v>
      </c>
      <c r="AD1005">
        <v>32757947091.25</v>
      </c>
      <c r="AE1005">
        <v>0</v>
      </c>
      <c r="AF1005">
        <v>0.12039999999999999</v>
      </c>
      <c r="AG1005">
        <v>1.4E-2</v>
      </c>
      <c r="AH1005">
        <v>1</v>
      </c>
      <c r="AI1005">
        <v>1</v>
      </c>
      <c r="AJ1005">
        <v>0.22339999999999999</v>
      </c>
      <c r="AK1005">
        <v>0.124</v>
      </c>
      <c r="AL1005">
        <v>1</v>
      </c>
      <c r="AM1005">
        <v>96642222.919799998</v>
      </c>
      <c r="AN1005">
        <v>6231760891.5696001</v>
      </c>
      <c r="AO1005">
        <v>0</v>
      </c>
      <c r="AP1005">
        <v>0.12870000000000001</v>
      </c>
      <c r="AQ1005">
        <v>1.55E-2</v>
      </c>
      <c r="AR1005">
        <v>176431.81299999999</v>
      </c>
      <c r="AS1005">
        <v>3034573.8169999998</v>
      </c>
      <c r="AT1005">
        <v>158</v>
      </c>
      <c r="AU1005">
        <v>0.13469999999999999</v>
      </c>
      <c r="AV1005">
        <v>5.8091515346197498E-2</v>
      </c>
      <c r="AW1005">
        <v>19137.5622</v>
      </c>
      <c r="AX1005">
        <v>1165178.4576999999</v>
      </c>
      <c r="AY1005">
        <v>1.6836</v>
      </c>
      <c r="AZ1005">
        <v>0.112</v>
      </c>
      <c r="BA1005">
        <v>1.6400000000000001E-2</v>
      </c>
      <c r="BC1005">
        <v>1</v>
      </c>
      <c r="BD1005">
        <v>1</v>
      </c>
      <c r="BE1005">
        <v>0</v>
      </c>
      <c r="BF1005">
        <v>0</v>
      </c>
      <c r="BG1005" s="2">
        <f t="shared" si="19"/>
        <v>0.20044241711713279</v>
      </c>
      <c r="BH1005" t="str">
        <f>IFERROR(VLOOKUP(D1005,'Pesos cenários'!$B$2:$D$4,3,FALSE),"")</f>
        <v/>
      </c>
    </row>
    <row r="1006" spans="1:60" x14ac:dyDescent="0.25">
      <c r="A1006">
        <v>22317</v>
      </c>
      <c r="B1006" t="s">
        <v>715</v>
      </c>
      <c r="C1006" t="s">
        <v>692</v>
      </c>
      <c r="D1006" t="s">
        <v>60</v>
      </c>
      <c r="E1006" t="s">
        <v>93</v>
      </c>
      <c r="F1006" t="s">
        <v>728</v>
      </c>
      <c r="G1006" t="s">
        <v>716</v>
      </c>
      <c r="H1006">
        <v>112.517</v>
      </c>
      <c r="I1006">
        <v>890.589294</v>
      </c>
      <c r="J1006">
        <v>5263.0468385000004</v>
      </c>
      <c r="K1006">
        <v>1.6864816</v>
      </c>
      <c r="L1006">
        <v>0.13350000000000001</v>
      </c>
      <c r="M1006">
        <v>0.16889999999999999</v>
      </c>
      <c r="N1006">
        <v>86.646199999999993</v>
      </c>
      <c r="O1006">
        <v>1981.9976999999999</v>
      </c>
      <c r="P1006">
        <v>7.1279000000000003</v>
      </c>
      <c r="Q1006">
        <v>0.12039999999999999</v>
      </c>
      <c r="R1006">
        <v>4.0300000000000002E-2</v>
      </c>
      <c r="S1006">
        <v>112.2034</v>
      </c>
      <c r="T1006">
        <v>2297.6561000000002</v>
      </c>
      <c r="U1006">
        <v>0.13750000000000001</v>
      </c>
      <c r="V1006">
        <v>0</v>
      </c>
      <c r="W1006">
        <v>4.8800000000000003E-2</v>
      </c>
      <c r="X1006">
        <v>741344164</v>
      </c>
      <c r="Y1006">
        <v>7047938491</v>
      </c>
      <c r="Z1006">
        <v>0</v>
      </c>
      <c r="AA1006">
        <v>0.1263</v>
      </c>
      <c r="AB1006">
        <v>0.1052</v>
      </c>
      <c r="AC1006">
        <v>397199040</v>
      </c>
      <c r="AD1006">
        <v>32757947091.25</v>
      </c>
      <c r="AE1006">
        <v>0</v>
      </c>
      <c r="AF1006">
        <v>0.12039999999999999</v>
      </c>
      <c r="AG1006">
        <v>1.21E-2</v>
      </c>
      <c r="AH1006">
        <v>1</v>
      </c>
      <c r="AI1006">
        <v>1</v>
      </c>
      <c r="AJ1006">
        <v>0.22339999999999999</v>
      </c>
      <c r="AK1006">
        <v>0.124</v>
      </c>
      <c r="AL1006">
        <v>1</v>
      </c>
      <c r="AM1006">
        <v>83675925.074000001</v>
      </c>
      <c r="AN1006">
        <v>6231760891.5696001</v>
      </c>
      <c r="AO1006">
        <v>0</v>
      </c>
      <c r="AP1006">
        <v>0.12870000000000001</v>
      </c>
      <c r="AQ1006">
        <v>1.34E-2</v>
      </c>
      <c r="AR1006">
        <v>130168.477</v>
      </c>
      <c r="AS1006">
        <v>3034573.8169999998</v>
      </c>
      <c r="AT1006">
        <v>158</v>
      </c>
      <c r="AU1006">
        <v>0.13469999999999999</v>
      </c>
      <c r="AV1006">
        <v>4.2845306919252701E-2</v>
      </c>
      <c r="AW1006">
        <v>14017.3681</v>
      </c>
      <c r="AX1006">
        <v>1165178.4576999999</v>
      </c>
      <c r="AY1006">
        <v>1.6836</v>
      </c>
      <c r="AZ1006">
        <v>0.112</v>
      </c>
      <c r="BA1006">
        <v>1.2E-2</v>
      </c>
      <c r="BC1006">
        <v>1</v>
      </c>
      <c r="BD1006">
        <v>1</v>
      </c>
      <c r="BE1006">
        <v>0</v>
      </c>
      <c r="BF1006">
        <v>0</v>
      </c>
      <c r="BG1006" s="2">
        <f t="shared" si="19"/>
        <v>0.17498371284202335</v>
      </c>
      <c r="BH1006" t="str">
        <f>IFERROR(VLOOKUP(D1006,'Pesos cenários'!$B$2:$D$4,3,FALSE),"")</f>
        <v/>
      </c>
    </row>
    <row r="1007" spans="1:60" x14ac:dyDescent="0.25">
      <c r="A1007">
        <v>22318</v>
      </c>
      <c r="B1007" t="s">
        <v>715</v>
      </c>
      <c r="C1007" t="s">
        <v>693</v>
      </c>
      <c r="D1007" t="s">
        <v>60</v>
      </c>
      <c r="E1007" t="s">
        <v>93</v>
      </c>
      <c r="F1007" t="s">
        <v>728</v>
      </c>
      <c r="G1007" t="s">
        <v>716</v>
      </c>
      <c r="H1007">
        <v>94.728999999999999</v>
      </c>
      <c r="I1007">
        <v>1391.31116</v>
      </c>
      <c r="J1007">
        <v>5263.0468385000004</v>
      </c>
      <c r="K1007">
        <v>1.6864816</v>
      </c>
      <c r="L1007">
        <v>0.13350000000000001</v>
      </c>
      <c r="M1007">
        <v>0.2641</v>
      </c>
      <c r="N1007">
        <v>46.885899999999999</v>
      </c>
      <c r="O1007">
        <v>1981.9976999999999</v>
      </c>
      <c r="P1007">
        <v>7.1279000000000003</v>
      </c>
      <c r="Q1007">
        <v>0.12039999999999999</v>
      </c>
      <c r="R1007">
        <v>2.01E-2</v>
      </c>
      <c r="S1007">
        <v>285.5804</v>
      </c>
      <c r="T1007">
        <v>2297.6561000000002</v>
      </c>
      <c r="U1007">
        <v>0.13750000000000001</v>
      </c>
      <c r="V1007">
        <v>0</v>
      </c>
      <c r="W1007">
        <v>0.1242</v>
      </c>
      <c r="X1007">
        <v>574097622</v>
      </c>
      <c r="Y1007">
        <v>7047938491</v>
      </c>
      <c r="Z1007">
        <v>0</v>
      </c>
      <c r="AA1007">
        <v>0.1263</v>
      </c>
      <c r="AB1007">
        <v>8.1500000000000003E-2</v>
      </c>
      <c r="AC1007">
        <v>38375964</v>
      </c>
      <c r="AD1007">
        <v>32757947091.25</v>
      </c>
      <c r="AE1007">
        <v>0</v>
      </c>
      <c r="AF1007">
        <v>0.12039999999999999</v>
      </c>
      <c r="AG1007">
        <v>1.1999999999999999E-3</v>
      </c>
      <c r="AH1007">
        <v>1</v>
      </c>
      <c r="AI1007">
        <v>1</v>
      </c>
      <c r="AJ1007">
        <v>0.22339999999999999</v>
      </c>
      <c r="AK1007">
        <v>0.124</v>
      </c>
      <c r="AL1007">
        <v>1</v>
      </c>
      <c r="AM1007">
        <v>8084471.3097000001</v>
      </c>
      <c r="AN1007">
        <v>6231760891.5696001</v>
      </c>
      <c r="AO1007">
        <v>0</v>
      </c>
      <c r="AP1007">
        <v>0.12870000000000001</v>
      </c>
      <c r="AQ1007">
        <v>1.2999999999999999E-3</v>
      </c>
      <c r="AR1007">
        <v>9321.1337899999999</v>
      </c>
      <c r="AS1007">
        <v>3034573.8169999998</v>
      </c>
      <c r="AT1007">
        <v>158</v>
      </c>
      <c r="AU1007">
        <v>0.13469999999999999</v>
      </c>
      <c r="AV1007">
        <v>3.0197357061825499E-3</v>
      </c>
      <c r="AW1007">
        <v>1317.7192</v>
      </c>
      <c r="AX1007">
        <v>1165178.4576999999</v>
      </c>
      <c r="AY1007">
        <v>1.6836</v>
      </c>
      <c r="AZ1007">
        <v>0.112</v>
      </c>
      <c r="BA1007">
        <v>1.1000000000000001E-3</v>
      </c>
      <c r="BC1007">
        <v>1</v>
      </c>
      <c r="BD1007">
        <v>1</v>
      </c>
      <c r="BE1007">
        <v>0</v>
      </c>
      <c r="BF1007">
        <v>0</v>
      </c>
      <c r="BG1007" s="2">
        <f t="shared" si="19"/>
        <v>0.1728125883996228</v>
      </c>
      <c r="BH1007" t="str">
        <f>IFERROR(VLOOKUP(D1007,'Pesos cenários'!$B$2:$D$4,3,FALSE),"")</f>
        <v/>
      </c>
    </row>
    <row r="1008" spans="1:60" x14ac:dyDescent="0.25">
      <c r="A1008">
        <v>22319</v>
      </c>
      <c r="B1008" t="s">
        <v>715</v>
      </c>
      <c r="C1008" t="s">
        <v>694</v>
      </c>
      <c r="D1008" t="s">
        <v>60</v>
      </c>
      <c r="E1008" t="s">
        <v>93</v>
      </c>
      <c r="F1008" t="s">
        <v>728</v>
      </c>
      <c r="G1008" t="s">
        <v>716</v>
      </c>
      <c r="H1008">
        <v>29.277000000000001</v>
      </c>
      <c r="I1008">
        <v>49.041168200000001</v>
      </c>
      <c r="J1008">
        <v>5263.0468385000004</v>
      </c>
      <c r="K1008">
        <v>1.6864816</v>
      </c>
      <c r="L1008">
        <v>0.13350000000000001</v>
      </c>
      <c r="M1008">
        <v>8.9999999999999993E-3</v>
      </c>
      <c r="N1008">
        <v>138.4401</v>
      </c>
      <c r="O1008">
        <v>1981.9976999999999</v>
      </c>
      <c r="P1008">
        <v>7.1279000000000003</v>
      </c>
      <c r="Q1008">
        <v>0.12039999999999999</v>
      </c>
      <c r="R1008">
        <v>6.6500000000000004E-2</v>
      </c>
      <c r="S1008">
        <v>30.1067</v>
      </c>
      <c r="T1008">
        <v>2297.6561000000002</v>
      </c>
      <c r="U1008">
        <v>0.13750000000000001</v>
      </c>
      <c r="V1008">
        <v>0</v>
      </c>
      <c r="W1008">
        <v>1.2999999999999999E-2</v>
      </c>
      <c r="X1008">
        <v>272669446</v>
      </c>
      <c r="Y1008">
        <v>7047938491</v>
      </c>
      <c r="Z1008">
        <v>0</v>
      </c>
      <c r="AA1008">
        <v>0.1263</v>
      </c>
      <c r="AB1008">
        <v>3.8699999999999998E-2</v>
      </c>
      <c r="AC1008">
        <v>137219230</v>
      </c>
      <c r="AD1008">
        <v>32757947091.25</v>
      </c>
      <c r="AE1008">
        <v>0</v>
      </c>
      <c r="AF1008">
        <v>0.12039999999999999</v>
      </c>
      <c r="AG1008">
        <v>4.1999999999999997E-3</v>
      </c>
      <c r="AH1008">
        <v>1</v>
      </c>
      <c r="AI1008">
        <v>1</v>
      </c>
      <c r="AJ1008">
        <v>0.22339999999999999</v>
      </c>
      <c r="AK1008">
        <v>0.124</v>
      </c>
      <c r="AL1008">
        <v>1</v>
      </c>
      <c r="AM1008">
        <v>28907285.2086</v>
      </c>
      <c r="AN1008">
        <v>6231760891.5696001</v>
      </c>
      <c r="AO1008">
        <v>0</v>
      </c>
      <c r="AP1008">
        <v>0.12870000000000001</v>
      </c>
      <c r="AQ1008">
        <v>4.5999999999999999E-3</v>
      </c>
      <c r="AR1008">
        <v>151406.06299999999</v>
      </c>
      <c r="AS1008">
        <v>3034573.8169999998</v>
      </c>
      <c r="AT1008">
        <v>158</v>
      </c>
      <c r="AU1008">
        <v>0.13469999999999999</v>
      </c>
      <c r="AV1008">
        <v>4.9844211249047803E-2</v>
      </c>
      <c r="AW1008">
        <v>4551.5744999999997</v>
      </c>
      <c r="AX1008">
        <v>1165178.4576999999</v>
      </c>
      <c r="AY1008">
        <v>1.6836</v>
      </c>
      <c r="AZ1008">
        <v>0.112</v>
      </c>
      <c r="BA1008">
        <v>3.8999999999999998E-3</v>
      </c>
      <c r="BC1008">
        <v>1</v>
      </c>
      <c r="BD1008">
        <v>1</v>
      </c>
      <c r="BE1008">
        <v>0</v>
      </c>
      <c r="BF1008">
        <v>0</v>
      </c>
      <c r="BG1008" s="2">
        <f t="shared" si="19"/>
        <v>0.14634442525524671</v>
      </c>
      <c r="BH1008" t="str">
        <f>IFERROR(VLOOKUP(D1008,'Pesos cenários'!$B$2:$D$4,3,FALSE),"")</f>
        <v/>
      </c>
    </row>
    <row r="1009" spans="1:60" x14ac:dyDescent="0.25">
      <c r="A1009">
        <v>22320</v>
      </c>
      <c r="B1009" t="s">
        <v>715</v>
      </c>
      <c r="C1009" t="s">
        <v>695</v>
      </c>
      <c r="D1009" t="s">
        <v>60</v>
      </c>
      <c r="E1009" t="s">
        <v>93</v>
      </c>
      <c r="F1009" t="s">
        <v>728</v>
      </c>
      <c r="G1009" t="s">
        <v>716</v>
      </c>
      <c r="H1009">
        <v>132.38800000000001</v>
      </c>
      <c r="I1009">
        <v>161.702957</v>
      </c>
      <c r="J1009">
        <v>5263.0468385000004</v>
      </c>
      <c r="K1009">
        <v>1.6864816</v>
      </c>
      <c r="L1009">
        <v>0.13350000000000001</v>
      </c>
      <c r="M1009">
        <v>3.04E-2</v>
      </c>
      <c r="N1009">
        <v>552.11400000000003</v>
      </c>
      <c r="O1009">
        <v>1981.9976999999999</v>
      </c>
      <c r="P1009">
        <v>7.1279000000000003</v>
      </c>
      <c r="Q1009">
        <v>0.12039999999999999</v>
      </c>
      <c r="R1009">
        <v>0.27600000000000002</v>
      </c>
      <c r="S1009">
        <v>132.28299999999999</v>
      </c>
      <c r="T1009">
        <v>2297.6561000000002</v>
      </c>
      <c r="U1009">
        <v>0.13750000000000001</v>
      </c>
      <c r="V1009">
        <v>0</v>
      </c>
      <c r="W1009">
        <v>5.7500000000000002E-2</v>
      </c>
      <c r="X1009">
        <v>757545080</v>
      </c>
      <c r="Y1009">
        <v>7047938491</v>
      </c>
      <c r="Z1009">
        <v>0</v>
      </c>
      <c r="AA1009">
        <v>0.1263</v>
      </c>
      <c r="AB1009">
        <v>0.1075</v>
      </c>
      <c r="AC1009">
        <v>402541380</v>
      </c>
      <c r="AD1009">
        <v>32757947091.25</v>
      </c>
      <c r="AE1009">
        <v>0</v>
      </c>
      <c r="AF1009">
        <v>0.12039999999999999</v>
      </c>
      <c r="AG1009">
        <v>1.23E-2</v>
      </c>
      <c r="AH1009">
        <v>1</v>
      </c>
      <c r="AI1009">
        <v>1</v>
      </c>
      <c r="AJ1009">
        <v>0.22339999999999999</v>
      </c>
      <c r="AK1009">
        <v>0.124</v>
      </c>
      <c r="AL1009">
        <v>1</v>
      </c>
      <c r="AM1009">
        <v>84801368.562299997</v>
      </c>
      <c r="AN1009">
        <v>6231760891.5696001</v>
      </c>
      <c r="AO1009">
        <v>0</v>
      </c>
      <c r="AP1009">
        <v>0.12870000000000001</v>
      </c>
      <c r="AQ1009">
        <v>1.3599999999999999E-2</v>
      </c>
      <c r="AR1009">
        <v>77315.945300000007</v>
      </c>
      <c r="AS1009">
        <v>3034573.8169999998</v>
      </c>
      <c r="AT1009">
        <v>158</v>
      </c>
      <c r="AU1009">
        <v>0.13469999999999999</v>
      </c>
      <c r="AV1009">
        <v>2.5427611096584202E-2</v>
      </c>
      <c r="AW1009">
        <v>11358.592699999999</v>
      </c>
      <c r="AX1009">
        <v>1165178.4576999999</v>
      </c>
      <c r="AY1009">
        <v>1.6836</v>
      </c>
      <c r="AZ1009">
        <v>0.112</v>
      </c>
      <c r="BA1009">
        <v>9.7000000000000003E-3</v>
      </c>
      <c r="BC1009">
        <v>1</v>
      </c>
      <c r="BD1009">
        <v>1</v>
      </c>
      <c r="BE1009">
        <v>0</v>
      </c>
      <c r="BF1009">
        <v>0</v>
      </c>
      <c r="BG1009" s="2">
        <f t="shared" si="19"/>
        <v>0.18260878921470988</v>
      </c>
      <c r="BH1009" t="str">
        <f>IFERROR(VLOOKUP(D1009,'Pesos cenários'!$B$2:$D$4,3,FALSE),"")</f>
        <v/>
      </c>
    </row>
    <row r="1010" spans="1:60" x14ac:dyDescent="0.25">
      <c r="A1010">
        <v>22321</v>
      </c>
      <c r="B1010" t="s">
        <v>715</v>
      </c>
      <c r="C1010" t="s">
        <v>696</v>
      </c>
      <c r="D1010" t="s">
        <v>60</v>
      </c>
      <c r="E1010" t="s">
        <v>93</v>
      </c>
      <c r="F1010" t="s">
        <v>728</v>
      </c>
      <c r="G1010" t="s">
        <v>716</v>
      </c>
      <c r="H1010">
        <v>25.690999999999999</v>
      </c>
      <c r="I1010">
        <v>4.7378587699999999</v>
      </c>
      <c r="J1010">
        <v>5263.0468385000004</v>
      </c>
      <c r="K1010">
        <v>1.6864816</v>
      </c>
      <c r="L1010">
        <v>0.13350000000000001</v>
      </c>
      <c r="M1010">
        <v>5.9999999999999995E-4</v>
      </c>
      <c r="N1010">
        <v>440.79860000000002</v>
      </c>
      <c r="O1010">
        <v>1981.9976999999999</v>
      </c>
      <c r="P1010">
        <v>7.1279000000000003</v>
      </c>
      <c r="Q1010">
        <v>0.12039999999999999</v>
      </c>
      <c r="R1010">
        <v>0.21959999999999999</v>
      </c>
      <c r="S1010">
        <v>16.404399999999999</v>
      </c>
      <c r="T1010">
        <v>2297.6561000000002</v>
      </c>
      <c r="U1010">
        <v>0.13750000000000001</v>
      </c>
      <c r="V1010">
        <v>0</v>
      </c>
      <c r="W1010">
        <v>7.1000000000000004E-3</v>
      </c>
      <c r="X1010">
        <v>261255814</v>
      </c>
      <c r="Y1010">
        <v>7047938491</v>
      </c>
      <c r="Z1010">
        <v>0</v>
      </c>
      <c r="AA1010">
        <v>0.1263</v>
      </c>
      <c r="AB1010">
        <v>3.7100000000000001E-2</v>
      </c>
      <c r="AC1010">
        <v>150768500</v>
      </c>
      <c r="AD1010">
        <v>32757947091.25</v>
      </c>
      <c r="AE1010">
        <v>0</v>
      </c>
      <c r="AF1010">
        <v>0.12039999999999999</v>
      </c>
      <c r="AG1010">
        <v>4.5999999999999999E-3</v>
      </c>
      <c r="AH1010">
        <v>1</v>
      </c>
      <c r="AI1010">
        <v>1</v>
      </c>
      <c r="AJ1010">
        <v>0.22339999999999999</v>
      </c>
      <c r="AK1010">
        <v>0.124</v>
      </c>
      <c r="AL1010">
        <v>1</v>
      </c>
      <c r="AM1010">
        <v>31761642.6142</v>
      </c>
      <c r="AN1010">
        <v>6231760891.5696001</v>
      </c>
      <c r="AO1010">
        <v>0</v>
      </c>
      <c r="AP1010">
        <v>0.12870000000000001</v>
      </c>
      <c r="AQ1010">
        <v>5.1000000000000004E-3</v>
      </c>
      <c r="AR1010">
        <v>201998.90599999999</v>
      </c>
      <c r="AS1010">
        <v>3034573.8169999998</v>
      </c>
      <c r="AT1010">
        <v>158</v>
      </c>
      <c r="AU1010">
        <v>0.13469999999999999</v>
      </c>
      <c r="AV1010">
        <v>6.6517220503929303E-2</v>
      </c>
      <c r="AW1010">
        <v>3869.5439999999999</v>
      </c>
      <c r="AX1010">
        <v>1165178.4576999999</v>
      </c>
      <c r="AY1010">
        <v>1.6836</v>
      </c>
      <c r="AZ1010">
        <v>0.112</v>
      </c>
      <c r="BA1010">
        <v>3.3E-3</v>
      </c>
      <c r="BC1010">
        <v>1</v>
      </c>
      <c r="BD1010">
        <v>1</v>
      </c>
      <c r="BE1010">
        <v>0</v>
      </c>
      <c r="BF1010">
        <v>0</v>
      </c>
      <c r="BG1010" s="2">
        <f t="shared" si="19"/>
        <v>0.16574534960187925</v>
      </c>
      <c r="BH1010" t="str">
        <f>IFERROR(VLOOKUP(D1010,'Pesos cenários'!$B$2:$D$4,3,FALSE),"")</f>
        <v/>
      </c>
    </row>
    <row r="1011" spans="1:60" x14ac:dyDescent="0.25">
      <c r="A1011">
        <v>22322</v>
      </c>
      <c r="B1011" t="s">
        <v>715</v>
      </c>
      <c r="C1011" t="s">
        <v>697</v>
      </c>
      <c r="D1011" t="s">
        <v>60</v>
      </c>
      <c r="E1011" t="s">
        <v>93</v>
      </c>
      <c r="F1011" t="s">
        <v>728</v>
      </c>
      <c r="G1011" t="s">
        <v>716</v>
      </c>
      <c r="H1011">
        <v>68.786000000000001</v>
      </c>
      <c r="I1011">
        <v>6.67521524</v>
      </c>
      <c r="J1011">
        <v>5263.0468385000004</v>
      </c>
      <c r="K1011">
        <v>1.6864816</v>
      </c>
      <c r="L1011">
        <v>0.13350000000000001</v>
      </c>
      <c r="M1011">
        <v>8.9999999999999998E-4</v>
      </c>
      <c r="N1011">
        <v>1279.5392999999999</v>
      </c>
      <c r="O1011">
        <v>1981.9976999999999</v>
      </c>
      <c r="P1011">
        <v>7.1279000000000003</v>
      </c>
      <c r="Q1011">
        <v>0.12039999999999999</v>
      </c>
      <c r="R1011">
        <v>0.64429999999999998</v>
      </c>
      <c r="S1011">
        <v>63.334000000000003</v>
      </c>
      <c r="T1011">
        <v>2297.6561000000002</v>
      </c>
      <c r="U1011">
        <v>0.13750000000000001</v>
      </c>
      <c r="V1011">
        <v>0</v>
      </c>
      <c r="W1011">
        <v>2.75E-2</v>
      </c>
      <c r="X1011">
        <v>519958278</v>
      </c>
      <c r="Y1011">
        <v>7047938491</v>
      </c>
      <c r="Z1011">
        <v>0</v>
      </c>
      <c r="AA1011">
        <v>0.1263</v>
      </c>
      <c r="AB1011">
        <v>7.3800000000000004E-2</v>
      </c>
      <c r="AC1011">
        <v>69324016</v>
      </c>
      <c r="AD1011">
        <v>32757947091.25</v>
      </c>
      <c r="AE1011">
        <v>0</v>
      </c>
      <c r="AF1011">
        <v>0.12039999999999999</v>
      </c>
      <c r="AG1011">
        <v>2.0999999999999999E-3</v>
      </c>
      <c r="AH1011">
        <v>1</v>
      </c>
      <c r="AI1011">
        <v>1</v>
      </c>
      <c r="AJ1011">
        <v>0.22339999999999999</v>
      </c>
      <c r="AK1011">
        <v>0.124</v>
      </c>
      <c r="AL1011">
        <v>1</v>
      </c>
      <c r="AM1011">
        <v>14604141.7095</v>
      </c>
      <c r="AN1011">
        <v>6231760891.5696001</v>
      </c>
      <c r="AO1011">
        <v>0</v>
      </c>
      <c r="AP1011">
        <v>0.12870000000000001</v>
      </c>
      <c r="AQ1011">
        <v>2.3E-3</v>
      </c>
      <c r="AR1011">
        <v>80074.781300000002</v>
      </c>
      <c r="AS1011">
        <v>3034573.8169999998</v>
      </c>
      <c r="AT1011">
        <v>158</v>
      </c>
      <c r="AU1011">
        <v>0.13469999999999999</v>
      </c>
      <c r="AV1011">
        <v>2.63367930170527E-2</v>
      </c>
      <c r="AW1011">
        <v>2457.6797999999999</v>
      </c>
      <c r="AX1011">
        <v>1165178.4576999999</v>
      </c>
      <c r="AY1011">
        <v>1.6836</v>
      </c>
      <c r="AZ1011">
        <v>0.112</v>
      </c>
      <c r="BA1011">
        <v>2.0999999999999999E-3</v>
      </c>
      <c r="BC1011">
        <v>1</v>
      </c>
      <c r="BD1011">
        <v>1</v>
      </c>
      <c r="BE1011">
        <v>0</v>
      </c>
      <c r="BF1011">
        <v>0</v>
      </c>
      <c r="BG1011" s="2">
        <f t="shared" si="19"/>
        <v>0.21534642601939699</v>
      </c>
      <c r="BH1011" t="str">
        <f>IFERROR(VLOOKUP(D1011,'Pesos cenários'!$B$2:$D$4,3,FALSE),"")</f>
        <v/>
      </c>
    </row>
    <row r="1012" spans="1:60" x14ac:dyDescent="0.25">
      <c r="A1012">
        <v>22323</v>
      </c>
      <c r="B1012" t="s">
        <v>715</v>
      </c>
      <c r="C1012" t="s">
        <v>698</v>
      </c>
      <c r="D1012" t="s">
        <v>60</v>
      </c>
      <c r="E1012" t="s">
        <v>93</v>
      </c>
      <c r="F1012" t="s">
        <v>728</v>
      </c>
      <c r="G1012" t="s">
        <v>716</v>
      </c>
      <c r="H1012">
        <v>32.122999999999998</v>
      </c>
      <c r="I1012">
        <v>1.6864816</v>
      </c>
      <c r="J1012">
        <v>5263.0468385000004</v>
      </c>
      <c r="K1012">
        <v>1.6864816</v>
      </c>
      <c r="L1012">
        <v>0.13350000000000001</v>
      </c>
      <c r="M1012">
        <v>0</v>
      </c>
      <c r="N1012">
        <v>305.01569999999998</v>
      </c>
      <c r="O1012">
        <v>1981.9976999999999</v>
      </c>
      <c r="P1012">
        <v>7.1279000000000003</v>
      </c>
      <c r="Q1012">
        <v>0.12039999999999999</v>
      </c>
      <c r="R1012">
        <v>0.15079999999999999</v>
      </c>
      <c r="S1012">
        <v>32.302999999999997</v>
      </c>
      <c r="T1012">
        <v>2297.6561000000002</v>
      </c>
      <c r="U1012">
        <v>0.13750000000000001</v>
      </c>
      <c r="V1012">
        <v>0</v>
      </c>
      <c r="W1012">
        <v>1.4E-2</v>
      </c>
      <c r="X1012">
        <v>348958936</v>
      </c>
      <c r="Y1012">
        <v>7047938491</v>
      </c>
      <c r="Z1012">
        <v>0</v>
      </c>
      <c r="AA1012">
        <v>0.1263</v>
      </c>
      <c r="AB1012">
        <v>4.9500000000000002E-2</v>
      </c>
      <c r="AC1012">
        <v>72022240</v>
      </c>
      <c r="AD1012">
        <v>32757947091.25</v>
      </c>
      <c r="AE1012">
        <v>0</v>
      </c>
      <c r="AF1012">
        <v>0.12039999999999999</v>
      </c>
      <c r="AG1012">
        <v>2.2000000000000001E-3</v>
      </c>
      <c r="AH1012">
        <v>1</v>
      </c>
      <c r="AI1012">
        <v>1</v>
      </c>
      <c r="AJ1012">
        <v>0.22339999999999999</v>
      </c>
      <c r="AK1012">
        <v>0.124</v>
      </c>
      <c r="AL1012">
        <v>1</v>
      </c>
      <c r="AM1012">
        <v>15172563.914999999</v>
      </c>
      <c r="AN1012">
        <v>6231760891.5696001</v>
      </c>
      <c r="AO1012">
        <v>0</v>
      </c>
      <c r="AP1012">
        <v>0.12870000000000001</v>
      </c>
      <c r="AQ1012">
        <v>2.3999999999999998E-3</v>
      </c>
      <c r="AR1012">
        <v>58915.179700000001</v>
      </c>
      <c r="AS1012">
        <v>3034573.8169999998</v>
      </c>
      <c r="AT1012">
        <v>158</v>
      </c>
      <c r="AU1012">
        <v>0.13469999999999999</v>
      </c>
      <c r="AV1012">
        <v>1.93635886587523E-2</v>
      </c>
      <c r="AW1012">
        <v>2349.3780999999999</v>
      </c>
      <c r="AX1012">
        <v>1165178.4576999999</v>
      </c>
      <c r="AY1012">
        <v>1.6836</v>
      </c>
      <c r="AZ1012">
        <v>0.112</v>
      </c>
      <c r="BA1012">
        <v>2E-3</v>
      </c>
      <c r="BC1012">
        <v>1</v>
      </c>
      <c r="BD1012">
        <v>1</v>
      </c>
      <c r="BE1012">
        <v>0</v>
      </c>
      <c r="BF1012">
        <v>0</v>
      </c>
      <c r="BG1012" s="2">
        <f t="shared" si="19"/>
        <v>0.15181420539233395</v>
      </c>
      <c r="BH1012" t="str">
        <f>IFERROR(VLOOKUP(D1012,'Pesos cenários'!$B$2:$D$4,3,FALSE),"")</f>
        <v/>
      </c>
    </row>
    <row r="1013" spans="1:60" x14ac:dyDescent="0.25">
      <c r="A1013">
        <v>22324</v>
      </c>
      <c r="B1013" t="s">
        <v>715</v>
      </c>
      <c r="C1013" t="s">
        <v>699</v>
      </c>
      <c r="D1013" t="s">
        <v>60</v>
      </c>
      <c r="E1013" t="s">
        <v>93</v>
      </c>
      <c r="F1013" t="s">
        <v>728</v>
      </c>
      <c r="G1013" t="s">
        <v>716</v>
      </c>
      <c r="H1013">
        <v>32.898000000000003</v>
      </c>
      <c r="I1013">
        <v>399.97308299999997</v>
      </c>
      <c r="J1013">
        <v>5263.0468385000004</v>
      </c>
      <c r="K1013">
        <v>1.6864816</v>
      </c>
      <c r="L1013">
        <v>0.13350000000000001</v>
      </c>
      <c r="M1013">
        <v>7.5700000000000003E-2</v>
      </c>
      <c r="N1013">
        <v>74.452600000000004</v>
      </c>
      <c r="O1013">
        <v>1981.9976999999999</v>
      </c>
      <c r="P1013">
        <v>7.1279000000000003</v>
      </c>
      <c r="Q1013">
        <v>0.12039999999999999</v>
      </c>
      <c r="R1013">
        <v>3.4099999999999998E-2</v>
      </c>
      <c r="S1013">
        <v>32.850299999999997</v>
      </c>
      <c r="T1013">
        <v>2297.6561000000002</v>
      </c>
      <c r="U1013">
        <v>0.13750000000000001</v>
      </c>
      <c r="V1013">
        <v>0</v>
      </c>
      <c r="W1013">
        <v>1.4200000000000001E-2</v>
      </c>
      <c r="X1013">
        <v>286760070</v>
      </c>
      <c r="Y1013">
        <v>7047938491</v>
      </c>
      <c r="Z1013">
        <v>0</v>
      </c>
      <c r="AA1013">
        <v>0.1263</v>
      </c>
      <c r="AB1013">
        <v>4.07E-2</v>
      </c>
      <c r="AC1013">
        <v>101603890</v>
      </c>
      <c r="AD1013">
        <v>32757947091.25</v>
      </c>
      <c r="AE1013">
        <v>0</v>
      </c>
      <c r="AF1013">
        <v>0.12039999999999999</v>
      </c>
      <c r="AG1013">
        <v>3.0999999999999999E-3</v>
      </c>
      <c r="AH1013">
        <v>1</v>
      </c>
      <c r="AI1013">
        <v>1</v>
      </c>
      <c r="AJ1013">
        <v>0.22339999999999999</v>
      </c>
      <c r="AK1013">
        <v>0.124</v>
      </c>
      <c r="AL1013">
        <v>1</v>
      </c>
      <c r="AM1013">
        <v>21404379.624499999</v>
      </c>
      <c r="AN1013">
        <v>6231760891.5696001</v>
      </c>
      <c r="AO1013">
        <v>0</v>
      </c>
      <c r="AP1013">
        <v>0.12870000000000001</v>
      </c>
      <c r="AQ1013">
        <v>3.3999999999999998E-3</v>
      </c>
      <c r="AR1013">
        <v>114725.68</v>
      </c>
      <c r="AS1013">
        <v>3034573.8169999998</v>
      </c>
      <c r="AT1013">
        <v>158</v>
      </c>
      <c r="AU1013">
        <v>0.13469999999999999</v>
      </c>
      <c r="AV1013">
        <v>3.77560910927719E-2</v>
      </c>
      <c r="AW1013">
        <v>3572.9076</v>
      </c>
      <c r="AX1013">
        <v>1165178.4576999999</v>
      </c>
      <c r="AY1013">
        <v>1.6836</v>
      </c>
      <c r="AZ1013">
        <v>0.112</v>
      </c>
      <c r="BA1013">
        <v>3.0999999999999999E-3</v>
      </c>
      <c r="BC1013">
        <v>1</v>
      </c>
      <c r="BD1013">
        <v>1</v>
      </c>
      <c r="BE1013">
        <v>0</v>
      </c>
      <c r="BF1013">
        <v>0</v>
      </c>
      <c r="BG1013" s="2">
        <f t="shared" si="19"/>
        <v>0.14959576547019637</v>
      </c>
      <c r="BH1013" t="str">
        <f>IFERROR(VLOOKUP(D1013,'Pesos cenários'!$B$2:$D$4,3,FALSE),"")</f>
        <v/>
      </c>
    </row>
    <row r="1014" spans="1:60" x14ac:dyDescent="0.25">
      <c r="A1014">
        <v>22325</v>
      </c>
      <c r="B1014" t="s">
        <v>715</v>
      </c>
      <c r="C1014" t="s">
        <v>700</v>
      </c>
      <c r="D1014" t="s">
        <v>60</v>
      </c>
      <c r="E1014" t="s">
        <v>93</v>
      </c>
      <c r="F1014" t="s">
        <v>728</v>
      </c>
      <c r="G1014" t="s">
        <v>716</v>
      </c>
      <c r="H1014">
        <v>258.16800000000001</v>
      </c>
      <c r="I1014">
        <v>869.94671600000004</v>
      </c>
      <c r="J1014">
        <v>5263.0468385000004</v>
      </c>
      <c r="K1014">
        <v>1.6864816</v>
      </c>
      <c r="L1014">
        <v>0.13350000000000001</v>
      </c>
      <c r="M1014">
        <v>0.16500000000000001</v>
      </c>
      <c r="N1014">
        <v>158.06299999999999</v>
      </c>
      <c r="O1014">
        <v>1981.9976999999999</v>
      </c>
      <c r="P1014">
        <v>7.1279000000000003</v>
      </c>
      <c r="Q1014">
        <v>0.12039999999999999</v>
      </c>
      <c r="R1014">
        <v>7.6399999999999996E-2</v>
      </c>
      <c r="S1014">
        <v>258.78489999999999</v>
      </c>
      <c r="T1014">
        <v>2297.6561000000002</v>
      </c>
      <c r="U1014">
        <v>0.13750000000000001</v>
      </c>
      <c r="V1014">
        <v>0</v>
      </c>
      <c r="W1014">
        <v>0.11260000000000001</v>
      </c>
      <c r="X1014">
        <v>1491811584</v>
      </c>
      <c r="Y1014">
        <v>7047938491</v>
      </c>
      <c r="Z1014">
        <v>0</v>
      </c>
      <c r="AA1014">
        <v>0.1263</v>
      </c>
      <c r="AB1014">
        <v>0.2117</v>
      </c>
      <c r="AC1014">
        <v>13842106000</v>
      </c>
      <c r="AD1014">
        <v>32757947091.25</v>
      </c>
      <c r="AE1014">
        <v>0</v>
      </c>
      <c r="AF1014">
        <v>0.12039999999999999</v>
      </c>
      <c r="AG1014">
        <v>0.42259999999999998</v>
      </c>
      <c r="AH1014">
        <v>1</v>
      </c>
      <c r="AI1014">
        <v>1</v>
      </c>
      <c r="AJ1014">
        <v>0.22339999999999999</v>
      </c>
      <c r="AK1014">
        <v>0.124</v>
      </c>
      <c r="AL1014">
        <v>1</v>
      </c>
      <c r="AM1014">
        <v>2916047009.4728999</v>
      </c>
      <c r="AN1014">
        <v>6231760891.5696001</v>
      </c>
      <c r="AO1014">
        <v>0</v>
      </c>
      <c r="AP1014">
        <v>0.12870000000000001</v>
      </c>
      <c r="AQ1014">
        <v>0.46789999999999998</v>
      </c>
      <c r="AR1014">
        <v>2008551.38</v>
      </c>
      <c r="AS1014">
        <v>3034573.8169999998</v>
      </c>
      <c r="AT1014">
        <v>158</v>
      </c>
      <c r="AU1014">
        <v>0.13469999999999999</v>
      </c>
      <c r="AV1014">
        <v>0.66187151040677505</v>
      </c>
      <c r="AW1014">
        <v>496879.51370000001</v>
      </c>
      <c r="AX1014">
        <v>1165178.4576999999</v>
      </c>
      <c r="AY1014">
        <v>1.6836</v>
      </c>
      <c r="AZ1014">
        <v>0.112</v>
      </c>
      <c r="BA1014">
        <v>0.4264</v>
      </c>
      <c r="BC1014">
        <v>1</v>
      </c>
      <c r="BD1014">
        <v>1</v>
      </c>
      <c r="BE1014">
        <v>0</v>
      </c>
      <c r="BF1014">
        <v>0</v>
      </c>
      <c r="BG1014" s="2">
        <f t="shared" si="19"/>
        <v>0.42997443245179262</v>
      </c>
      <c r="BH1014" t="str">
        <f>IFERROR(VLOOKUP(D1014,'Pesos cenários'!$B$2:$D$4,3,FALSE),"")</f>
        <v/>
      </c>
    </row>
    <row r="1015" spans="1:60" x14ac:dyDescent="0.25">
      <c r="A1015">
        <v>22326</v>
      </c>
      <c r="B1015" t="s">
        <v>715</v>
      </c>
      <c r="C1015" t="s">
        <v>701</v>
      </c>
      <c r="D1015" t="s">
        <v>60</v>
      </c>
      <c r="E1015" t="s">
        <v>93</v>
      </c>
      <c r="F1015" t="s">
        <v>728</v>
      </c>
      <c r="G1015" t="s">
        <v>716</v>
      </c>
      <c r="H1015">
        <v>147.93</v>
      </c>
      <c r="I1015">
        <v>1335.60583</v>
      </c>
      <c r="J1015">
        <v>5263.0468385000004</v>
      </c>
      <c r="K1015">
        <v>1.6864816</v>
      </c>
      <c r="L1015">
        <v>0.13350000000000001</v>
      </c>
      <c r="M1015">
        <v>0.2535</v>
      </c>
      <c r="N1015">
        <v>233.34119999999999</v>
      </c>
      <c r="O1015">
        <v>1981.9976999999999</v>
      </c>
      <c r="P1015">
        <v>7.1279000000000003</v>
      </c>
      <c r="Q1015">
        <v>0.12039999999999999</v>
      </c>
      <c r="R1015">
        <v>0.1145</v>
      </c>
      <c r="S1015">
        <v>148.55549999999999</v>
      </c>
      <c r="T1015">
        <v>2297.6561000000002</v>
      </c>
      <c r="U1015">
        <v>0.13750000000000001</v>
      </c>
      <c r="V1015">
        <v>0</v>
      </c>
      <c r="W1015">
        <v>6.4600000000000005E-2</v>
      </c>
      <c r="X1015">
        <v>866024836</v>
      </c>
      <c r="Y1015">
        <v>7047938491</v>
      </c>
      <c r="Z1015">
        <v>0</v>
      </c>
      <c r="AA1015">
        <v>0.1263</v>
      </c>
      <c r="AB1015">
        <v>0.1229</v>
      </c>
      <c r="AC1015">
        <v>3417394000</v>
      </c>
      <c r="AD1015">
        <v>32757947091.25</v>
      </c>
      <c r="AE1015">
        <v>0</v>
      </c>
      <c r="AF1015">
        <v>0.12039999999999999</v>
      </c>
      <c r="AG1015">
        <v>0.1043</v>
      </c>
      <c r="AH1015">
        <v>1</v>
      </c>
      <c r="AI1015">
        <v>1</v>
      </c>
      <c r="AJ1015">
        <v>0.22339999999999999</v>
      </c>
      <c r="AK1015">
        <v>0.124</v>
      </c>
      <c r="AL1015">
        <v>1</v>
      </c>
      <c r="AM1015">
        <v>719925175.14289999</v>
      </c>
      <c r="AN1015">
        <v>6231760891.5696001</v>
      </c>
      <c r="AO1015">
        <v>0</v>
      </c>
      <c r="AP1015">
        <v>0.12870000000000001</v>
      </c>
      <c r="AQ1015">
        <v>0.11550000000000001</v>
      </c>
      <c r="AR1015">
        <v>865267.625</v>
      </c>
      <c r="AS1015">
        <v>3034573.8169999998</v>
      </c>
      <c r="AT1015">
        <v>158</v>
      </c>
      <c r="AU1015">
        <v>0.13469999999999999</v>
      </c>
      <c r="AV1015">
        <v>0.28509923397884701</v>
      </c>
      <c r="AW1015">
        <v>124000.39599999999</v>
      </c>
      <c r="AX1015">
        <v>1165178.4576999999</v>
      </c>
      <c r="AY1015">
        <v>1.6836</v>
      </c>
      <c r="AZ1015">
        <v>0.112</v>
      </c>
      <c r="BA1015">
        <v>0.10639999999999999</v>
      </c>
      <c r="BC1015">
        <v>1</v>
      </c>
      <c r="BD1015">
        <v>1</v>
      </c>
      <c r="BE1015">
        <v>0</v>
      </c>
      <c r="BF1015">
        <v>0</v>
      </c>
      <c r="BG1015" s="2">
        <f t="shared" si="19"/>
        <v>0.26489255681695073</v>
      </c>
      <c r="BH1015" t="str">
        <f>IFERROR(VLOOKUP(D1015,'Pesos cenários'!$B$2:$D$4,3,FALSE),"")</f>
        <v/>
      </c>
    </row>
    <row r="1016" spans="1:60" x14ac:dyDescent="0.25">
      <c r="A1016">
        <v>22327</v>
      </c>
      <c r="B1016" t="s">
        <v>715</v>
      </c>
      <c r="C1016" t="s">
        <v>702</v>
      </c>
      <c r="D1016" t="s">
        <v>60</v>
      </c>
      <c r="E1016" t="s">
        <v>93</v>
      </c>
      <c r="F1016" t="s">
        <v>728</v>
      </c>
      <c r="G1016" t="s">
        <v>716</v>
      </c>
      <c r="H1016">
        <v>114.553</v>
      </c>
      <c r="I1016">
        <v>775.32830799999999</v>
      </c>
      <c r="J1016">
        <v>5263.0468385000004</v>
      </c>
      <c r="K1016">
        <v>1.6864816</v>
      </c>
      <c r="L1016">
        <v>0.13350000000000001</v>
      </c>
      <c r="M1016">
        <v>0.14699999999999999</v>
      </c>
      <c r="N1016">
        <v>171.1121</v>
      </c>
      <c r="O1016">
        <v>1981.9976999999999</v>
      </c>
      <c r="P1016">
        <v>7.1279000000000003</v>
      </c>
      <c r="Q1016">
        <v>0.12039999999999999</v>
      </c>
      <c r="R1016">
        <v>8.3000000000000004E-2</v>
      </c>
      <c r="S1016">
        <v>297.81439999999998</v>
      </c>
      <c r="T1016">
        <v>2297.6561000000002</v>
      </c>
      <c r="U1016">
        <v>0.13750000000000001</v>
      </c>
      <c r="V1016">
        <v>0</v>
      </c>
      <c r="W1016">
        <v>0.12959999999999999</v>
      </c>
      <c r="X1016">
        <v>842317908</v>
      </c>
      <c r="Y1016">
        <v>7047938491</v>
      </c>
      <c r="Z1016">
        <v>0</v>
      </c>
      <c r="AA1016">
        <v>0.1263</v>
      </c>
      <c r="AB1016">
        <v>0.1195</v>
      </c>
      <c r="AC1016">
        <v>3420163300</v>
      </c>
      <c r="AD1016">
        <v>32757947091.25</v>
      </c>
      <c r="AE1016">
        <v>0</v>
      </c>
      <c r="AF1016">
        <v>0.12039999999999999</v>
      </c>
      <c r="AG1016">
        <v>0.10440000000000001</v>
      </c>
      <c r="AH1016">
        <v>1</v>
      </c>
      <c r="AI1016">
        <v>1</v>
      </c>
      <c r="AJ1016">
        <v>0.22339999999999999</v>
      </c>
      <c r="AK1016">
        <v>0.124</v>
      </c>
      <c r="AL1016">
        <v>1</v>
      </c>
      <c r="AM1016">
        <v>720508099.5345</v>
      </c>
      <c r="AN1016">
        <v>6231760891.5696001</v>
      </c>
      <c r="AO1016">
        <v>0</v>
      </c>
      <c r="AP1016">
        <v>0.12870000000000001</v>
      </c>
      <c r="AQ1016">
        <v>0.11559999999999999</v>
      </c>
      <c r="AR1016">
        <v>865267.625</v>
      </c>
      <c r="AS1016">
        <v>3034573.8169999998</v>
      </c>
      <c r="AT1016">
        <v>158</v>
      </c>
      <c r="AU1016">
        <v>0.13469999999999999</v>
      </c>
      <c r="AV1016">
        <v>0.28509923397884701</v>
      </c>
      <c r="AW1016">
        <v>124105.9424</v>
      </c>
      <c r="AX1016">
        <v>1165178.4576999999</v>
      </c>
      <c r="AY1016">
        <v>1.6836</v>
      </c>
      <c r="AZ1016">
        <v>0.112</v>
      </c>
      <c r="BA1016">
        <v>0.1065</v>
      </c>
      <c r="BC1016">
        <v>1</v>
      </c>
      <c r="BD1016">
        <v>1</v>
      </c>
      <c r="BE1016">
        <v>0</v>
      </c>
      <c r="BF1016">
        <v>0</v>
      </c>
      <c r="BG1016" s="2">
        <f t="shared" si="19"/>
        <v>0.24648889681695069</v>
      </c>
      <c r="BH1016" t="str">
        <f>IFERROR(VLOOKUP(D1016,'Pesos cenários'!$B$2:$D$4,3,FALSE),"")</f>
        <v/>
      </c>
    </row>
    <row r="1017" spans="1:60" x14ac:dyDescent="0.25">
      <c r="A1017">
        <v>22329</v>
      </c>
      <c r="B1017" t="s">
        <v>719</v>
      </c>
      <c r="C1017" t="s">
        <v>703</v>
      </c>
      <c r="D1017" t="s">
        <v>60</v>
      </c>
      <c r="E1017" t="s">
        <v>93</v>
      </c>
      <c r="F1017" t="s">
        <v>728</v>
      </c>
      <c r="G1017" t="s">
        <v>716</v>
      </c>
      <c r="H1017">
        <v>342.75900000000001</v>
      </c>
      <c r="I1017">
        <v>2751.77612</v>
      </c>
      <c r="J1017">
        <v>2144.8548336499998</v>
      </c>
      <c r="K1017">
        <v>3.6022190000000003E-2</v>
      </c>
      <c r="L1017">
        <v>0.13350000000000001</v>
      </c>
      <c r="M1017">
        <v>1</v>
      </c>
      <c r="N1017">
        <v>55.630600000000001</v>
      </c>
      <c r="O1017">
        <v>991.44029999999998</v>
      </c>
      <c r="P1017">
        <v>1.4140999999999999</v>
      </c>
      <c r="Q1017">
        <v>0.12039999999999999</v>
      </c>
      <c r="R1017">
        <v>5.4800000000000001E-2</v>
      </c>
      <c r="S1017">
        <v>334.5675</v>
      </c>
      <c r="T1017">
        <v>627.43240000000003</v>
      </c>
      <c r="U1017">
        <v>0</v>
      </c>
      <c r="V1017">
        <v>0</v>
      </c>
      <c r="W1017">
        <v>0.53320000000000001</v>
      </c>
      <c r="X1017">
        <v>1352959600</v>
      </c>
      <c r="Y1017">
        <v>1881592089.5</v>
      </c>
      <c r="Z1017">
        <v>0</v>
      </c>
      <c r="AA1017">
        <v>0.1263</v>
      </c>
      <c r="AB1017">
        <v>0.71909999999999996</v>
      </c>
      <c r="AC1017">
        <v>321472.22120000003</v>
      </c>
      <c r="AD1017">
        <v>644978.16810000001</v>
      </c>
      <c r="AE1017">
        <v>0</v>
      </c>
      <c r="AF1017">
        <v>0.12039999999999999</v>
      </c>
      <c r="AG1017">
        <v>0.49840000000000001</v>
      </c>
      <c r="AH1017">
        <v>0.71889999999999998</v>
      </c>
      <c r="AI1017">
        <v>0.57840000000000003</v>
      </c>
      <c r="AJ1017">
        <v>-0.33900000000000002</v>
      </c>
      <c r="AK1017">
        <v>0.124</v>
      </c>
      <c r="AL1017">
        <v>1</v>
      </c>
      <c r="AM1017">
        <v>203116864.62329999</v>
      </c>
      <c r="AN1017">
        <v>528682801.3082</v>
      </c>
      <c r="AO1017">
        <v>0</v>
      </c>
      <c r="AP1017">
        <v>0.12870000000000001</v>
      </c>
      <c r="AQ1017">
        <v>0.38419999999999999</v>
      </c>
      <c r="AR1017">
        <v>4.4702887500000003E-2</v>
      </c>
      <c r="AS1017">
        <v>0</v>
      </c>
      <c r="AT1017">
        <v>-5.5498890562499996</v>
      </c>
      <c r="AU1017">
        <v>0.13469999999999999</v>
      </c>
      <c r="AV1017">
        <v>0</v>
      </c>
      <c r="AW1017">
        <v>22093.0147</v>
      </c>
      <c r="AX1017">
        <v>145285.9498</v>
      </c>
      <c r="AY1017">
        <v>0</v>
      </c>
      <c r="AZ1017">
        <v>0.112</v>
      </c>
      <c r="BA1017">
        <v>0.84789999999999999</v>
      </c>
      <c r="BC1017">
        <v>0</v>
      </c>
      <c r="BD1017">
        <v>0</v>
      </c>
      <c r="BE1017">
        <v>0</v>
      </c>
      <c r="BF1017">
        <v>0</v>
      </c>
      <c r="BG1017" s="2">
        <f t="shared" si="19"/>
        <v>0.55933895</v>
      </c>
      <c r="BH1017" t="str">
        <f>IFERROR(VLOOKUP(D1017,'Pesos cenários'!$B$2:$D$4,3,FALSE),"")</f>
        <v/>
      </c>
    </row>
    <row r="1018" spans="1:60" x14ac:dyDescent="0.25">
      <c r="A1018">
        <v>22331</v>
      </c>
      <c r="B1018" t="s">
        <v>719</v>
      </c>
      <c r="C1018" t="s">
        <v>652</v>
      </c>
      <c r="D1018" t="s">
        <v>60</v>
      </c>
      <c r="E1018" t="s">
        <v>93</v>
      </c>
      <c r="F1018" t="s">
        <v>728</v>
      </c>
      <c r="G1018" t="s">
        <v>716</v>
      </c>
      <c r="H1018">
        <v>185.143</v>
      </c>
      <c r="I1018">
        <v>2743.75342</v>
      </c>
      <c r="J1018">
        <v>2144.8548336499998</v>
      </c>
      <c r="K1018">
        <v>3.6022190000000003E-2</v>
      </c>
      <c r="L1018">
        <v>0.13350000000000001</v>
      </c>
      <c r="M1018">
        <v>1</v>
      </c>
      <c r="N1018">
        <v>180.79069999999999</v>
      </c>
      <c r="O1018">
        <v>991.44029999999998</v>
      </c>
      <c r="P1018">
        <v>1.4140999999999999</v>
      </c>
      <c r="Q1018">
        <v>0.12039999999999999</v>
      </c>
      <c r="R1018">
        <v>0.1812</v>
      </c>
      <c r="S1018">
        <v>188.029</v>
      </c>
      <c r="T1018">
        <v>627.43240000000003</v>
      </c>
      <c r="U1018">
        <v>0</v>
      </c>
      <c r="V1018">
        <v>0</v>
      </c>
      <c r="W1018">
        <v>0.29970000000000002</v>
      </c>
      <c r="X1018">
        <v>730808008</v>
      </c>
      <c r="Y1018">
        <v>1881592089.5</v>
      </c>
      <c r="Z1018">
        <v>0</v>
      </c>
      <c r="AA1018">
        <v>0.1263</v>
      </c>
      <c r="AB1018">
        <v>0.38840000000000002</v>
      </c>
      <c r="AC1018">
        <v>91684.033200000005</v>
      </c>
      <c r="AD1018">
        <v>644978.16810000001</v>
      </c>
      <c r="AE1018">
        <v>0</v>
      </c>
      <c r="AF1018">
        <v>0.12039999999999999</v>
      </c>
      <c r="AG1018">
        <v>0.14219999999999999</v>
      </c>
      <c r="AH1018">
        <v>2.0000000000000001E-4</v>
      </c>
      <c r="AI1018">
        <v>0.57840000000000003</v>
      </c>
      <c r="AJ1018">
        <v>-0.33900000000000002</v>
      </c>
      <c r="AK1018">
        <v>0.124</v>
      </c>
      <c r="AL1018">
        <v>0.36980000000000002</v>
      </c>
      <c r="AM1018">
        <v>113618655.13060001</v>
      </c>
      <c r="AN1018">
        <v>528682801.3082</v>
      </c>
      <c r="AO1018">
        <v>0</v>
      </c>
      <c r="AP1018">
        <v>0.12870000000000001</v>
      </c>
      <c r="AQ1018">
        <v>0.21490000000000001</v>
      </c>
      <c r="AR1018">
        <v>-0.10967169</v>
      </c>
      <c r="AS1018">
        <v>0</v>
      </c>
      <c r="AT1018">
        <v>-5.5498890562499996</v>
      </c>
      <c r="AU1018">
        <v>0.13469999999999999</v>
      </c>
      <c r="AV1018">
        <v>1.9761059885781501E-2</v>
      </c>
      <c r="AW1018">
        <v>3141.1716999999999</v>
      </c>
      <c r="AX1018">
        <v>145285.9498</v>
      </c>
      <c r="AY1018">
        <v>0</v>
      </c>
      <c r="AZ1018">
        <v>0.112</v>
      </c>
      <c r="BA1018">
        <v>0.97840000000000005</v>
      </c>
      <c r="BC1018">
        <v>0</v>
      </c>
      <c r="BD1018">
        <v>0</v>
      </c>
      <c r="BE1018">
        <v>0</v>
      </c>
      <c r="BF1018">
        <v>0</v>
      </c>
      <c r="BG1018" s="2">
        <f t="shared" si="19"/>
        <v>0.40724772476661475</v>
      </c>
      <c r="BH1018" t="str">
        <f>IFERROR(VLOOKUP(D1018,'Pesos cenários'!$B$2:$D$4,3,FALSE),"")</f>
        <v/>
      </c>
    </row>
  </sheetData>
  <autoFilter ref="A1:BG1018" xr:uid="{7E036401-0B2C-46BB-9068-336CCBFCC254}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2956E-B41E-417A-AE4C-8951ADEBA800}">
  <dimension ref="A1:J354"/>
  <sheetViews>
    <sheetView zoomScaleNormal="100" workbookViewId="0">
      <selection activeCell="C41" sqref="C41"/>
    </sheetView>
  </sheetViews>
  <sheetFormatPr defaultRowHeight="15" x14ac:dyDescent="0.25"/>
  <cols>
    <col min="1" max="1" width="23.7109375" bestFit="1" customWidth="1"/>
    <col min="2" max="2" width="12.5703125" customWidth="1"/>
    <col min="3" max="3" width="110" customWidth="1"/>
    <col min="4" max="4" width="14.5703125" customWidth="1"/>
    <col min="5" max="5" width="27" bestFit="1" customWidth="1"/>
    <col min="6" max="7" width="16.5703125" customWidth="1"/>
    <col min="8" max="8" width="20.140625" bestFit="1" customWidth="1"/>
  </cols>
  <sheetData>
    <row r="1" spans="1:10" x14ac:dyDescent="0.25">
      <c r="A1" s="1" t="s">
        <v>0</v>
      </c>
      <c r="B1" s="1" t="s">
        <v>708</v>
      </c>
      <c r="C1" s="1" t="s">
        <v>1</v>
      </c>
      <c r="D1" s="1" t="s">
        <v>710</v>
      </c>
      <c r="E1" s="1" t="s">
        <v>709</v>
      </c>
      <c r="F1" s="1" t="s">
        <v>723</v>
      </c>
      <c r="G1" s="1" t="s">
        <v>734</v>
      </c>
    </row>
    <row r="2" spans="1:10" x14ac:dyDescent="0.25">
      <c r="A2">
        <v>317</v>
      </c>
      <c r="B2" t="s">
        <v>715</v>
      </c>
      <c r="C2" t="s">
        <v>189</v>
      </c>
      <c r="D2" t="s">
        <v>57</v>
      </c>
      <c r="E2" t="s">
        <v>716</v>
      </c>
      <c r="F2" s="2">
        <v>0.62650274007399998</v>
      </c>
      <c r="G2" t="str">
        <f>IF(F2&gt;=VLOOKUP(_xlfn.CONCAT(B2,E2),'Limites classes IBG'!$B$2:$I$4,8,FALSE),"Prioridade 1",IF(F2&lt;=VLOOKUP(_xlfn.CONCAT(B2,E2),'Limites classes IBG'!$B$2:$I$4,7,FALSE),"Prioridade 3","Prioridade 2"))</f>
        <v>Prioridade 1</v>
      </c>
    </row>
    <row r="3" spans="1:10" x14ac:dyDescent="0.25">
      <c r="A3">
        <v>318</v>
      </c>
      <c r="B3" t="s">
        <v>715</v>
      </c>
      <c r="C3" t="s">
        <v>190</v>
      </c>
      <c r="D3" t="s">
        <v>57</v>
      </c>
      <c r="E3" t="s">
        <v>716</v>
      </c>
      <c r="F3" s="2">
        <v>0.60454545156995776</v>
      </c>
      <c r="G3" t="str">
        <f>IF(F3&gt;=VLOOKUP(_xlfn.CONCAT(B3,E3),'Limites classes IBG'!$B$2:$I$4,8,FALSE),"Prioridade 1",IF(F3&lt;=VLOOKUP(_xlfn.CONCAT(B3,E3),'Limites classes IBG'!$B$2:$I$4,7,FALSE),"Prioridade 3","Prioridade 2"))</f>
        <v>Prioridade 1</v>
      </c>
    </row>
    <row r="4" spans="1:10" x14ac:dyDescent="0.25">
      <c r="A4">
        <v>321</v>
      </c>
      <c r="B4" t="s">
        <v>715</v>
      </c>
      <c r="C4" t="s">
        <v>191</v>
      </c>
      <c r="D4" t="s">
        <v>57</v>
      </c>
      <c r="E4" t="s">
        <v>716</v>
      </c>
      <c r="F4" s="2">
        <v>0.49005400473539268</v>
      </c>
      <c r="G4" t="str">
        <f>IF(F4&gt;=VLOOKUP(_xlfn.CONCAT(B4,E4),'Limites classes IBG'!$B$2:$I$4,8,FALSE),"Prioridade 1",IF(F4&lt;=VLOOKUP(_xlfn.CONCAT(B4,E4),'Limites classes IBG'!$B$2:$I$4,7,FALSE),"Prioridade 3","Prioridade 2"))</f>
        <v>Prioridade 1</v>
      </c>
      <c r="J4" s="3"/>
    </row>
    <row r="5" spans="1:10" x14ac:dyDescent="0.25">
      <c r="A5">
        <v>327</v>
      </c>
      <c r="B5" t="s">
        <v>715</v>
      </c>
      <c r="C5" t="s">
        <v>195</v>
      </c>
      <c r="D5" t="s">
        <v>57</v>
      </c>
      <c r="E5" t="s">
        <v>716</v>
      </c>
      <c r="F5" s="2">
        <v>0.60462064432292251</v>
      </c>
      <c r="G5" t="str">
        <f>IF(F5&gt;=VLOOKUP(_xlfn.CONCAT(B5,E5),'Limites classes IBG'!$B$2:$I$4,8,FALSE),"Prioridade 1",IF(F5&lt;=VLOOKUP(_xlfn.CONCAT(B5,E5),'Limites classes IBG'!$B$2:$I$4,7,FALSE),"Prioridade 3","Prioridade 2"))</f>
        <v>Prioridade 1</v>
      </c>
    </row>
    <row r="6" spans="1:10" x14ac:dyDescent="0.25">
      <c r="A6">
        <v>333</v>
      </c>
      <c r="B6" t="s">
        <v>715</v>
      </c>
      <c r="C6" t="s">
        <v>198</v>
      </c>
      <c r="D6" t="s">
        <v>57</v>
      </c>
      <c r="E6" t="s">
        <v>716</v>
      </c>
      <c r="F6" s="2">
        <v>0.51019535836523633</v>
      </c>
      <c r="G6" t="str">
        <f>IF(F6&gt;=VLOOKUP(_xlfn.CONCAT(B6,E6),'Limites classes IBG'!$B$2:$I$4,8,FALSE),"Prioridade 1",IF(F6&lt;=VLOOKUP(_xlfn.CONCAT(B6,E6),'Limites classes IBG'!$B$2:$I$4,7,FALSE),"Prioridade 3","Prioridade 2"))</f>
        <v>Prioridade 1</v>
      </c>
    </row>
    <row r="7" spans="1:10" x14ac:dyDescent="0.25">
      <c r="A7">
        <v>335</v>
      </c>
      <c r="B7" t="s">
        <v>715</v>
      </c>
      <c r="C7" t="s">
        <v>200</v>
      </c>
      <c r="D7" t="s">
        <v>57</v>
      </c>
      <c r="E7" t="s">
        <v>716</v>
      </c>
      <c r="F7" s="2">
        <v>0.6464273347457129</v>
      </c>
      <c r="G7" t="str">
        <f>IF(F7&gt;=VLOOKUP(_xlfn.CONCAT(B7,E7),'Limites classes IBG'!$B$2:$I$4,8,FALSE),"Prioridade 1",IF(F7&lt;=VLOOKUP(_xlfn.CONCAT(B7,E7),'Limites classes IBG'!$B$2:$I$4,7,FALSE),"Prioridade 3","Prioridade 2"))</f>
        <v>Prioridade 1</v>
      </c>
    </row>
    <row r="8" spans="1:10" x14ac:dyDescent="0.25">
      <c r="A8">
        <v>337</v>
      </c>
      <c r="B8" t="s">
        <v>715</v>
      </c>
      <c r="C8" t="s">
        <v>202</v>
      </c>
      <c r="D8" t="s">
        <v>57</v>
      </c>
      <c r="E8" t="s">
        <v>716</v>
      </c>
      <c r="F8" s="2">
        <v>0.54591415625988837</v>
      </c>
      <c r="G8" t="str">
        <f>IF(F8&gt;=VLOOKUP(_xlfn.CONCAT(B8,E8),'Limites classes IBG'!$B$2:$I$4,8,FALSE),"Prioridade 1",IF(F8&lt;=VLOOKUP(_xlfn.CONCAT(B8,E8),'Limites classes IBG'!$B$2:$I$4,7,FALSE),"Prioridade 3","Prioridade 2"))</f>
        <v>Prioridade 1</v>
      </c>
    </row>
    <row r="9" spans="1:10" x14ac:dyDescent="0.25">
      <c r="A9">
        <v>340</v>
      </c>
      <c r="B9" t="s">
        <v>715</v>
      </c>
      <c r="C9" t="s">
        <v>203</v>
      </c>
      <c r="D9" t="s">
        <v>57</v>
      </c>
      <c r="E9" t="s">
        <v>716</v>
      </c>
      <c r="F9" s="2">
        <v>0.65442647486285088</v>
      </c>
      <c r="G9" t="str">
        <f>IF(F9&gt;=VLOOKUP(_xlfn.CONCAT(B9,E9),'Limites classes IBG'!$B$2:$I$4,8,FALSE),"Prioridade 1",IF(F9&lt;=VLOOKUP(_xlfn.CONCAT(B9,E9),'Limites classes IBG'!$B$2:$I$4,7,FALSE),"Prioridade 3","Prioridade 2"))</f>
        <v>Prioridade 1</v>
      </c>
    </row>
    <row r="10" spans="1:10" x14ac:dyDescent="0.25">
      <c r="A10">
        <v>322</v>
      </c>
      <c r="B10" t="s">
        <v>715</v>
      </c>
      <c r="C10" t="s">
        <v>192</v>
      </c>
      <c r="D10" t="s">
        <v>57</v>
      </c>
      <c r="E10" t="s">
        <v>716</v>
      </c>
      <c r="F10" s="2">
        <v>0.33068381811399999</v>
      </c>
      <c r="G10" t="str">
        <f>IF(F10&gt;=VLOOKUP(_xlfn.CONCAT(B10,E10),'Limites classes IBG'!$B$2:$I$4,8,FALSE),"Prioridade 1",IF(F10&lt;=VLOOKUP(_xlfn.CONCAT(B10,E10),'Limites classes IBG'!$B$2:$I$4,7,FALSE),"Prioridade 3","Prioridade 2"))</f>
        <v>Prioridade 2</v>
      </c>
    </row>
    <row r="11" spans="1:10" x14ac:dyDescent="0.25">
      <c r="A11">
        <v>323</v>
      </c>
      <c r="B11" t="s">
        <v>715</v>
      </c>
      <c r="C11" t="s">
        <v>193</v>
      </c>
      <c r="D11" t="s">
        <v>57</v>
      </c>
      <c r="E11" t="s">
        <v>716</v>
      </c>
      <c r="F11" s="2">
        <v>0.33164570879399757</v>
      </c>
      <c r="G11" t="str">
        <f>IF(F11&gt;=VLOOKUP(_xlfn.CONCAT(B11,E11),'Limites classes IBG'!$B$2:$I$4,8,FALSE),"Prioridade 1",IF(F11&lt;=VLOOKUP(_xlfn.CONCAT(B11,E11),'Limites classes IBG'!$B$2:$I$4,7,FALSE),"Prioridade 3","Prioridade 2"))</f>
        <v>Prioridade 2</v>
      </c>
    </row>
    <row r="12" spans="1:10" x14ac:dyDescent="0.25">
      <c r="A12">
        <v>326</v>
      </c>
      <c r="B12" t="s">
        <v>715</v>
      </c>
      <c r="C12" t="s">
        <v>194</v>
      </c>
      <c r="D12" t="s">
        <v>57</v>
      </c>
      <c r="E12" t="s">
        <v>716</v>
      </c>
      <c r="F12" s="2">
        <v>0.34677683190770331</v>
      </c>
      <c r="G12" t="str">
        <f>IF(F12&gt;=VLOOKUP(_xlfn.CONCAT(B12,E12),'Limites classes IBG'!$B$2:$I$4,8,FALSE),"Prioridade 1",IF(F12&lt;=VLOOKUP(_xlfn.CONCAT(B12,E12),'Limites classes IBG'!$B$2:$I$4,7,FALSE),"Prioridade 3","Prioridade 2"))</f>
        <v>Prioridade 2</v>
      </c>
    </row>
    <row r="13" spans="1:10" x14ac:dyDescent="0.25">
      <c r="A13">
        <v>328</v>
      </c>
      <c r="B13" t="s">
        <v>715</v>
      </c>
      <c r="C13" t="s">
        <v>196</v>
      </c>
      <c r="D13" t="s">
        <v>57</v>
      </c>
      <c r="E13" t="s">
        <v>716</v>
      </c>
      <c r="F13" s="2">
        <v>0.22359073203114663</v>
      </c>
      <c r="G13" t="str">
        <f>IF(F13&gt;=VLOOKUP(_xlfn.CONCAT(B13,E13),'Limites classes IBG'!$B$2:$I$4,8,FALSE),"Prioridade 1",IF(F13&lt;=VLOOKUP(_xlfn.CONCAT(B13,E13),'Limites classes IBG'!$B$2:$I$4,7,FALSE),"Prioridade 3","Prioridade 2"))</f>
        <v>Prioridade 2</v>
      </c>
    </row>
    <row r="14" spans="1:10" x14ac:dyDescent="0.25">
      <c r="A14">
        <v>330</v>
      </c>
      <c r="B14" t="s">
        <v>715</v>
      </c>
      <c r="C14" t="s">
        <v>197</v>
      </c>
      <c r="D14" t="s">
        <v>57</v>
      </c>
      <c r="E14" t="s">
        <v>716</v>
      </c>
      <c r="F14" s="2">
        <v>0.37745813923941746</v>
      </c>
      <c r="G14" t="str">
        <f>IF(F14&gt;=VLOOKUP(_xlfn.CONCAT(B14,E14),'Limites classes IBG'!$B$2:$I$4,8,FALSE),"Prioridade 1",IF(F14&lt;=VLOOKUP(_xlfn.CONCAT(B14,E14),'Limites classes IBG'!$B$2:$I$4,7,FALSE),"Prioridade 3","Prioridade 2"))</f>
        <v>Prioridade 2</v>
      </c>
    </row>
    <row r="15" spans="1:10" x14ac:dyDescent="0.25">
      <c r="A15">
        <v>334</v>
      </c>
      <c r="B15" t="s">
        <v>715</v>
      </c>
      <c r="C15" t="s">
        <v>199</v>
      </c>
      <c r="D15" t="s">
        <v>57</v>
      </c>
      <c r="E15" t="s">
        <v>716</v>
      </c>
      <c r="F15" s="2">
        <v>0.25733006629081673</v>
      </c>
      <c r="G15" t="str">
        <f>IF(F15&gt;=VLOOKUP(_xlfn.CONCAT(B15,E15),'Limites classes IBG'!$B$2:$I$4,8,FALSE),"Prioridade 1",IF(F15&lt;=VLOOKUP(_xlfn.CONCAT(B15,E15),'Limites classes IBG'!$B$2:$I$4,7,FALSE),"Prioridade 3","Prioridade 2"))</f>
        <v>Prioridade 2</v>
      </c>
    </row>
    <row r="16" spans="1:10" x14ac:dyDescent="0.25">
      <c r="A16">
        <v>336</v>
      </c>
      <c r="B16" t="s">
        <v>715</v>
      </c>
      <c r="C16" t="s">
        <v>201</v>
      </c>
      <c r="D16" t="s">
        <v>57</v>
      </c>
      <c r="E16" t="s">
        <v>716</v>
      </c>
      <c r="F16" s="2">
        <v>0.3099925231388802</v>
      </c>
      <c r="G16" t="str">
        <f>IF(F16&gt;=VLOOKUP(_xlfn.CONCAT(B16,E16),'Limites classes IBG'!$B$2:$I$4,8,FALSE),"Prioridade 1",IF(F16&lt;=VLOOKUP(_xlfn.CONCAT(B16,E16),'Limites classes IBG'!$B$2:$I$4,7,FALSE),"Prioridade 3","Prioridade 2"))</f>
        <v>Prioridade 2</v>
      </c>
    </row>
    <row r="17" spans="1:7" x14ac:dyDescent="0.25">
      <c r="A17">
        <v>449</v>
      </c>
      <c r="B17" t="s">
        <v>715</v>
      </c>
      <c r="C17" t="s">
        <v>238</v>
      </c>
      <c r="D17" t="s">
        <v>57</v>
      </c>
      <c r="E17" t="s">
        <v>716</v>
      </c>
      <c r="F17" s="2">
        <v>0.17953088</v>
      </c>
      <c r="G17" t="str">
        <f>IF(F17&gt;=VLOOKUP(_xlfn.CONCAT(B17,E17),'Limites classes IBG'!$B$2:$I$4,8,FALSE),"Prioridade 1",IF(F17&lt;=VLOOKUP(_xlfn.CONCAT(B17,E17),'Limites classes IBG'!$B$2:$I$4,7,FALSE),"Prioridade 3","Prioridade 2"))</f>
        <v>Prioridade 2</v>
      </c>
    </row>
    <row r="18" spans="1:7" x14ac:dyDescent="0.25">
      <c r="A18">
        <v>452</v>
      </c>
      <c r="B18" t="s">
        <v>715</v>
      </c>
      <c r="C18" t="s">
        <v>241</v>
      </c>
      <c r="D18" t="s">
        <v>57</v>
      </c>
      <c r="E18" t="s">
        <v>716</v>
      </c>
      <c r="F18" s="2">
        <v>0.4077431929110264</v>
      </c>
      <c r="G18" t="str">
        <f>IF(F18&gt;=VLOOKUP(_xlfn.CONCAT(B18,E18),'Limites classes IBG'!$B$2:$I$4,8,FALSE),"Prioridade 1",IF(F18&lt;=VLOOKUP(_xlfn.CONCAT(B18,E18),'Limites classes IBG'!$B$2:$I$4,7,FALSE),"Prioridade 3","Prioridade 2"))</f>
        <v>Prioridade 2</v>
      </c>
    </row>
    <row r="19" spans="1:7" x14ac:dyDescent="0.25">
      <c r="A19">
        <v>464</v>
      </c>
      <c r="B19" t="s">
        <v>715</v>
      </c>
      <c r="C19" t="s">
        <v>243</v>
      </c>
      <c r="D19" t="s">
        <v>57</v>
      </c>
      <c r="E19" t="s">
        <v>716</v>
      </c>
      <c r="F19" s="2">
        <v>0.25849304838323112</v>
      </c>
      <c r="G19" t="str">
        <f>IF(F19&gt;=VLOOKUP(_xlfn.CONCAT(B19,E19),'Limites classes IBG'!$B$2:$I$4,8,FALSE),"Prioridade 1",IF(F19&lt;=VLOOKUP(_xlfn.CONCAT(B19,E19),'Limites classes IBG'!$B$2:$I$4,7,FALSE),"Prioridade 3","Prioridade 2"))</f>
        <v>Prioridade 2</v>
      </c>
    </row>
    <row r="20" spans="1:7" x14ac:dyDescent="0.25">
      <c r="A20">
        <v>470</v>
      </c>
      <c r="B20" t="s">
        <v>715</v>
      </c>
      <c r="C20" t="s">
        <v>245</v>
      </c>
      <c r="D20" t="s">
        <v>57</v>
      </c>
      <c r="E20" t="s">
        <v>716</v>
      </c>
      <c r="F20" s="2">
        <v>0.38834208709299073</v>
      </c>
      <c r="G20" t="str">
        <f>IF(F20&gt;=VLOOKUP(_xlfn.CONCAT(B20,E20),'Limites classes IBG'!$B$2:$I$4,8,FALSE),"Prioridade 1",IF(F20&lt;=VLOOKUP(_xlfn.CONCAT(B20,E20),'Limites classes IBG'!$B$2:$I$4,7,FALSE),"Prioridade 3","Prioridade 2"))</f>
        <v>Prioridade 2</v>
      </c>
    </row>
    <row r="21" spans="1:7" x14ac:dyDescent="0.25">
      <c r="A21">
        <v>21550</v>
      </c>
      <c r="B21" t="s">
        <v>715</v>
      </c>
      <c r="C21" t="s">
        <v>260</v>
      </c>
      <c r="D21" t="s">
        <v>57</v>
      </c>
      <c r="E21" t="s">
        <v>716</v>
      </c>
      <c r="F21" s="2">
        <v>0.32755873276427938</v>
      </c>
      <c r="G21" t="str">
        <f>IF(F21&gt;=VLOOKUP(_xlfn.CONCAT(B21,E21),'Limites classes IBG'!$B$2:$I$4,8,FALSE),"Prioridade 1",IF(F21&lt;=VLOOKUP(_xlfn.CONCAT(B21,E21),'Limites classes IBG'!$B$2:$I$4,7,FALSE),"Prioridade 3","Prioridade 2"))</f>
        <v>Prioridade 2</v>
      </c>
    </row>
    <row r="22" spans="1:7" x14ac:dyDescent="0.25">
      <c r="A22">
        <v>21551</v>
      </c>
      <c r="B22" t="s">
        <v>715</v>
      </c>
      <c r="C22" t="s">
        <v>261</v>
      </c>
      <c r="D22" t="s">
        <v>57</v>
      </c>
      <c r="E22" t="s">
        <v>716</v>
      </c>
      <c r="F22" s="2">
        <v>0.35576517112959682</v>
      </c>
      <c r="G22" t="str">
        <f>IF(F22&gt;=VLOOKUP(_xlfn.CONCAT(B22,E22),'Limites classes IBG'!$B$2:$I$4,8,FALSE),"Prioridade 1",IF(F22&lt;=VLOOKUP(_xlfn.CONCAT(B22,E22),'Limites classes IBG'!$B$2:$I$4,7,FALSE),"Prioridade 3","Prioridade 2"))</f>
        <v>Prioridade 2</v>
      </c>
    </row>
    <row r="23" spans="1:7" x14ac:dyDescent="0.25">
      <c r="A23">
        <v>21553</v>
      </c>
      <c r="B23" t="s">
        <v>715</v>
      </c>
      <c r="C23" t="s">
        <v>263</v>
      </c>
      <c r="D23" t="s">
        <v>57</v>
      </c>
      <c r="E23" t="s">
        <v>716</v>
      </c>
      <c r="F23" s="2">
        <v>0.28085586283011271</v>
      </c>
      <c r="G23" t="str">
        <f>IF(F23&gt;=VLOOKUP(_xlfn.CONCAT(B23,E23),'Limites classes IBG'!$B$2:$I$4,8,FALSE),"Prioridade 1",IF(F23&lt;=VLOOKUP(_xlfn.CONCAT(B23,E23),'Limites classes IBG'!$B$2:$I$4,7,FALSE),"Prioridade 3","Prioridade 2"))</f>
        <v>Prioridade 2</v>
      </c>
    </row>
    <row r="24" spans="1:7" x14ac:dyDescent="0.25">
      <c r="A24">
        <v>21776</v>
      </c>
      <c r="B24" t="s">
        <v>715</v>
      </c>
      <c r="C24" t="s">
        <v>406</v>
      </c>
      <c r="D24" t="s">
        <v>57</v>
      </c>
      <c r="E24" t="s">
        <v>716</v>
      </c>
      <c r="F24" s="2">
        <v>0.48124143070110176</v>
      </c>
      <c r="G24" t="str">
        <f>IF(F24&gt;=VLOOKUP(_xlfn.CONCAT(B24,E24),'Limites classes IBG'!$B$2:$I$4,8,FALSE),"Prioridade 1",IF(F24&lt;=VLOOKUP(_xlfn.CONCAT(B24,E24),'Limites classes IBG'!$B$2:$I$4,7,FALSE),"Prioridade 3","Prioridade 2"))</f>
        <v>Prioridade 2</v>
      </c>
    </row>
    <row r="25" spans="1:7" x14ac:dyDescent="0.25">
      <c r="A25">
        <v>21778</v>
      </c>
      <c r="B25" t="s">
        <v>715</v>
      </c>
      <c r="C25" t="s">
        <v>408</v>
      </c>
      <c r="D25" t="s">
        <v>57</v>
      </c>
      <c r="E25" t="s">
        <v>716</v>
      </c>
      <c r="F25" s="2">
        <v>0.20992082940979742</v>
      </c>
      <c r="G25" t="str">
        <f>IF(F25&gt;=VLOOKUP(_xlfn.CONCAT(B25,E25),'Limites classes IBG'!$B$2:$I$4,8,FALSE),"Prioridade 1",IF(F25&lt;=VLOOKUP(_xlfn.CONCAT(B25,E25),'Limites classes IBG'!$B$2:$I$4,7,FALSE),"Prioridade 3","Prioridade 2"))</f>
        <v>Prioridade 2</v>
      </c>
    </row>
    <row r="26" spans="1:7" x14ac:dyDescent="0.25">
      <c r="A26">
        <v>21779</v>
      </c>
      <c r="B26" t="s">
        <v>715</v>
      </c>
      <c r="C26" t="s">
        <v>409</v>
      </c>
      <c r="D26" t="s">
        <v>57</v>
      </c>
      <c r="E26" t="s">
        <v>716</v>
      </c>
      <c r="F26" s="2">
        <v>0.2280049880274794</v>
      </c>
      <c r="G26" t="str">
        <f>IF(F26&gt;=VLOOKUP(_xlfn.CONCAT(B26,E26),'Limites classes IBG'!$B$2:$I$4,8,FALSE),"Prioridade 1",IF(F26&lt;=VLOOKUP(_xlfn.CONCAT(B26,E26),'Limites classes IBG'!$B$2:$I$4,7,FALSE),"Prioridade 3","Prioridade 2"))</f>
        <v>Prioridade 2</v>
      </c>
    </row>
    <row r="27" spans="1:7" x14ac:dyDescent="0.25">
      <c r="A27">
        <v>21780</v>
      </c>
      <c r="B27" t="s">
        <v>715</v>
      </c>
      <c r="C27" t="s">
        <v>410</v>
      </c>
      <c r="D27" t="s">
        <v>57</v>
      </c>
      <c r="E27" t="s">
        <v>716</v>
      </c>
      <c r="F27" s="2">
        <v>0.24548389217730138</v>
      </c>
      <c r="G27" t="str">
        <f>IF(F27&gt;=VLOOKUP(_xlfn.CONCAT(B27,E27),'Limites classes IBG'!$B$2:$I$4,8,FALSE),"Prioridade 1",IF(F27&lt;=VLOOKUP(_xlfn.CONCAT(B27,E27),'Limites classes IBG'!$B$2:$I$4,7,FALSE),"Prioridade 3","Prioridade 2"))</f>
        <v>Prioridade 2</v>
      </c>
    </row>
    <row r="28" spans="1:7" x14ac:dyDescent="0.25">
      <c r="A28">
        <v>21783</v>
      </c>
      <c r="B28" t="s">
        <v>715</v>
      </c>
      <c r="C28" t="s">
        <v>413</v>
      </c>
      <c r="D28" t="s">
        <v>57</v>
      </c>
      <c r="E28" t="s">
        <v>716</v>
      </c>
      <c r="F28" s="2">
        <v>0.22330047217730137</v>
      </c>
      <c r="G28" t="str">
        <f>IF(F28&gt;=VLOOKUP(_xlfn.CONCAT(B28,E28),'Limites classes IBG'!$B$2:$I$4,8,FALSE),"Prioridade 1",IF(F28&lt;=VLOOKUP(_xlfn.CONCAT(B28,E28),'Limites classes IBG'!$B$2:$I$4,7,FALSE),"Prioridade 3","Prioridade 2"))</f>
        <v>Prioridade 2</v>
      </c>
    </row>
    <row r="29" spans="1:7" x14ac:dyDescent="0.25">
      <c r="A29">
        <v>21791</v>
      </c>
      <c r="B29" t="s">
        <v>715</v>
      </c>
      <c r="C29" t="s">
        <v>420</v>
      </c>
      <c r="D29" t="s">
        <v>57</v>
      </c>
      <c r="E29" t="s">
        <v>716</v>
      </c>
      <c r="F29" s="2">
        <v>0.23561386172529503</v>
      </c>
      <c r="G29" t="str">
        <f>IF(F29&gt;=VLOOKUP(_xlfn.CONCAT(B29,E29),'Limites classes IBG'!$B$2:$I$4,8,FALSE),"Prioridade 1",IF(F29&lt;=VLOOKUP(_xlfn.CONCAT(B29,E29),'Limites classes IBG'!$B$2:$I$4,7,FALSE),"Prioridade 3","Prioridade 2"))</f>
        <v>Prioridade 2</v>
      </c>
    </row>
    <row r="30" spans="1:7" x14ac:dyDescent="0.25">
      <c r="A30">
        <v>21793</v>
      </c>
      <c r="B30" t="s">
        <v>715</v>
      </c>
      <c r="C30" t="s">
        <v>422</v>
      </c>
      <c r="D30" t="s">
        <v>57</v>
      </c>
      <c r="E30" t="s">
        <v>716</v>
      </c>
      <c r="F30" s="2">
        <v>0.20105607189687666</v>
      </c>
      <c r="G30" t="str">
        <f>IF(F30&gt;=VLOOKUP(_xlfn.CONCAT(B30,E30),'Limites classes IBG'!$B$2:$I$4,8,FALSE),"Prioridade 1",IF(F30&lt;=VLOOKUP(_xlfn.CONCAT(B30,E30),'Limites classes IBG'!$B$2:$I$4,7,FALSE),"Prioridade 3","Prioridade 2"))</f>
        <v>Prioridade 2</v>
      </c>
    </row>
    <row r="31" spans="1:7" x14ac:dyDescent="0.25">
      <c r="A31">
        <v>21794</v>
      </c>
      <c r="B31" t="s">
        <v>715</v>
      </c>
      <c r="C31" t="s">
        <v>423</v>
      </c>
      <c r="D31" t="s">
        <v>57</v>
      </c>
      <c r="E31" t="s">
        <v>716</v>
      </c>
      <c r="F31" s="2">
        <v>0.30707995471285487</v>
      </c>
      <c r="G31" t="str">
        <f>IF(F31&gt;=VLOOKUP(_xlfn.CONCAT(B31,E31),'Limites classes IBG'!$B$2:$I$4,8,FALSE),"Prioridade 1",IF(F31&lt;=VLOOKUP(_xlfn.CONCAT(B31,E31),'Limites classes IBG'!$B$2:$I$4,7,FALSE),"Prioridade 3","Prioridade 2"))</f>
        <v>Prioridade 2</v>
      </c>
    </row>
    <row r="32" spans="1:7" x14ac:dyDescent="0.25">
      <c r="A32">
        <v>21795</v>
      </c>
      <c r="B32" t="s">
        <v>715</v>
      </c>
      <c r="C32" t="s">
        <v>424</v>
      </c>
      <c r="D32" t="s">
        <v>57</v>
      </c>
      <c r="E32" t="s">
        <v>716</v>
      </c>
      <c r="F32" s="2">
        <v>0.18235025764427049</v>
      </c>
      <c r="G32" t="str">
        <f>IF(F32&gt;=VLOOKUP(_xlfn.CONCAT(B32,E32),'Limites classes IBG'!$B$2:$I$4,8,FALSE),"Prioridade 1",IF(F32&lt;=VLOOKUP(_xlfn.CONCAT(B32,E32),'Limites classes IBG'!$B$2:$I$4,7,FALSE),"Prioridade 3","Prioridade 2"))</f>
        <v>Prioridade 2</v>
      </c>
    </row>
    <row r="33" spans="1:10" x14ac:dyDescent="0.25">
      <c r="A33">
        <v>21806</v>
      </c>
      <c r="B33" t="s">
        <v>715</v>
      </c>
      <c r="C33" t="s">
        <v>426</v>
      </c>
      <c r="D33" t="s">
        <v>57</v>
      </c>
      <c r="E33" t="s">
        <v>716</v>
      </c>
      <c r="F33" s="2">
        <v>0.26578577217730137</v>
      </c>
      <c r="G33" t="str">
        <f>IF(F33&gt;=VLOOKUP(_xlfn.CONCAT(B33,E33),'Limites classes IBG'!$B$2:$I$4,8,FALSE),"Prioridade 1",IF(F33&lt;=VLOOKUP(_xlfn.CONCAT(B33,E33),'Limites classes IBG'!$B$2:$I$4,7,FALSE),"Prioridade 3","Prioridade 2"))</f>
        <v>Prioridade 2</v>
      </c>
    </row>
    <row r="34" spans="1:10" x14ac:dyDescent="0.25">
      <c r="A34">
        <v>21818</v>
      </c>
      <c r="B34" t="s">
        <v>715</v>
      </c>
      <c r="C34" t="s">
        <v>429</v>
      </c>
      <c r="D34" t="s">
        <v>57</v>
      </c>
      <c r="E34" t="s">
        <v>716</v>
      </c>
      <c r="F34" s="2">
        <v>0.34581674076604324</v>
      </c>
      <c r="G34" t="str">
        <f>IF(F34&gt;=VLOOKUP(_xlfn.CONCAT(B34,E34),'Limites classes IBG'!$B$2:$I$4,8,FALSE),"Prioridade 1",IF(F34&lt;=VLOOKUP(_xlfn.CONCAT(B34,E34),'Limites classes IBG'!$B$2:$I$4,7,FALSE),"Prioridade 3","Prioridade 2"))</f>
        <v>Prioridade 2</v>
      </c>
    </row>
    <row r="35" spans="1:10" x14ac:dyDescent="0.25">
      <c r="A35">
        <v>21883</v>
      </c>
      <c r="B35" t="s">
        <v>715</v>
      </c>
      <c r="C35" t="s">
        <v>487</v>
      </c>
      <c r="D35" t="s">
        <v>57</v>
      </c>
      <c r="E35" t="s">
        <v>716</v>
      </c>
      <c r="F35" s="2">
        <v>0.47989154693191893</v>
      </c>
      <c r="G35" t="str">
        <f>IF(F35&gt;=VLOOKUP(_xlfn.CONCAT(B35,E35),'Limites classes IBG'!$B$2:$I$4,8,FALSE),"Prioridade 1",IF(F35&lt;=VLOOKUP(_xlfn.CONCAT(B35,E35),'Limites classes IBG'!$B$2:$I$4,7,FALSE),"Prioridade 3","Prioridade 2"))</f>
        <v>Prioridade 2</v>
      </c>
    </row>
    <row r="36" spans="1:10" x14ac:dyDescent="0.25">
      <c r="A36">
        <v>21884</v>
      </c>
      <c r="B36" t="s">
        <v>715</v>
      </c>
      <c r="C36" t="s">
        <v>488</v>
      </c>
      <c r="D36" t="s">
        <v>57</v>
      </c>
      <c r="E36" t="s">
        <v>716</v>
      </c>
      <c r="F36" s="2">
        <v>0.29535991074445067</v>
      </c>
      <c r="G36" t="str">
        <f>IF(F36&gt;=VLOOKUP(_xlfn.CONCAT(B36,E36),'Limites classes IBG'!$B$2:$I$4,8,FALSE),"Prioridade 1",IF(F36&lt;=VLOOKUP(_xlfn.CONCAT(B36,E36),'Limites classes IBG'!$B$2:$I$4,7,FALSE),"Prioridade 3","Prioridade 2"))</f>
        <v>Prioridade 2</v>
      </c>
    </row>
    <row r="37" spans="1:10" x14ac:dyDescent="0.25">
      <c r="A37">
        <v>21781</v>
      </c>
      <c r="B37" t="s">
        <v>715</v>
      </c>
      <c r="C37" t="s">
        <v>411</v>
      </c>
      <c r="D37" t="s">
        <v>57</v>
      </c>
      <c r="E37" t="s">
        <v>716</v>
      </c>
      <c r="F37" s="2">
        <v>0.12469017785548207</v>
      </c>
      <c r="G37" t="str">
        <f>IF(F37&gt;=VLOOKUP(_xlfn.CONCAT(B37,E37),'Limites classes IBG'!$B$2:$I$4,8,FALSE),"Prioridade 1",IF(F37&lt;=VLOOKUP(_xlfn.CONCAT(B37,E37),'Limites classes IBG'!$B$2:$I$4,7,FALSE),"Prioridade 3","Prioridade 2"))</f>
        <v>Prioridade 3</v>
      </c>
    </row>
    <row r="38" spans="1:10" x14ac:dyDescent="0.25">
      <c r="A38">
        <v>21782</v>
      </c>
      <c r="B38" t="s">
        <v>715</v>
      </c>
      <c r="C38" t="s">
        <v>412</v>
      </c>
      <c r="D38" t="s">
        <v>57</v>
      </c>
      <c r="E38" t="s">
        <v>716</v>
      </c>
      <c r="F38" s="2">
        <v>8.9817723089227836E-2</v>
      </c>
      <c r="G38" t="str">
        <f>IF(F38&gt;=VLOOKUP(_xlfn.CONCAT(B38,E38),'Limites classes IBG'!$B$2:$I$4,8,FALSE),"Prioridade 1",IF(F38&lt;=VLOOKUP(_xlfn.CONCAT(B38,E38),'Limites classes IBG'!$B$2:$I$4,7,FALSE),"Prioridade 3","Prioridade 2"))</f>
        <v>Prioridade 3</v>
      </c>
    </row>
    <row r="39" spans="1:10" x14ac:dyDescent="0.25">
      <c r="A39">
        <v>21784</v>
      </c>
      <c r="B39" t="s">
        <v>715</v>
      </c>
      <c r="C39" t="s">
        <v>414</v>
      </c>
      <c r="D39" t="s">
        <v>57</v>
      </c>
      <c r="E39" t="s">
        <v>716</v>
      </c>
      <c r="F39" s="2">
        <v>0.12033775471762218</v>
      </c>
      <c r="G39" t="str">
        <f>IF(F39&gt;=VLOOKUP(_xlfn.CONCAT(B39,E39),'Limites classes IBG'!$B$2:$I$4,8,FALSE),"Prioridade 1",IF(F39&lt;=VLOOKUP(_xlfn.CONCAT(B39,E39),'Limites classes IBG'!$B$2:$I$4,7,FALSE),"Prioridade 3","Prioridade 2"))</f>
        <v>Prioridade 3</v>
      </c>
    </row>
    <row r="40" spans="1:10" x14ac:dyDescent="0.25">
      <c r="A40">
        <v>21792</v>
      </c>
      <c r="B40" t="s">
        <v>715</v>
      </c>
      <c r="C40" t="s">
        <v>421</v>
      </c>
      <c r="D40" t="s">
        <v>57</v>
      </c>
      <c r="E40" t="s">
        <v>716</v>
      </c>
      <c r="F40" s="2">
        <v>0.14169116286058411</v>
      </c>
      <c r="G40" t="str">
        <f>IF(F40&gt;=VLOOKUP(_xlfn.CONCAT(B40,E40),'Limites classes IBG'!$B$2:$I$4,8,FALSE),"Prioridade 1",IF(F40&lt;=VLOOKUP(_xlfn.CONCAT(B40,E40),'Limites classes IBG'!$B$2:$I$4,7,FALSE),"Prioridade 3","Prioridade 2"))</f>
        <v>Prioridade 3</v>
      </c>
    </row>
    <row r="41" spans="1:10" x14ac:dyDescent="0.25">
      <c r="A41">
        <v>21796</v>
      </c>
      <c r="B41" t="s">
        <v>715</v>
      </c>
      <c r="C41" t="s">
        <v>425</v>
      </c>
      <c r="D41" t="s">
        <v>57</v>
      </c>
      <c r="E41" t="s">
        <v>716</v>
      </c>
      <c r="F41" s="2">
        <v>0.13892025999999999</v>
      </c>
      <c r="G41" t="str">
        <f>IF(F41&gt;=VLOOKUP(_xlfn.CONCAT(B41,E41),'Limites classes IBG'!$B$2:$I$4,8,FALSE),"Prioridade 1",IF(F41&lt;=VLOOKUP(_xlfn.CONCAT(B41,E41),'Limites classes IBG'!$B$2:$I$4,7,FALSE),"Prioridade 3","Prioridade 2"))</f>
        <v>Prioridade 3</v>
      </c>
    </row>
    <row r="42" spans="1:10" x14ac:dyDescent="0.25">
      <c r="A42">
        <v>21885</v>
      </c>
      <c r="B42" t="s">
        <v>715</v>
      </c>
      <c r="C42" t="s">
        <v>489</v>
      </c>
      <c r="D42" t="s">
        <v>57</v>
      </c>
      <c r="E42" t="s">
        <v>716</v>
      </c>
      <c r="F42" s="2">
        <v>8.2057118847661287E-2</v>
      </c>
      <c r="G42" t="str">
        <f>IF(F42&gt;=VLOOKUP(_xlfn.CONCAT(B42,E42),'Limites classes IBG'!$B$2:$I$4,8,FALSE),"Prioridade 1",IF(F42&lt;=VLOOKUP(_xlfn.CONCAT(B42,E42),'Limites classes IBG'!$B$2:$I$4,7,FALSE),"Prioridade 3","Prioridade 2"))</f>
        <v>Prioridade 3</v>
      </c>
      <c r="I42" s="2"/>
      <c r="J42" s="2"/>
    </row>
    <row r="43" spans="1:10" x14ac:dyDescent="0.25">
      <c r="A43">
        <v>427</v>
      </c>
      <c r="B43" t="s">
        <v>715</v>
      </c>
      <c r="C43" t="s">
        <v>237</v>
      </c>
      <c r="D43" t="s">
        <v>57</v>
      </c>
      <c r="E43" t="s">
        <v>718</v>
      </c>
      <c r="F43" s="2">
        <v>0.27007534491200003</v>
      </c>
      <c r="G43" t="str">
        <f>IF(F43&gt;=VLOOKUP(_xlfn.CONCAT(B43,E43),'Limites classes IBG'!$B$2:$I$4,8,FALSE),"Prioridade 1",IF(F43&lt;=VLOOKUP(_xlfn.CONCAT(B43,E43),'Limites classes IBG'!$B$2:$I$4,7,FALSE),"Prioridade 3","Prioridade 2"))</f>
        <v>Prioridade 1</v>
      </c>
    </row>
    <row r="44" spans="1:10" x14ac:dyDescent="0.25">
      <c r="A44">
        <v>422</v>
      </c>
      <c r="B44" t="s">
        <v>715</v>
      </c>
      <c r="C44" t="s">
        <v>236</v>
      </c>
      <c r="D44" t="s">
        <v>57</v>
      </c>
      <c r="E44" t="s">
        <v>718</v>
      </c>
      <c r="F44" s="2">
        <v>0.14650817999999999</v>
      </c>
      <c r="G44" t="str">
        <f>IF(F44&gt;=VLOOKUP(_xlfn.CONCAT(B44,E44),'Limites classes IBG'!$B$2:$I$4,8,FALSE),"Prioridade 1",IF(F44&lt;=VLOOKUP(_xlfn.CONCAT(B44,E44),'Limites classes IBG'!$B$2:$I$4,7,FALSE),"Prioridade 3","Prioridade 2"))</f>
        <v>Prioridade 3</v>
      </c>
    </row>
    <row r="45" spans="1:10" x14ac:dyDescent="0.25">
      <c r="A45">
        <v>1</v>
      </c>
      <c r="B45" t="s">
        <v>719</v>
      </c>
      <c r="C45" t="s">
        <v>55</v>
      </c>
      <c r="D45" t="s">
        <v>57</v>
      </c>
      <c r="E45" t="s">
        <v>716</v>
      </c>
      <c r="F45" s="2">
        <v>0.25991317909589201</v>
      </c>
      <c r="G45" t="str">
        <f>IF(F45&gt;=VLOOKUP(_xlfn.CONCAT(B45,E45),'Limites classes IBG'!$B$2:$I$4,8,FALSE),"Prioridade 1",IF(F45&lt;=VLOOKUP(_xlfn.CONCAT(B45,E45),'Limites classes IBG'!$B$2:$I$4,7,FALSE),"Prioridade 3","Prioridade 2"))</f>
        <v>Prioridade 2</v>
      </c>
    </row>
    <row r="46" spans="1:10" x14ac:dyDescent="0.25">
      <c r="A46">
        <v>2</v>
      </c>
      <c r="B46" t="s">
        <v>719</v>
      </c>
      <c r="C46" t="s">
        <v>61</v>
      </c>
      <c r="D46" t="s">
        <v>57</v>
      </c>
      <c r="E46" t="s">
        <v>716</v>
      </c>
      <c r="F46" s="2">
        <v>0.42531583863799993</v>
      </c>
      <c r="G46" t="str">
        <f>IF(F46&gt;=VLOOKUP(_xlfn.CONCAT(B46,E46),'Limites classes IBG'!$B$2:$I$4,8,FALSE),"Prioridade 1",IF(F46&lt;=VLOOKUP(_xlfn.CONCAT(B46,E46),'Limites classes IBG'!$B$2:$I$4,7,FALSE),"Prioridade 3","Prioridade 2"))</f>
        <v>Prioridade 2</v>
      </c>
    </row>
    <row r="47" spans="1:10" x14ac:dyDescent="0.25">
      <c r="A47">
        <v>3</v>
      </c>
      <c r="B47" t="s">
        <v>719</v>
      </c>
      <c r="C47" t="s">
        <v>62</v>
      </c>
      <c r="D47" t="s">
        <v>57</v>
      </c>
      <c r="E47" t="s">
        <v>716</v>
      </c>
      <c r="F47" s="2">
        <v>0.17266595487</v>
      </c>
      <c r="G47" t="str">
        <f>IF(F47&gt;=VLOOKUP(_xlfn.CONCAT(B47,E47),'Limites classes IBG'!$B$2:$I$4,8,FALSE),"Prioridade 1",IF(F47&lt;=VLOOKUP(_xlfn.CONCAT(B47,E47),'Limites classes IBG'!$B$2:$I$4,7,FALSE),"Prioridade 3","Prioridade 2"))</f>
        <v>Prioridade 3</v>
      </c>
    </row>
    <row r="48" spans="1:10" x14ac:dyDescent="0.25">
      <c r="A48">
        <v>4</v>
      </c>
      <c r="B48" t="s">
        <v>719</v>
      </c>
      <c r="C48" t="s">
        <v>63</v>
      </c>
      <c r="D48" t="s">
        <v>57</v>
      </c>
      <c r="E48" t="s">
        <v>716</v>
      </c>
      <c r="F48" s="2">
        <v>0.32154642281399998</v>
      </c>
      <c r="G48" t="str">
        <f>IF(F48&gt;=VLOOKUP(_xlfn.CONCAT(B48,E48),'Limites classes IBG'!$B$2:$I$4,8,FALSE),"Prioridade 1",IF(F48&lt;=VLOOKUP(_xlfn.CONCAT(B48,E48),'Limites classes IBG'!$B$2:$I$4,7,FALSE),"Prioridade 3","Prioridade 2"))</f>
        <v>Prioridade 2</v>
      </c>
    </row>
    <row r="49" spans="1:7" x14ac:dyDescent="0.25">
      <c r="A49">
        <v>5</v>
      </c>
      <c r="B49" t="s">
        <v>719</v>
      </c>
      <c r="C49" t="s">
        <v>64</v>
      </c>
      <c r="D49" t="s">
        <v>57</v>
      </c>
      <c r="E49" t="s">
        <v>716</v>
      </c>
      <c r="F49" s="2">
        <v>0.24803401373304446</v>
      </c>
      <c r="G49" t="str">
        <f>IF(F49&gt;=VLOOKUP(_xlfn.CONCAT(B49,E49),'Limites classes IBG'!$B$2:$I$4,8,FALSE),"Prioridade 1",IF(F49&lt;=VLOOKUP(_xlfn.CONCAT(B49,E49),'Limites classes IBG'!$B$2:$I$4,7,FALSE),"Prioridade 3","Prioridade 2"))</f>
        <v>Prioridade 2</v>
      </c>
    </row>
    <row r="50" spans="1:7" x14ac:dyDescent="0.25">
      <c r="A50">
        <v>6</v>
      </c>
      <c r="B50" t="s">
        <v>719</v>
      </c>
      <c r="C50" t="s">
        <v>65</v>
      </c>
      <c r="D50" t="s">
        <v>57</v>
      </c>
      <c r="E50" t="s">
        <v>716</v>
      </c>
      <c r="F50" s="2">
        <v>0.48339440790599997</v>
      </c>
      <c r="G50" t="str">
        <f>IF(F50&gt;=VLOOKUP(_xlfn.CONCAT(B50,E50),'Limites classes IBG'!$B$2:$I$4,8,FALSE),"Prioridade 1",IF(F50&lt;=VLOOKUP(_xlfn.CONCAT(B50,E50),'Limites classes IBG'!$B$2:$I$4,7,FALSE),"Prioridade 3","Prioridade 2"))</f>
        <v>Prioridade 1</v>
      </c>
    </row>
    <row r="51" spans="1:7" x14ac:dyDescent="0.25">
      <c r="A51">
        <v>7</v>
      </c>
      <c r="B51" t="s">
        <v>719</v>
      </c>
      <c r="C51" t="s">
        <v>66</v>
      </c>
      <c r="D51" t="s">
        <v>57</v>
      </c>
      <c r="E51" t="s">
        <v>716</v>
      </c>
      <c r="F51" s="2">
        <v>0.25101665935799999</v>
      </c>
      <c r="G51" t="str">
        <f>IF(F51&gt;=VLOOKUP(_xlfn.CONCAT(B51,E51),'Limites classes IBG'!$B$2:$I$4,8,FALSE),"Prioridade 1",IF(F51&lt;=VLOOKUP(_xlfn.CONCAT(B51,E51),'Limites classes IBG'!$B$2:$I$4,7,FALSE),"Prioridade 3","Prioridade 2"))</f>
        <v>Prioridade 2</v>
      </c>
    </row>
    <row r="52" spans="1:7" x14ac:dyDescent="0.25">
      <c r="A52">
        <v>8</v>
      </c>
      <c r="B52" t="s">
        <v>719</v>
      </c>
      <c r="C52" t="s">
        <v>67</v>
      </c>
      <c r="D52" t="s">
        <v>57</v>
      </c>
      <c r="E52" t="s">
        <v>716</v>
      </c>
      <c r="F52" s="2">
        <v>0.22986992560935793</v>
      </c>
      <c r="G52" t="str">
        <f>IF(F52&gt;=VLOOKUP(_xlfn.CONCAT(B52,E52),'Limites classes IBG'!$B$2:$I$4,8,FALSE),"Prioridade 1",IF(F52&lt;=VLOOKUP(_xlfn.CONCAT(B52,E52),'Limites classes IBG'!$B$2:$I$4,7,FALSE),"Prioridade 3","Prioridade 2"))</f>
        <v>Prioridade 2</v>
      </c>
    </row>
    <row r="53" spans="1:7" x14ac:dyDescent="0.25">
      <c r="A53">
        <v>9</v>
      </c>
      <c r="B53" t="s">
        <v>719</v>
      </c>
      <c r="C53" t="s">
        <v>68</v>
      </c>
      <c r="D53" t="s">
        <v>57</v>
      </c>
      <c r="E53" t="s">
        <v>716</v>
      </c>
      <c r="F53" s="2">
        <v>0.18204784841424979</v>
      </c>
      <c r="G53" t="str">
        <f>IF(F53&gt;=VLOOKUP(_xlfn.CONCAT(B53,E53),'Limites classes IBG'!$B$2:$I$4,8,FALSE),"Prioridade 1",IF(F53&lt;=VLOOKUP(_xlfn.CONCAT(B53,E53),'Limites classes IBG'!$B$2:$I$4,7,FALSE),"Prioridade 3","Prioridade 2"))</f>
        <v>Prioridade 3</v>
      </c>
    </row>
    <row r="54" spans="1:7" x14ac:dyDescent="0.25">
      <c r="A54">
        <v>10</v>
      </c>
      <c r="B54" t="s">
        <v>719</v>
      </c>
      <c r="C54" t="s">
        <v>69</v>
      </c>
      <c r="D54" t="s">
        <v>57</v>
      </c>
      <c r="E54" t="s">
        <v>716</v>
      </c>
      <c r="F54" s="2">
        <v>0.226437879072</v>
      </c>
      <c r="G54" t="str">
        <f>IF(F54&gt;=VLOOKUP(_xlfn.CONCAT(B54,E54),'Limites classes IBG'!$B$2:$I$4,8,FALSE),"Prioridade 1",IF(F54&lt;=VLOOKUP(_xlfn.CONCAT(B54,E54),'Limites classes IBG'!$B$2:$I$4,7,FALSE),"Prioridade 3","Prioridade 2"))</f>
        <v>Prioridade 2</v>
      </c>
    </row>
    <row r="55" spans="1:7" x14ac:dyDescent="0.25">
      <c r="A55">
        <v>12</v>
      </c>
      <c r="B55" t="s">
        <v>719</v>
      </c>
      <c r="C55" t="s">
        <v>70</v>
      </c>
      <c r="D55" t="s">
        <v>57</v>
      </c>
      <c r="E55" t="s">
        <v>716</v>
      </c>
      <c r="F55" s="2">
        <v>0.48053366356098853</v>
      </c>
      <c r="G55" t="str">
        <f>IF(F55&gt;=VLOOKUP(_xlfn.CONCAT(B55,E55),'Limites classes IBG'!$B$2:$I$4,8,FALSE),"Prioridade 1",IF(F55&lt;=VLOOKUP(_xlfn.CONCAT(B55,E55),'Limites classes IBG'!$B$2:$I$4,7,FALSE),"Prioridade 3","Prioridade 2"))</f>
        <v>Prioridade 2</v>
      </c>
    </row>
    <row r="56" spans="1:7" x14ac:dyDescent="0.25">
      <c r="A56">
        <v>13</v>
      </c>
      <c r="B56" t="s">
        <v>719</v>
      </c>
      <c r="C56" t="s">
        <v>71</v>
      </c>
      <c r="D56" t="s">
        <v>57</v>
      </c>
      <c r="E56" t="s">
        <v>716</v>
      </c>
      <c r="F56" s="2">
        <v>0.6257325379519999</v>
      </c>
      <c r="G56" t="str">
        <f>IF(F56&gt;=VLOOKUP(_xlfn.CONCAT(B56,E56),'Limites classes IBG'!$B$2:$I$4,8,FALSE),"Prioridade 1",IF(F56&lt;=VLOOKUP(_xlfn.CONCAT(B56,E56),'Limites classes IBG'!$B$2:$I$4,7,FALSE),"Prioridade 3","Prioridade 2"))</f>
        <v>Prioridade 1</v>
      </c>
    </row>
    <row r="57" spans="1:7" x14ac:dyDescent="0.25">
      <c r="A57">
        <v>14</v>
      </c>
      <c r="B57" t="s">
        <v>719</v>
      </c>
      <c r="C57" t="s">
        <v>72</v>
      </c>
      <c r="D57" t="s">
        <v>57</v>
      </c>
      <c r="E57" t="s">
        <v>716</v>
      </c>
      <c r="F57" s="2">
        <v>0.20051508785400002</v>
      </c>
      <c r="G57" t="str">
        <f>IF(F57&gt;=VLOOKUP(_xlfn.CONCAT(B57,E57),'Limites classes IBG'!$B$2:$I$4,8,FALSE),"Prioridade 1",IF(F57&lt;=VLOOKUP(_xlfn.CONCAT(B57,E57),'Limites classes IBG'!$B$2:$I$4,7,FALSE),"Prioridade 3","Prioridade 2"))</f>
        <v>Prioridade 2</v>
      </c>
    </row>
    <row r="58" spans="1:7" x14ac:dyDescent="0.25">
      <c r="A58">
        <v>15</v>
      </c>
      <c r="B58" t="s">
        <v>719</v>
      </c>
      <c r="C58" t="s">
        <v>73</v>
      </c>
      <c r="D58" t="s">
        <v>57</v>
      </c>
      <c r="E58" t="s">
        <v>716</v>
      </c>
      <c r="F58" s="2">
        <v>0.18701241073561647</v>
      </c>
      <c r="G58" t="str">
        <f>IF(F58&gt;=VLOOKUP(_xlfn.CONCAT(B58,E58),'Limites classes IBG'!$B$2:$I$4,8,FALSE),"Prioridade 1",IF(F58&lt;=VLOOKUP(_xlfn.CONCAT(B58,E58),'Limites classes IBG'!$B$2:$I$4,7,FALSE),"Prioridade 3","Prioridade 2"))</f>
        <v>Prioridade 3</v>
      </c>
    </row>
    <row r="59" spans="1:7" x14ac:dyDescent="0.25">
      <c r="A59">
        <v>16</v>
      </c>
      <c r="B59" t="s">
        <v>719</v>
      </c>
      <c r="C59" t="s">
        <v>74</v>
      </c>
      <c r="D59" t="s">
        <v>57</v>
      </c>
      <c r="E59" t="s">
        <v>716</v>
      </c>
      <c r="F59" s="2">
        <v>0.64090403126950368</v>
      </c>
      <c r="G59" t="str">
        <f>IF(F59&gt;=VLOOKUP(_xlfn.CONCAT(B59,E59),'Limites classes IBG'!$B$2:$I$4,8,FALSE),"Prioridade 1",IF(F59&lt;=VLOOKUP(_xlfn.CONCAT(B59,E59),'Limites classes IBG'!$B$2:$I$4,7,FALSE),"Prioridade 3","Prioridade 2"))</f>
        <v>Prioridade 1</v>
      </c>
    </row>
    <row r="60" spans="1:7" x14ac:dyDescent="0.25">
      <c r="A60">
        <v>17</v>
      </c>
      <c r="B60" t="s">
        <v>719</v>
      </c>
      <c r="C60" t="s">
        <v>75</v>
      </c>
      <c r="D60" t="s">
        <v>57</v>
      </c>
      <c r="E60" t="s">
        <v>716</v>
      </c>
      <c r="F60" s="2">
        <v>0.60306161472939113</v>
      </c>
      <c r="G60" t="str">
        <f>IF(F60&gt;=VLOOKUP(_xlfn.CONCAT(B60,E60),'Limites classes IBG'!$B$2:$I$4,8,FALSE),"Prioridade 1",IF(F60&lt;=VLOOKUP(_xlfn.CONCAT(B60,E60),'Limites classes IBG'!$B$2:$I$4,7,FALSE),"Prioridade 3","Prioridade 2"))</f>
        <v>Prioridade 1</v>
      </c>
    </row>
    <row r="61" spans="1:7" x14ac:dyDescent="0.25">
      <c r="A61">
        <v>18</v>
      </c>
      <c r="B61" t="s">
        <v>719</v>
      </c>
      <c r="C61" t="s">
        <v>76</v>
      </c>
      <c r="D61" t="s">
        <v>57</v>
      </c>
      <c r="E61" t="s">
        <v>716</v>
      </c>
      <c r="F61" s="2">
        <v>0.57529265217433967</v>
      </c>
      <c r="G61" t="str">
        <f>IF(F61&gt;=VLOOKUP(_xlfn.CONCAT(B61,E61),'Limites classes IBG'!$B$2:$I$4,8,FALSE),"Prioridade 1",IF(F61&lt;=VLOOKUP(_xlfn.CONCAT(B61,E61),'Limites classes IBG'!$B$2:$I$4,7,FALSE),"Prioridade 3","Prioridade 2"))</f>
        <v>Prioridade 1</v>
      </c>
    </row>
    <row r="62" spans="1:7" x14ac:dyDescent="0.25">
      <c r="A62">
        <v>20</v>
      </c>
      <c r="B62" t="s">
        <v>719</v>
      </c>
      <c r="C62" t="s">
        <v>77</v>
      </c>
      <c r="D62" t="s">
        <v>57</v>
      </c>
      <c r="E62" t="s">
        <v>716</v>
      </c>
      <c r="F62" s="2">
        <v>0.461962764724</v>
      </c>
      <c r="G62" t="str">
        <f>IF(F62&gt;=VLOOKUP(_xlfn.CONCAT(B62,E62),'Limites classes IBG'!$B$2:$I$4,8,FALSE),"Prioridade 1",IF(F62&lt;=VLOOKUP(_xlfn.CONCAT(B62,E62),'Limites classes IBG'!$B$2:$I$4,7,FALSE),"Prioridade 3","Prioridade 2"))</f>
        <v>Prioridade 2</v>
      </c>
    </row>
    <row r="63" spans="1:7" x14ac:dyDescent="0.25">
      <c r="A63">
        <v>21</v>
      </c>
      <c r="B63" t="s">
        <v>719</v>
      </c>
      <c r="C63" t="s">
        <v>78</v>
      </c>
      <c r="D63" t="s">
        <v>57</v>
      </c>
      <c r="E63" t="s">
        <v>716</v>
      </c>
      <c r="F63" s="2">
        <v>0.36414266751199997</v>
      </c>
      <c r="G63" t="str">
        <f>IF(F63&gt;=VLOOKUP(_xlfn.CONCAT(B63,E63),'Limites classes IBG'!$B$2:$I$4,8,FALSE),"Prioridade 1",IF(F63&lt;=VLOOKUP(_xlfn.CONCAT(B63,E63),'Limites classes IBG'!$B$2:$I$4,7,FALSE),"Prioridade 3","Prioridade 2"))</f>
        <v>Prioridade 2</v>
      </c>
    </row>
    <row r="64" spans="1:7" x14ac:dyDescent="0.25">
      <c r="A64">
        <v>22</v>
      </c>
      <c r="B64" t="s">
        <v>719</v>
      </c>
      <c r="C64" t="s">
        <v>79</v>
      </c>
      <c r="D64" t="s">
        <v>57</v>
      </c>
      <c r="E64" t="s">
        <v>716</v>
      </c>
      <c r="F64" s="2">
        <v>0.52859243321179972</v>
      </c>
      <c r="G64" t="str">
        <f>IF(F64&gt;=VLOOKUP(_xlfn.CONCAT(B64,E64),'Limites classes IBG'!$B$2:$I$4,8,FALSE),"Prioridade 1",IF(F64&lt;=VLOOKUP(_xlfn.CONCAT(B64,E64),'Limites classes IBG'!$B$2:$I$4,7,FALSE),"Prioridade 3","Prioridade 2"))</f>
        <v>Prioridade 1</v>
      </c>
    </row>
    <row r="65" spans="1:7" x14ac:dyDescent="0.25">
      <c r="A65">
        <v>23</v>
      </c>
      <c r="B65" t="s">
        <v>719</v>
      </c>
      <c r="C65" t="s">
        <v>80</v>
      </c>
      <c r="D65" t="s">
        <v>57</v>
      </c>
      <c r="E65" t="s">
        <v>716</v>
      </c>
      <c r="F65" s="2">
        <v>0.30127726869821497</v>
      </c>
      <c r="G65" t="str">
        <f>IF(F65&gt;=VLOOKUP(_xlfn.CONCAT(B65,E65),'Limites classes IBG'!$B$2:$I$4,8,FALSE),"Prioridade 1",IF(F65&lt;=VLOOKUP(_xlfn.CONCAT(B65,E65),'Limites classes IBG'!$B$2:$I$4,7,FALSE),"Prioridade 3","Prioridade 2"))</f>
        <v>Prioridade 2</v>
      </c>
    </row>
    <row r="66" spans="1:7" x14ac:dyDescent="0.25">
      <c r="A66">
        <v>24</v>
      </c>
      <c r="B66" t="s">
        <v>719</v>
      </c>
      <c r="C66" t="s">
        <v>81</v>
      </c>
      <c r="D66" t="s">
        <v>57</v>
      </c>
      <c r="E66" t="s">
        <v>716</v>
      </c>
      <c r="F66" s="2">
        <v>0.25695105652200001</v>
      </c>
      <c r="G66" t="str">
        <f>IF(F66&gt;=VLOOKUP(_xlfn.CONCAT(B66,E66),'Limites classes IBG'!$B$2:$I$4,8,FALSE),"Prioridade 1",IF(F66&lt;=VLOOKUP(_xlfn.CONCAT(B66,E66),'Limites classes IBG'!$B$2:$I$4,7,FALSE),"Prioridade 3","Prioridade 2"))</f>
        <v>Prioridade 2</v>
      </c>
    </row>
    <row r="67" spans="1:7" x14ac:dyDescent="0.25">
      <c r="A67">
        <v>25</v>
      </c>
      <c r="B67" t="s">
        <v>719</v>
      </c>
      <c r="C67" t="s">
        <v>82</v>
      </c>
      <c r="D67" t="s">
        <v>57</v>
      </c>
      <c r="E67" t="s">
        <v>716</v>
      </c>
      <c r="F67" s="2">
        <v>0.25398075304400003</v>
      </c>
      <c r="G67" t="str">
        <f>IF(F67&gt;=VLOOKUP(_xlfn.CONCAT(B67,E67),'Limites classes IBG'!$B$2:$I$4,8,FALSE),"Prioridade 1",IF(F67&lt;=VLOOKUP(_xlfn.CONCAT(B67,E67),'Limites classes IBG'!$B$2:$I$4,7,FALSE),"Prioridade 3","Prioridade 2"))</f>
        <v>Prioridade 2</v>
      </c>
    </row>
    <row r="68" spans="1:7" x14ac:dyDescent="0.25">
      <c r="A68">
        <v>26</v>
      </c>
      <c r="B68" t="s">
        <v>719</v>
      </c>
      <c r="C68" t="s">
        <v>83</v>
      </c>
      <c r="D68" t="s">
        <v>57</v>
      </c>
      <c r="E68" t="s">
        <v>716</v>
      </c>
      <c r="F68" s="2">
        <v>0.50654479247200002</v>
      </c>
      <c r="G68" t="str">
        <f>IF(F68&gt;=VLOOKUP(_xlfn.CONCAT(B68,E68),'Limites classes IBG'!$B$2:$I$4,8,FALSE),"Prioridade 1",IF(F68&lt;=VLOOKUP(_xlfn.CONCAT(B68,E68),'Limites classes IBG'!$B$2:$I$4,7,FALSE),"Prioridade 3","Prioridade 2"))</f>
        <v>Prioridade 1</v>
      </c>
    </row>
    <row r="69" spans="1:7" x14ac:dyDescent="0.25">
      <c r="A69">
        <v>27</v>
      </c>
      <c r="B69" t="s">
        <v>719</v>
      </c>
      <c r="C69" t="s">
        <v>84</v>
      </c>
      <c r="D69" t="s">
        <v>57</v>
      </c>
      <c r="E69" t="s">
        <v>716</v>
      </c>
      <c r="F69" s="2">
        <v>0.53591069520843537</v>
      </c>
      <c r="G69" t="str">
        <f>IF(F69&gt;=VLOOKUP(_xlfn.CONCAT(B69,E69),'Limites classes IBG'!$B$2:$I$4,8,FALSE),"Prioridade 1",IF(F69&lt;=VLOOKUP(_xlfn.CONCAT(B69,E69),'Limites classes IBG'!$B$2:$I$4,7,FALSE),"Prioridade 3","Prioridade 2"))</f>
        <v>Prioridade 1</v>
      </c>
    </row>
    <row r="70" spans="1:7" x14ac:dyDescent="0.25">
      <c r="A70">
        <v>28</v>
      </c>
      <c r="B70" t="s">
        <v>719</v>
      </c>
      <c r="C70" t="s">
        <v>85</v>
      </c>
      <c r="D70" t="s">
        <v>57</v>
      </c>
      <c r="E70" t="s">
        <v>716</v>
      </c>
      <c r="F70" s="2">
        <v>0.54548793822199992</v>
      </c>
      <c r="G70" t="str">
        <f>IF(F70&gt;=VLOOKUP(_xlfn.CONCAT(B70,E70),'Limites classes IBG'!$B$2:$I$4,8,FALSE),"Prioridade 1",IF(F70&lt;=VLOOKUP(_xlfn.CONCAT(B70,E70),'Limites classes IBG'!$B$2:$I$4,7,FALSE),"Prioridade 3","Prioridade 2"))</f>
        <v>Prioridade 1</v>
      </c>
    </row>
    <row r="71" spans="1:7" x14ac:dyDescent="0.25">
      <c r="A71">
        <v>29</v>
      </c>
      <c r="B71" t="s">
        <v>719</v>
      </c>
      <c r="C71" t="s">
        <v>86</v>
      </c>
      <c r="D71" t="s">
        <v>57</v>
      </c>
      <c r="E71" t="s">
        <v>716</v>
      </c>
      <c r="F71" s="2">
        <v>0.20536458307636099</v>
      </c>
      <c r="G71" t="str">
        <f>IF(F71&gt;=VLOOKUP(_xlfn.CONCAT(B71,E71),'Limites classes IBG'!$B$2:$I$4,8,FALSE),"Prioridade 1",IF(F71&lt;=VLOOKUP(_xlfn.CONCAT(B71,E71),'Limites classes IBG'!$B$2:$I$4,7,FALSE),"Prioridade 3","Prioridade 2"))</f>
        <v>Prioridade 2</v>
      </c>
    </row>
    <row r="72" spans="1:7" x14ac:dyDescent="0.25">
      <c r="A72">
        <v>30</v>
      </c>
      <c r="B72" t="s">
        <v>719</v>
      </c>
      <c r="C72" t="s">
        <v>87</v>
      </c>
      <c r="D72" t="s">
        <v>57</v>
      </c>
      <c r="E72" t="s">
        <v>716</v>
      </c>
      <c r="F72" s="2">
        <v>0.30493032000000003</v>
      </c>
      <c r="G72" t="str">
        <f>IF(F72&gt;=VLOOKUP(_xlfn.CONCAT(B72,E72),'Limites classes IBG'!$B$2:$I$4,8,FALSE),"Prioridade 1",IF(F72&lt;=VLOOKUP(_xlfn.CONCAT(B72,E72),'Limites classes IBG'!$B$2:$I$4,7,FALSE),"Prioridade 3","Prioridade 2"))</f>
        <v>Prioridade 2</v>
      </c>
    </row>
    <row r="73" spans="1:7" x14ac:dyDescent="0.25">
      <c r="A73">
        <v>31</v>
      </c>
      <c r="B73" t="s">
        <v>719</v>
      </c>
      <c r="C73" t="s">
        <v>88</v>
      </c>
      <c r="D73" t="s">
        <v>57</v>
      </c>
      <c r="E73" t="s">
        <v>716</v>
      </c>
      <c r="F73" s="2">
        <v>0.35885854</v>
      </c>
      <c r="G73" t="str">
        <f>IF(F73&gt;=VLOOKUP(_xlfn.CONCAT(B73,E73),'Limites classes IBG'!$B$2:$I$4,8,FALSE),"Prioridade 1",IF(F73&lt;=VLOOKUP(_xlfn.CONCAT(B73,E73),'Limites classes IBG'!$B$2:$I$4,7,FALSE),"Prioridade 3","Prioridade 2"))</f>
        <v>Prioridade 2</v>
      </c>
    </row>
    <row r="74" spans="1:7" x14ac:dyDescent="0.25">
      <c r="A74">
        <v>32</v>
      </c>
      <c r="B74" t="s">
        <v>719</v>
      </c>
      <c r="C74" t="s">
        <v>89</v>
      </c>
      <c r="D74" t="s">
        <v>57</v>
      </c>
      <c r="E74" t="s">
        <v>716</v>
      </c>
      <c r="F74" s="2">
        <v>0.27336140666126096</v>
      </c>
      <c r="G74" t="str">
        <f>IF(F74&gt;=VLOOKUP(_xlfn.CONCAT(B74,E74),'Limites classes IBG'!$B$2:$I$4,8,FALSE),"Prioridade 1",IF(F74&lt;=VLOOKUP(_xlfn.CONCAT(B74,E74),'Limites classes IBG'!$B$2:$I$4,7,FALSE),"Prioridade 3","Prioridade 2"))</f>
        <v>Prioridade 2</v>
      </c>
    </row>
    <row r="75" spans="1:7" x14ac:dyDescent="0.25">
      <c r="A75">
        <v>37</v>
      </c>
      <c r="B75" t="s">
        <v>719</v>
      </c>
      <c r="C75" t="s">
        <v>90</v>
      </c>
      <c r="D75" t="s">
        <v>57</v>
      </c>
      <c r="E75" t="s">
        <v>716</v>
      </c>
      <c r="F75" s="2">
        <v>0.13487596517446468</v>
      </c>
      <c r="G75" t="str">
        <f>IF(F75&gt;=VLOOKUP(_xlfn.CONCAT(B75,E75),'Limites classes IBG'!$B$2:$I$4,8,FALSE),"Prioridade 1",IF(F75&lt;=VLOOKUP(_xlfn.CONCAT(B75,E75),'Limites classes IBG'!$B$2:$I$4,7,FALSE),"Prioridade 3","Prioridade 2"))</f>
        <v>Prioridade 3</v>
      </c>
    </row>
    <row r="76" spans="1:7" x14ac:dyDescent="0.25">
      <c r="A76">
        <v>46</v>
      </c>
      <c r="B76" t="s">
        <v>719</v>
      </c>
      <c r="C76" t="s">
        <v>91</v>
      </c>
      <c r="D76" t="s">
        <v>57</v>
      </c>
      <c r="E76" t="s">
        <v>716</v>
      </c>
      <c r="F76" s="2">
        <v>0.19623799528399999</v>
      </c>
      <c r="G76" t="str">
        <f>IF(F76&gt;=VLOOKUP(_xlfn.CONCAT(B76,E76),'Limites classes IBG'!$B$2:$I$4,8,FALSE),"Prioridade 1",IF(F76&lt;=VLOOKUP(_xlfn.CONCAT(B76,E76),'Limites classes IBG'!$B$2:$I$4,7,FALSE),"Prioridade 3","Prioridade 2"))</f>
        <v>Prioridade 2</v>
      </c>
    </row>
    <row r="77" spans="1:7" x14ac:dyDescent="0.25">
      <c r="A77">
        <v>53</v>
      </c>
      <c r="B77" t="s">
        <v>719</v>
      </c>
      <c r="C77" t="s">
        <v>94</v>
      </c>
      <c r="D77" t="s">
        <v>57</v>
      </c>
      <c r="E77" t="s">
        <v>716</v>
      </c>
      <c r="F77" s="2">
        <v>0.28984292059600003</v>
      </c>
      <c r="G77" t="str">
        <f>IF(F77&gt;=VLOOKUP(_xlfn.CONCAT(B77,E77),'Limites classes IBG'!$B$2:$I$4,8,FALSE),"Prioridade 1",IF(F77&lt;=VLOOKUP(_xlfn.CONCAT(B77,E77),'Limites classes IBG'!$B$2:$I$4,7,FALSE),"Prioridade 3","Prioridade 2"))</f>
        <v>Prioridade 2</v>
      </c>
    </row>
    <row r="78" spans="1:7" x14ac:dyDescent="0.25">
      <c r="A78">
        <v>55</v>
      </c>
      <c r="B78" t="s">
        <v>719</v>
      </c>
      <c r="C78" t="s">
        <v>95</v>
      </c>
      <c r="D78" t="s">
        <v>57</v>
      </c>
      <c r="E78" t="s">
        <v>716</v>
      </c>
      <c r="F78" s="2">
        <v>0.34387881691292504</v>
      </c>
      <c r="G78" t="str">
        <f>IF(F78&gt;=VLOOKUP(_xlfn.CONCAT(B78,E78),'Limites classes IBG'!$B$2:$I$4,8,FALSE),"Prioridade 1",IF(F78&lt;=VLOOKUP(_xlfn.CONCAT(B78,E78),'Limites classes IBG'!$B$2:$I$4,7,FALSE),"Prioridade 3","Prioridade 2"))</f>
        <v>Prioridade 2</v>
      </c>
    </row>
    <row r="79" spans="1:7" x14ac:dyDescent="0.25">
      <c r="A79">
        <v>64</v>
      </c>
      <c r="B79" t="s">
        <v>719</v>
      </c>
      <c r="C79" t="s">
        <v>97</v>
      </c>
      <c r="D79" t="s">
        <v>57</v>
      </c>
      <c r="E79" t="s">
        <v>716</v>
      </c>
      <c r="F79" s="2">
        <v>0.18271014619600001</v>
      </c>
      <c r="G79" t="str">
        <f>IF(F79&gt;=VLOOKUP(_xlfn.CONCAT(B79,E79),'Limites classes IBG'!$B$2:$I$4,8,FALSE),"Prioridade 1",IF(F79&lt;=VLOOKUP(_xlfn.CONCAT(B79,E79),'Limites classes IBG'!$B$2:$I$4,7,FALSE),"Prioridade 3","Prioridade 2"))</f>
        <v>Prioridade 3</v>
      </c>
    </row>
    <row r="80" spans="1:7" x14ac:dyDescent="0.25">
      <c r="A80">
        <v>65</v>
      </c>
      <c r="B80" t="s">
        <v>719</v>
      </c>
      <c r="C80" t="s">
        <v>98</v>
      </c>
      <c r="D80" t="s">
        <v>57</v>
      </c>
      <c r="E80" t="s">
        <v>716</v>
      </c>
      <c r="F80" s="2">
        <v>0.50214202637918548</v>
      </c>
      <c r="G80" t="str">
        <f>IF(F80&gt;=VLOOKUP(_xlfn.CONCAT(B80,E80),'Limites classes IBG'!$B$2:$I$4,8,FALSE),"Prioridade 1",IF(F80&lt;=VLOOKUP(_xlfn.CONCAT(B80,E80),'Limites classes IBG'!$B$2:$I$4,7,FALSE),"Prioridade 3","Prioridade 2"))</f>
        <v>Prioridade 1</v>
      </c>
    </row>
    <row r="81" spans="1:7" x14ac:dyDescent="0.25">
      <c r="A81">
        <v>71</v>
      </c>
      <c r="B81" t="s">
        <v>719</v>
      </c>
      <c r="C81" t="s">
        <v>99</v>
      </c>
      <c r="D81" t="s">
        <v>57</v>
      </c>
      <c r="E81" t="s">
        <v>716</v>
      </c>
      <c r="F81" s="2">
        <v>0.207450901076</v>
      </c>
      <c r="G81" t="str">
        <f>IF(F81&gt;=VLOOKUP(_xlfn.CONCAT(B81,E81),'Limites classes IBG'!$B$2:$I$4,8,FALSE),"Prioridade 1",IF(F81&lt;=VLOOKUP(_xlfn.CONCAT(B81,E81),'Limites classes IBG'!$B$2:$I$4,7,FALSE),"Prioridade 3","Prioridade 2"))</f>
        <v>Prioridade 2</v>
      </c>
    </row>
    <row r="82" spans="1:7" x14ac:dyDescent="0.25">
      <c r="A82">
        <v>77</v>
      </c>
      <c r="B82" t="s">
        <v>719</v>
      </c>
      <c r="C82" t="s">
        <v>101</v>
      </c>
      <c r="D82" t="s">
        <v>57</v>
      </c>
      <c r="E82" t="s">
        <v>716</v>
      </c>
      <c r="F82" s="2">
        <v>0.52817854223229566</v>
      </c>
      <c r="G82" t="str">
        <f>IF(F82&gt;=VLOOKUP(_xlfn.CONCAT(B82,E82),'Limites classes IBG'!$B$2:$I$4,8,FALSE),"Prioridade 1",IF(F82&lt;=VLOOKUP(_xlfn.CONCAT(B82,E82),'Limites classes IBG'!$B$2:$I$4,7,FALSE),"Prioridade 3","Prioridade 2"))</f>
        <v>Prioridade 1</v>
      </c>
    </row>
    <row r="83" spans="1:7" x14ac:dyDescent="0.25">
      <c r="A83">
        <v>79</v>
      </c>
      <c r="B83" t="s">
        <v>719</v>
      </c>
      <c r="C83" t="s">
        <v>103</v>
      </c>
      <c r="D83" t="s">
        <v>57</v>
      </c>
      <c r="E83" t="s">
        <v>716</v>
      </c>
      <c r="F83" s="2">
        <v>0.27550027121603432</v>
      </c>
      <c r="G83" t="str">
        <f>IF(F83&gt;=VLOOKUP(_xlfn.CONCAT(B83,E83),'Limites classes IBG'!$B$2:$I$4,8,FALSE),"Prioridade 1",IF(F83&lt;=VLOOKUP(_xlfn.CONCAT(B83,E83),'Limites classes IBG'!$B$2:$I$4,7,FALSE),"Prioridade 3","Prioridade 2"))</f>
        <v>Prioridade 2</v>
      </c>
    </row>
    <row r="84" spans="1:7" x14ac:dyDescent="0.25">
      <c r="A84">
        <v>82</v>
      </c>
      <c r="B84" t="s">
        <v>719</v>
      </c>
      <c r="C84" t="s">
        <v>104</v>
      </c>
      <c r="D84" t="s">
        <v>57</v>
      </c>
      <c r="E84" t="s">
        <v>716</v>
      </c>
      <c r="F84" s="2">
        <v>0.44142012611400006</v>
      </c>
      <c r="G84" t="str">
        <f>IF(F84&gt;=VLOOKUP(_xlfn.CONCAT(B84,E84),'Limites classes IBG'!$B$2:$I$4,8,FALSE),"Prioridade 1",IF(F84&lt;=VLOOKUP(_xlfn.CONCAT(B84,E84),'Limites classes IBG'!$B$2:$I$4,7,FALSE),"Prioridade 3","Prioridade 2"))</f>
        <v>Prioridade 2</v>
      </c>
    </row>
    <row r="85" spans="1:7" x14ac:dyDescent="0.25">
      <c r="A85">
        <v>96</v>
      </c>
      <c r="B85" t="s">
        <v>719</v>
      </c>
      <c r="C85" t="s">
        <v>105</v>
      </c>
      <c r="D85" t="s">
        <v>57</v>
      </c>
      <c r="E85" t="s">
        <v>716</v>
      </c>
      <c r="F85" s="2">
        <v>0.28656085297429934</v>
      </c>
      <c r="G85" t="str">
        <f>IF(F85&gt;=VLOOKUP(_xlfn.CONCAT(B85,E85),'Limites classes IBG'!$B$2:$I$4,8,FALSE),"Prioridade 1",IF(F85&lt;=VLOOKUP(_xlfn.CONCAT(B85,E85),'Limites classes IBG'!$B$2:$I$4,7,FALSE),"Prioridade 3","Prioridade 2"))</f>
        <v>Prioridade 2</v>
      </c>
    </row>
    <row r="86" spans="1:7" x14ac:dyDescent="0.25">
      <c r="A86">
        <v>99</v>
      </c>
      <c r="B86" t="s">
        <v>719</v>
      </c>
      <c r="C86" t="s">
        <v>106</v>
      </c>
      <c r="D86" t="s">
        <v>57</v>
      </c>
      <c r="E86" t="s">
        <v>716</v>
      </c>
      <c r="F86" s="2">
        <v>0.25477753459999997</v>
      </c>
      <c r="G86" t="str">
        <f>IF(F86&gt;=VLOOKUP(_xlfn.CONCAT(B86,E86),'Limites classes IBG'!$B$2:$I$4,8,FALSE),"Prioridade 1",IF(F86&lt;=VLOOKUP(_xlfn.CONCAT(B86,E86),'Limites classes IBG'!$B$2:$I$4,7,FALSE),"Prioridade 3","Prioridade 2"))</f>
        <v>Prioridade 2</v>
      </c>
    </row>
    <row r="87" spans="1:7" x14ac:dyDescent="0.25">
      <c r="A87">
        <v>106</v>
      </c>
      <c r="B87" t="s">
        <v>719</v>
      </c>
      <c r="C87" t="s">
        <v>108</v>
      </c>
      <c r="D87" t="s">
        <v>57</v>
      </c>
      <c r="E87" t="s">
        <v>716</v>
      </c>
      <c r="F87" s="2">
        <v>0.22587279877400002</v>
      </c>
      <c r="G87" t="str">
        <f>IF(F87&gt;=VLOOKUP(_xlfn.CONCAT(B87,E87),'Limites classes IBG'!$B$2:$I$4,8,FALSE),"Prioridade 1",IF(F87&lt;=VLOOKUP(_xlfn.CONCAT(B87,E87),'Limites classes IBG'!$B$2:$I$4,7,FALSE),"Prioridade 3","Prioridade 2"))</f>
        <v>Prioridade 2</v>
      </c>
    </row>
    <row r="88" spans="1:7" x14ac:dyDescent="0.25">
      <c r="A88">
        <v>112</v>
      </c>
      <c r="B88" t="s">
        <v>719</v>
      </c>
      <c r="C88" t="s">
        <v>109</v>
      </c>
      <c r="D88" t="s">
        <v>57</v>
      </c>
      <c r="E88" t="s">
        <v>716</v>
      </c>
      <c r="F88" s="2">
        <v>0.20177744923000002</v>
      </c>
      <c r="G88" t="str">
        <f>IF(F88&gt;=VLOOKUP(_xlfn.CONCAT(B88,E88),'Limites classes IBG'!$B$2:$I$4,8,FALSE),"Prioridade 1",IF(F88&lt;=VLOOKUP(_xlfn.CONCAT(B88,E88),'Limites classes IBG'!$B$2:$I$4,7,FALSE),"Prioridade 3","Prioridade 2"))</f>
        <v>Prioridade 2</v>
      </c>
    </row>
    <row r="89" spans="1:7" x14ac:dyDescent="0.25">
      <c r="A89">
        <v>113</v>
      </c>
      <c r="B89" t="s">
        <v>719</v>
      </c>
      <c r="C89" t="s">
        <v>110</v>
      </c>
      <c r="D89" t="s">
        <v>57</v>
      </c>
      <c r="E89" t="s">
        <v>716</v>
      </c>
      <c r="F89" s="2">
        <v>0.33894010196132573</v>
      </c>
      <c r="G89" t="str">
        <f>IF(F89&gt;=VLOOKUP(_xlfn.CONCAT(B89,E89),'Limites classes IBG'!$B$2:$I$4,8,FALSE),"Prioridade 1",IF(F89&lt;=VLOOKUP(_xlfn.CONCAT(B89,E89),'Limites classes IBG'!$B$2:$I$4,7,FALSE),"Prioridade 3","Prioridade 2"))</f>
        <v>Prioridade 2</v>
      </c>
    </row>
    <row r="90" spans="1:7" x14ac:dyDescent="0.25">
      <c r="A90">
        <v>114</v>
      </c>
      <c r="B90" t="s">
        <v>719</v>
      </c>
      <c r="C90" t="s">
        <v>111</v>
      </c>
      <c r="D90" t="s">
        <v>57</v>
      </c>
      <c r="E90" t="s">
        <v>716</v>
      </c>
      <c r="F90" s="2">
        <v>0.35881103084800003</v>
      </c>
      <c r="G90" t="str">
        <f>IF(F90&gt;=VLOOKUP(_xlfn.CONCAT(B90,E90),'Limites classes IBG'!$B$2:$I$4,8,FALSE),"Prioridade 1",IF(F90&lt;=VLOOKUP(_xlfn.CONCAT(B90,E90),'Limites classes IBG'!$B$2:$I$4,7,FALSE),"Prioridade 3","Prioridade 2"))</f>
        <v>Prioridade 2</v>
      </c>
    </row>
    <row r="91" spans="1:7" x14ac:dyDescent="0.25">
      <c r="A91">
        <v>122</v>
      </c>
      <c r="B91" t="s">
        <v>719</v>
      </c>
      <c r="C91" t="s">
        <v>112</v>
      </c>
      <c r="D91" t="s">
        <v>57</v>
      </c>
      <c r="E91" t="s">
        <v>716</v>
      </c>
      <c r="F91" s="2">
        <v>0.212502382514</v>
      </c>
      <c r="G91" t="str">
        <f>IF(F91&gt;=VLOOKUP(_xlfn.CONCAT(B91,E91),'Limites classes IBG'!$B$2:$I$4,8,FALSE),"Prioridade 1",IF(F91&lt;=VLOOKUP(_xlfn.CONCAT(B91,E91),'Limites classes IBG'!$B$2:$I$4,7,FALSE),"Prioridade 3","Prioridade 2"))</f>
        <v>Prioridade 2</v>
      </c>
    </row>
    <row r="92" spans="1:7" x14ac:dyDescent="0.25">
      <c r="A92">
        <v>123</v>
      </c>
      <c r="B92" t="s">
        <v>719</v>
      </c>
      <c r="C92" t="s">
        <v>113</v>
      </c>
      <c r="D92" t="s">
        <v>57</v>
      </c>
      <c r="E92" t="s">
        <v>716</v>
      </c>
      <c r="F92" s="2">
        <v>0.37626567999999999</v>
      </c>
      <c r="G92" t="str">
        <f>IF(F92&gt;=VLOOKUP(_xlfn.CONCAT(B92,E92),'Limites classes IBG'!$B$2:$I$4,8,FALSE),"Prioridade 1",IF(F92&lt;=VLOOKUP(_xlfn.CONCAT(B92,E92),'Limites classes IBG'!$B$2:$I$4,7,FALSE),"Prioridade 3","Prioridade 2"))</f>
        <v>Prioridade 2</v>
      </c>
    </row>
    <row r="93" spans="1:7" x14ac:dyDescent="0.25">
      <c r="A93">
        <v>124</v>
      </c>
      <c r="B93" t="s">
        <v>719</v>
      </c>
      <c r="C93" t="s">
        <v>114</v>
      </c>
      <c r="D93" t="s">
        <v>57</v>
      </c>
      <c r="E93" t="s">
        <v>716</v>
      </c>
      <c r="F93" s="2">
        <v>0.48092384999999999</v>
      </c>
      <c r="G93" t="str">
        <f>IF(F93&gt;=VLOOKUP(_xlfn.CONCAT(B93,E93),'Limites classes IBG'!$B$2:$I$4,8,FALSE),"Prioridade 1",IF(F93&lt;=VLOOKUP(_xlfn.CONCAT(B93,E93),'Limites classes IBG'!$B$2:$I$4,7,FALSE),"Prioridade 3","Prioridade 2"))</f>
        <v>Prioridade 2</v>
      </c>
    </row>
    <row r="94" spans="1:7" x14ac:dyDescent="0.25">
      <c r="A94">
        <v>125</v>
      </c>
      <c r="B94" t="s">
        <v>719</v>
      </c>
      <c r="C94" t="s">
        <v>115</v>
      </c>
      <c r="D94" t="s">
        <v>57</v>
      </c>
      <c r="E94" t="s">
        <v>716</v>
      </c>
      <c r="F94" s="2">
        <v>0.44768663999999997</v>
      </c>
      <c r="G94" t="str">
        <f>IF(F94&gt;=VLOOKUP(_xlfn.CONCAT(B94,E94),'Limites classes IBG'!$B$2:$I$4,8,FALSE),"Prioridade 1",IF(F94&lt;=VLOOKUP(_xlfn.CONCAT(B94,E94),'Limites classes IBG'!$B$2:$I$4,7,FALSE),"Prioridade 3","Prioridade 2"))</f>
        <v>Prioridade 2</v>
      </c>
    </row>
    <row r="95" spans="1:7" x14ac:dyDescent="0.25">
      <c r="A95">
        <v>126</v>
      </c>
      <c r="B95" t="s">
        <v>719</v>
      </c>
      <c r="C95" t="s">
        <v>116</v>
      </c>
      <c r="D95" t="s">
        <v>57</v>
      </c>
      <c r="E95" t="s">
        <v>716</v>
      </c>
      <c r="F95" s="2">
        <v>0.68559964000000007</v>
      </c>
      <c r="G95" t="str">
        <f>IF(F95&gt;=VLOOKUP(_xlfn.CONCAT(B95,E95),'Limites classes IBG'!$B$2:$I$4,8,FALSE),"Prioridade 1",IF(F95&lt;=VLOOKUP(_xlfn.CONCAT(B95,E95),'Limites classes IBG'!$B$2:$I$4,7,FALSE),"Prioridade 3","Prioridade 2"))</f>
        <v>Prioridade 1</v>
      </c>
    </row>
    <row r="96" spans="1:7" x14ac:dyDescent="0.25">
      <c r="A96">
        <v>127</v>
      </c>
      <c r="B96" t="s">
        <v>719</v>
      </c>
      <c r="C96" t="s">
        <v>117</v>
      </c>
      <c r="D96" t="s">
        <v>57</v>
      </c>
      <c r="E96" t="s">
        <v>716</v>
      </c>
      <c r="F96" s="2">
        <v>0.38160225355683786</v>
      </c>
      <c r="G96" t="str">
        <f>IF(F96&gt;=VLOOKUP(_xlfn.CONCAT(B96,E96),'Limites classes IBG'!$B$2:$I$4,8,FALSE),"Prioridade 1",IF(F96&lt;=VLOOKUP(_xlfn.CONCAT(B96,E96),'Limites classes IBG'!$B$2:$I$4,7,FALSE),"Prioridade 3","Prioridade 2"))</f>
        <v>Prioridade 2</v>
      </c>
    </row>
    <row r="97" spans="1:7" x14ac:dyDescent="0.25">
      <c r="A97">
        <v>128</v>
      </c>
      <c r="B97" t="s">
        <v>719</v>
      </c>
      <c r="C97" t="s">
        <v>118</v>
      </c>
      <c r="D97" t="s">
        <v>57</v>
      </c>
      <c r="E97" t="s">
        <v>716</v>
      </c>
      <c r="F97" s="2">
        <v>0.46257496999999992</v>
      </c>
      <c r="G97" t="str">
        <f>IF(F97&gt;=VLOOKUP(_xlfn.CONCAT(B97,E97),'Limites classes IBG'!$B$2:$I$4,8,FALSE),"Prioridade 1",IF(F97&lt;=VLOOKUP(_xlfn.CONCAT(B97,E97),'Limites classes IBG'!$B$2:$I$4,7,FALSE),"Prioridade 3","Prioridade 2"))</f>
        <v>Prioridade 2</v>
      </c>
    </row>
    <row r="98" spans="1:7" x14ac:dyDescent="0.25">
      <c r="A98">
        <v>131</v>
      </c>
      <c r="B98" t="s">
        <v>719</v>
      </c>
      <c r="C98" t="s">
        <v>121</v>
      </c>
      <c r="D98" t="s">
        <v>57</v>
      </c>
      <c r="E98" t="s">
        <v>716</v>
      </c>
      <c r="F98" s="2">
        <v>0.50039491000000003</v>
      </c>
      <c r="G98" t="str">
        <f>IF(F98&gt;=VLOOKUP(_xlfn.CONCAT(B98,E98),'Limites classes IBG'!$B$2:$I$4,8,FALSE),"Prioridade 1",IF(F98&lt;=VLOOKUP(_xlfn.CONCAT(B98,E98),'Limites classes IBG'!$B$2:$I$4,7,FALSE),"Prioridade 3","Prioridade 2"))</f>
        <v>Prioridade 1</v>
      </c>
    </row>
    <row r="99" spans="1:7" x14ac:dyDescent="0.25">
      <c r="A99">
        <v>132</v>
      </c>
      <c r="B99" t="s">
        <v>719</v>
      </c>
      <c r="C99" t="s">
        <v>122</v>
      </c>
      <c r="D99" t="s">
        <v>57</v>
      </c>
      <c r="E99" t="s">
        <v>716</v>
      </c>
      <c r="F99" s="2">
        <v>0.31471618644699306</v>
      </c>
      <c r="G99" t="str">
        <f>IF(F99&gt;=VLOOKUP(_xlfn.CONCAT(B99,E99),'Limites classes IBG'!$B$2:$I$4,8,FALSE),"Prioridade 1",IF(F99&lt;=VLOOKUP(_xlfn.CONCAT(B99,E99),'Limites classes IBG'!$B$2:$I$4,7,FALSE),"Prioridade 3","Prioridade 2"))</f>
        <v>Prioridade 2</v>
      </c>
    </row>
    <row r="100" spans="1:7" x14ac:dyDescent="0.25">
      <c r="A100">
        <v>133</v>
      </c>
      <c r="B100" t="s">
        <v>719</v>
      </c>
      <c r="C100" t="s">
        <v>123</v>
      </c>
      <c r="D100" t="s">
        <v>57</v>
      </c>
      <c r="E100" t="s">
        <v>716</v>
      </c>
      <c r="F100" s="2">
        <v>0.30070710311295368</v>
      </c>
      <c r="G100" t="str">
        <f>IF(F100&gt;=VLOOKUP(_xlfn.CONCAT(B100,E100),'Limites classes IBG'!$B$2:$I$4,8,FALSE),"Prioridade 1",IF(F100&lt;=VLOOKUP(_xlfn.CONCAT(B100,E100),'Limites classes IBG'!$B$2:$I$4,7,FALSE),"Prioridade 3","Prioridade 2"))</f>
        <v>Prioridade 2</v>
      </c>
    </row>
    <row r="101" spans="1:7" x14ac:dyDescent="0.25">
      <c r="A101">
        <v>134</v>
      </c>
      <c r="B101" t="s">
        <v>719</v>
      </c>
      <c r="C101" t="s">
        <v>124</v>
      </c>
      <c r="D101" t="s">
        <v>57</v>
      </c>
      <c r="E101" t="s">
        <v>716</v>
      </c>
      <c r="F101" s="2">
        <v>0.46970545705507993</v>
      </c>
      <c r="G101" t="str">
        <f>IF(F101&gt;=VLOOKUP(_xlfn.CONCAT(B101,E101),'Limites classes IBG'!$B$2:$I$4,8,FALSE),"Prioridade 1",IF(F101&lt;=VLOOKUP(_xlfn.CONCAT(B101,E101),'Limites classes IBG'!$B$2:$I$4,7,FALSE),"Prioridade 3","Prioridade 2"))</f>
        <v>Prioridade 2</v>
      </c>
    </row>
    <row r="102" spans="1:7" x14ac:dyDescent="0.25">
      <c r="A102">
        <v>135</v>
      </c>
      <c r="B102" t="s">
        <v>719</v>
      </c>
      <c r="C102" t="s">
        <v>125</v>
      </c>
      <c r="D102" t="s">
        <v>57</v>
      </c>
      <c r="E102" t="s">
        <v>716</v>
      </c>
      <c r="F102" s="2">
        <v>0.39821768000000002</v>
      </c>
      <c r="G102" t="str">
        <f>IF(F102&gt;=VLOOKUP(_xlfn.CONCAT(B102,E102),'Limites classes IBG'!$B$2:$I$4,8,FALSE),"Prioridade 1",IF(F102&lt;=VLOOKUP(_xlfn.CONCAT(B102,E102),'Limites classes IBG'!$B$2:$I$4,7,FALSE),"Prioridade 3","Prioridade 2"))</f>
        <v>Prioridade 2</v>
      </c>
    </row>
    <row r="103" spans="1:7" x14ac:dyDescent="0.25">
      <c r="A103">
        <v>136</v>
      </c>
      <c r="B103" t="s">
        <v>719</v>
      </c>
      <c r="C103" t="s">
        <v>126</v>
      </c>
      <c r="D103" t="s">
        <v>57</v>
      </c>
      <c r="E103" t="s">
        <v>716</v>
      </c>
      <c r="F103" s="2">
        <v>0.33395810000000004</v>
      </c>
      <c r="G103" t="str">
        <f>IF(F103&gt;=VLOOKUP(_xlfn.CONCAT(B103,E103),'Limites classes IBG'!$B$2:$I$4,8,FALSE),"Prioridade 1",IF(F103&lt;=VLOOKUP(_xlfn.CONCAT(B103,E103),'Limites classes IBG'!$B$2:$I$4,7,FALSE),"Prioridade 3","Prioridade 2"))</f>
        <v>Prioridade 2</v>
      </c>
    </row>
    <row r="104" spans="1:7" x14ac:dyDescent="0.25">
      <c r="A104">
        <v>137</v>
      </c>
      <c r="B104" t="s">
        <v>719</v>
      </c>
      <c r="C104" t="s">
        <v>127</v>
      </c>
      <c r="D104" t="s">
        <v>57</v>
      </c>
      <c r="E104" t="s">
        <v>716</v>
      </c>
      <c r="F104" s="2">
        <v>0.54076149000000007</v>
      </c>
      <c r="G104" t="str">
        <f>IF(F104&gt;=VLOOKUP(_xlfn.CONCAT(B104,E104),'Limites classes IBG'!$B$2:$I$4,8,FALSE),"Prioridade 1",IF(F104&lt;=VLOOKUP(_xlfn.CONCAT(B104,E104),'Limites classes IBG'!$B$2:$I$4,7,FALSE),"Prioridade 3","Prioridade 2"))</f>
        <v>Prioridade 1</v>
      </c>
    </row>
    <row r="105" spans="1:7" x14ac:dyDescent="0.25">
      <c r="A105">
        <v>138</v>
      </c>
      <c r="B105" t="s">
        <v>719</v>
      </c>
      <c r="C105" t="s">
        <v>128</v>
      </c>
      <c r="D105" t="s">
        <v>57</v>
      </c>
      <c r="E105" t="s">
        <v>716</v>
      </c>
      <c r="F105" s="2">
        <v>0.62404939000000004</v>
      </c>
      <c r="G105" t="str">
        <f>IF(F105&gt;=VLOOKUP(_xlfn.CONCAT(B105,E105),'Limites classes IBG'!$B$2:$I$4,8,FALSE),"Prioridade 1",IF(F105&lt;=VLOOKUP(_xlfn.CONCAT(B105,E105),'Limites classes IBG'!$B$2:$I$4,7,FALSE),"Prioridade 3","Prioridade 2"))</f>
        <v>Prioridade 1</v>
      </c>
    </row>
    <row r="106" spans="1:7" x14ac:dyDescent="0.25">
      <c r="A106">
        <v>140</v>
      </c>
      <c r="B106" t="s">
        <v>719</v>
      </c>
      <c r="C106" t="s">
        <v>130</v>
      </c>
      <c r="D106" t="s">
        <v>57</v>
      </c>
      <c r="E106" t="s">
        <v>716</v>
      </c>
      <c r="F106" s="2">
        <v>0.45835163000000007</v>
      </c>
      <c r="G106" t="str">
        <f>IF(F106&gt;=VLOOKUP(_xlfn.CONCAT(B106,E106),'Limites classes IBG'!$B$2:$I$4,8,FALSE),"Prioridade 1",IF(F106&lt;=VLOOKUP(_xlfn.CONCAT(B106,E106),'Limites classes IBG'!$B$2:$I$4,7,FALSE),"Prioridade 3","Prioridade 2"))</f>
        <v>Prioridade 2</v>
      </c>
    </row>
    <row r="107" spans="1:7" x14ac:dyDescent="0.25">
      <c r="A107">
        <v>141</v>
      </c>
      <c r="B107" t="s">
        <v>719</v>
      </c>
      <c r="C107" t="s">
        <v>131</v>
      </c>
      <c r="D107" t="s">
        <v>57</v>
      </c>
      <c r="E107" t="s">
        <v>716</v>
      </c>
      <c r="F107" s="2">
        <v>0.28883052744681609</v>
      </c>
      <c r="G107" t="str">
        <f>IF(F107&gt;=VLOOKUP(_xlfn.CONCAT(B107,E107),'Limites classes IBG'!$B$2:$I$4,8,FALSE),"Prioridade 1",IF(F107&lt;=VLOOKUP(_xlfn.CONCAT(B107,E107),'Limites classes IBG'!$B$2:$I$4,7,FALSE),"Prioridade 3","Prioridade 2"))</f>
        <v>Prioridade 2</v>
      </c>
    </row>
    <row r="108" spans="1:7" x14ac:dyDescent="0.25">
      <c r="A108">
        <v>142</v>
      </c>
      <c r="B108" t="s">
        <v>719</v>
      </c>
      <c r="C108" t="s">
        <v>132</v>
      </c>
      <c r="D108" t="s">
        <v>57</v>
      </c>
      <c r="E108" t="s">
        <v>716</v>
      </c>
      <c r="F108" s="2">
        <v>0.36577261</v>
      </c>
      <c r="G108" t="str">
        <f>IF(F108&gt;=VLOOKUP(_xlfn.CONCAT(B108,E108),'Limites classes IBG'!$B$2:$I$4,8,FALSE),"Prioridade 1",IF(F108&lt;=VLOOKUP(_xlfn.CONCAT(B108,E108),'Limites classes IBG'!$B$2:$I$4,7,FALSE),"Prioridade 3","Prioridade 2"))</f>
        <v>Prioridade 2</v>
      </c>
    </row>
    <row r="109" spans="1:7" x14ac:dyDescent="0.25">
      <c r="A109">
        <v>143</v>
      </c>
      <c r="B109" t="s">
        <v>719</v>
      </c>
      <c r="C109" t="s">
        <v>133</v>
      </c>
      <c r="D109" t="s">
        <v>57</v>
      </c>
      <c r="E109" t="s">
        <v>716</v>
      </c>
      <c r="F109" s="2">
        <v>0.55261222736169735</v>
      </c>
      <c r="G109" t="str">
        <f>IF(F109&gt;=VLOOKUP(_xlfn.CONCAT(B109,E109),'Limites classes IBG'!$B$2:$I$4,8,FALSE),"Prioridade 1",IF(F109&lt;=VLOOKUP(_xlfn.CONCAT(B109,E109),'Limites classes IBG'!$B$2:$I$4,7,FALSE),"Prioridade 3","Prioridade 2"))</f>
        <v>Prioridade 1</v>
      </c>
    </row>
    <row r="110" spans="1:7" x14ac:dyDescent="0.25">
      <c r="A110">
        <v>144</v>
      </c>
      <c r="B110" t="s">
        <v>719</v>
      </c>
      <c r="C110" t="s">
        <v>134</v>
      </c>
      <c r="D110" t="s">
        <v>57</v>
      </c>
      <c r="E110" t="s">
        <v>716</v>
      </c>
      <c r="F110" s="2">
        <v>0.47112719999999997</v>
      </c>
      <c r="G110" t="str">
        <f>IF(F110&gt;=VLOOKUP(_xlfn.CONCAT(B110,E110),'Limites classes IBG'!$B$2:$I$4,8,FALSE),"Prioridade 1",IF(F110&lt;=VLOOKUP(_xlfn.CONCAT(B110,E110),'Limites classes IBG'!$B$2:$I$4,7,FALSE),"Prioridade 3","Prioridade 2"))</f>
        <v>Prioridade 2</v>
      </c>
    </row>
    <row r="111" spans="1:7" x14ac:dyDescent="0.25">
      <c r="A111">
        <v>145</v>
      </c>
      <c r="B111" t="s">
        <v>719</v>
      </c>
      <c r="C111" t="s">
        <v>135</v>
      </c>
      <c r="D111" t="s">
        <v>57</v>
      </c>
      <c r="E111" t="s">
        <v>716</v>
      </c>
      <c r="F111" s="2">
        <v>0.56933466999999993</v>
      </c>
      <c r="G111" t="str">
        <f>IF(F111&gt;=VLOOKUP(_xlfn.CONCAT(B111,E111),'Limites classes IBG'!$B$2:$I$4,8,FALSE),"Prioridade 1",IF(F111&lt;=VLOOKUP(_xlfn.CONCAT(B111,E111),'Limites classes IBG'!$B$2:$I$4,7,FALSE),"Prioridade 3","Prioridade 2"))</f>
        <v>Prioridade 1</v>
      </c>
    </row>
    <row r="112" spans="1:7" x14ac:dyDescent="0.25">
      <c r="A112">
        <v>146</v>
      </c>
      <c r="B112" t="s">
        <v>719</v>
      </c>
      <c r="C112" t="s">
        <v>136</v>
      </c>
      <c r="D112" t="s">
        <v>57</v>
      </c>
      <c r="E112" t="s">
        <v>716</v>
      </c>
      <c r="F112" s="2">
        <v>0.72623161000000014</v>
      </c>
      <c r="G112" t="str">
        <f>IF(F112&gt;=VLOOKUP(_xlfn.CONCAT(B112,E112),'Limites classes IBG'!$B$2:$I$4,8,FALSE),"Prioridade 1",IF(F112&lt;=VLOOKUP(_xlfn.CONCAT(B112,E112),'Limites classes IBG'!$B$2:$I$4,7,FALSE),"Prioridade 3","Prioridade 2"))</f>
        <v>Prioridade 1</v>
      </c>
    </row>
    <row r="113" spans="1:7" x14ac:dyDescent="0.25">
      <c r="A113">
        <v>147</v>
      </c>
      <c r="B113" t="s">
        <v>719</v>
      </c>
      <c r="C113" t="s">
        <v>137</v>
      </c>
      <c r="D113" t="s">
        <v>57</v>
      </c>
      <c r="E113" t="s">
        <v>716</v>
      </c>
      <c r="F113" s="2">
        <v>0.57606623000000001</v>
      </c>
      <c r="G113" t="str">
        <f>IF(F113&gt;=VLOOKUP(_xlfn.CONCAT(B113,E113),'Limites classes IBG'!$B$2:$I$4,8,FALSE),"Prioridade 1",IF(F113&lt;=VLOOKUP(_xlfn.CONCAT(B113,E113),'Limites classes IBG'!$B$2:$I$4,7,FALSE),"Prioridade 3","Prioridade 2"))</f>
        <v>Prioridade 1</v>
      </c>
    </row>
    <row r="114" spans="1:7" x14ac:dyDescent="0.25">
      <c r="A114">
        <v>149</v>
      </c>
      <c r="B114" t="s">
        <v>719</v>
      </c>
      <c r="C114" t="s">
        <v>139</v>
      </c>
      <c r="D114" t="s">
        <v>57</v>
      </c>
      <c r="E114" t="s">
        <v>716</v>
      </c>
      <c r="F114" s="2">
        <v>0.20758965000000001</v>
      </c>
      <c r="G114" t="str">
        <f>IF(F114&gt;=VLOOKUP(_xlfn.CONCAT(B114,E114),'Limites classes IBG'!$B$2:$I$4,8,FALSE),"Prioridade 1",IF(F114&lt;=VLOOKUP(_xlfn.CONCAT(B114,E114),'Limites classes IBG'!$B$2:$I$4,7,FALSE),"Prioridade 3","Prioridade 2"))</f>
        <v>Prioridade 2</v>
      </c>
    </row>
    <row r="115" spans="1:7" x14ac:dyDescent="0.25">
      <c r="A115">
        <v>150</v>
      </c>
      <c r="B115" t="s">
        <v>719</v>
      </c>
      <c r="C115" t="s">
        <v>140</v>
      </c>
      <c r="D115" t="s">
        <v>57</v>
      </c>
      <c r="E115" t="s">
        <v>716</v>
      </c>
      <c r="F115" s="2">
        <v>0.57336679151145498</v>
      </c>
      <c r="G115" t="str">
        <f>IF(F115&gt;=VLOOKUP(_xlfn.CONCAT(B115,E115),'Limites classes IBG'!$B$2:$I$4,8,FALSE),"Prioridade 1",IF(F115&lt;=VLOOKUP(_xlfn.CONCAT(B115,E115),'Limites classes IBG'!$B$2:$I$4,7,FALSE),"Prioridade 3","Prioridade 2"))</f>
        <v>Prioridade 1</v>
      </c>
    </row>
    <row r="116" spans="1:7" x14ac:dyDescent="0.25">
      <c r="A116">
        <v>151</v>
      </c>
      <c r="B116" t="s">
        <v>719</v>
      </c>
      <c r="C116" t="s">
        <v>141</v>
      </c>
      <c r="D116" t="s">
        <v>57</v>
      </c>
      <c r="E116" t="s">
        <v>716</v>
      </c>
      <c r="F116" s="2">
        <v>0.41192683165274807</v>
      </c>
      <c r="G116" t="str">
        <f>IF(F116&gt;=VLOOKUP(_xlfn.CONCAT(B116,E116),'Limites classes IBG'!$B$2:$I$4,8,FALSE),"Prioridade 1",IF(F116&lt;=VLOOKUP(_xlfn.CONCAT(B116,E116),'Limites classes IBG'!$B$2:$I$4,7,FALSE),"Prioridade 3","Prioridade 2"))</f>
        <v>Prioridade 2</v>
      </c>
    </row>
    <row r="117" spans="1:7" x14ac:dyDescent="0.25">
      <c r="A117">
        <v>152</v>
      </c>
      <c r="B117" t="s">
        <v>719</v>
      </c>
      <c r="C117" t="s">
        <v>142</v>
      </c>
      <c r="D117" t="s">
        <v>57</v>
      </c>
      <c r="E117" t="s">
        <v>716</v>
      </c>
      <c r="F117" s="2">
        <v>0.44433966999999996</v>
      </c>
      <c r="G117" t="str">
        <f>IF(F117&gt;=VLOOKUP(_xlfn.CONCAT(B117,E117),'Limites classes IBG'!$B$2:$I$4,8,FALSE),"Prioridade 1",IF(F117&lt;=VLOOKUP(_xlfn.CONCAT(B117,E117),'Limites classes IBG'!$B$2:$I$4,7,FALSE),"Prioridade 3","Prioridade 2"))</f>
        <v>Prioridade 2</v>
      </c>
    </row>
    <row r="118" spans="1:7" x14ac:dyDescent="0.25">
      <c r="A118">
        <v>153</v>
      </c>
      <c r="B118" t="s">
        <v>719</v>
      </c>
      <c r="C118" t="s">
        <v>143</v>
      </c>
      <c r="D118" t="s">
        <v>57</v>
      </c>
      <c r="E118" t="s">
        <v>716</v>
      </c>
      <c r="F118" s="2">
        <v>0.66131348999999995</v>
      </c>
      <c r="G118" t="str">
        <f>IF(F118&gt;=VLOOKUP(_xlfn.CONCAT(B118,E118),'Limites classes IBG'!$B$2:$I$4,8,FALSE),"Prioridade 1",IF(F118&lt;=VLOOKUP(_xlfn.CONCAT(B118,E118),'Limites classes IBG'!$B$2:$I$4,7,FALSE),"Prioridade 3","Prioridade 2"))</f>
        <v>Prioridade 1</v>
      </c>
    </row>
    <row r="119" spans="1:7" x14ac:dyDescent="0.25">
      <c r="A119">
        <v>154</v>
      </c>
      <c r="B119" t="s">
        <v>719</v>
      </c>
      <c r="C119" t="s">
        <v>144</v>
      </c>
      <c r="D119" t="s">
        <v>57</v>
      </c>
      <c r="E119" t="s">
        <v>716</v>
      </c>
      <c r="F119" s="2">
        <v>0.56534600999999995</v>
      </c>
      <c r="G119" t="str">
        <f>IF(F119&gt;=VLOOKUP(_xlfn.CONCAT(B119,E119),'Limites classes IBG'!$B$2:$I$4,8,FALSE),"Prioridade 1",IF(F119&lt;=VLOOKUP(_xlfn.CONCAT(B119,E119),'Limites classes IBG'!$B$2:$I$4,7,FALSE),"Prioridade 3","Prioridade 2"))</f>
        <v>Prioridade 1</v>
      </c>
    </row>
    <row r="120" spans="1:7" x14ac:dyDescent="0.25">
      <c r="A120">
        <v>155</v>
      </c>
      <c r="B120" t="s">
        <v>719</v>
      </c>
      <c r="C120" t="s">
        <v>145</v>
      </c>
      <c r="D120" t="s">
        <v>57</v>
      </c>
      <c r="E120" t="s">
        <v>716</v>
      </c>
      <c r="F120" s="2">
        <v>0.42950949000000005</v>
      </c>
      <c r="G120" t="str">
        <f>IF(F120&gt;=VLOOKUP(_xlfn.CONCAT(B120,E120),'Limites classes IBG'!$B$2:$I$4,8,FALSE),"Prioridade 1",IF(F120&lt;=VLOOKUP(_xlfn.CONCAT(B120,E120),'Limites classes IBG'!$B$2:$I$4,7,FALSE),"Prioridade 3","Prioridade 2"))</f>
        <v>Prioridade 2</v>
      </c>
    </row>
    <row r="121" spans="1:7" x14ac:dyDescent="0.25">
      <c r="A121">
        <v>156</v>
      </c>
      <c r="B121" t="s">
        <v>719</v>
      </c>
      <c r="C121" t="s">
        <v>146</v>
      </c>
      <c r="D121" t="s">
        <v>57</v>
      </c>
      <c r="E121" t="s">
        <v>716</v>
      </c>
      <c r="F121" s="2">
        <v>0.24336816016943935</v>
      </c>
      <c r="G121" t="str">
        <f>IF(F121&gt;=VLOOKUP(_xlfn.CONCAT(B121,E121),'Limites classes IBG'!$B$2:$I$4,8,FALSE),"Prioridade 1",IF(F121&lt;=VLOOKUP(_xlfn.CONCAT(B121,E121),'Limites classes IBG'!$B$2:$I$4,7,FALSE),"Prioridade 3","Prioridade 2"))</f>
        <v>Prioridade 2</v>
      </c>
    </row>
    <row r="122" spans="1:7" x14ac:dyDescent="0.25">
      <c r="A122">
        <v>157</v>
      </c>
      <c r="B122" t="s">
        <v>719</v>
      </c>
      <c r="C122" t="s">
        <v>147</v>
      </c>
      <c r="D122" t="s">
        <v>57</v>
      </c>
      <c r="E122" t="s">
        <v>716</v>
      </c>
      <c r="F122" s="2">
        <v>0.52462968759224959</v>
      </c>
      <c r="G122" t="str">
        <f>IF(F122&gt;=VLOOKUP(_xlfn.CONCAT(B122,E122),'Limites classes IBG'!$B$2:$I$4,8,FALSE),"Prioridade 1",IF(F122&lt;=VLOOKUP(_xlfn.CONCAT(B122,E122),'Limites classes IBG'!$B$2:$I$4,7,FALSE),"Prioridade 3","Prioridade 2"))</f>
        <v>Prioridade 1</v>
      </c>
    </row>
    <row r="123" spans="1:7" x14ac:dyDescent="0.25">
      <c r="A123">
        <v>158</v>
      </c>
      <c r="B123" t="s">
        <v>719</v>
      </c>
      <c r="C123" t="s">
        <v>148</v>
      </c>
      <c r="D123" t="s">
        <v>57</v>
      </c>
      <c r="E123" t="s">
        <v>716</v>
      </c>
      <c r="F123" s="2">
        <v>0.57646881999999999</v>
      </c>
      <c r="G123" t="str">
        <f>IF(F123&gt;=VLOOKUP(_xlfn.CONCAT(B123,E123),'Limites classes IBG'!$B$2:$I$4,8,FALSE),"Prioridade 1",IF(F123&lt;=VLOOKUP(_xlfn.CONCAT(B123,E123),'Limites classes IBG'!$B$2:$I$4,7,FALSE),"Prioridade 3","Prioridade 2"))</f>
        <v>Prioridade 1</v>
      </c>
    </row>
    <row r="124" spans="1:7" x14ac:dyDescent="0.25">
      <c r="A124">
        <v>159</v>
      </c>
      <c r="B124" t="s">
        <v>719</v>
      </c>
      <c r="C124" t="s">
        <v>149</v>
      </c>
      <c r="D124" t="s">
        <v>57</v>
      </c>
      <c r="E124" t="s">
        <v>716</v>
      </c>
      <c r="F124" s="2">
        <v>0.31982328999999998</v>
      </c>
      <c r="G124" t="str">
        <f>IF(F124&gt;=VLOOKUP(_xlfn.CONCAT(B124,E124),'Limites classes IBG'!$B$2:$I$4,8,FALSE),"Prioridade 1",IF(F124&lt;=VLOOKUP(_xlfn.CONCAT(B124,E124),'Limites classes IBG'!$B$2:$I$4,7,FALSE),"Prioridade 3","Prioridade 2"))</f>
        <v>Prioridade 2</v>
      </c>
    </row>
    <row r="125" spans="1:7" x14ac:dyDescent="0.25">
      <c r="A125">
        <v>182</v>
      </c>
      <c r="B125" t="s">
        <v>719</v>
      </c>
      <c r="C125" t="s">
        <v>152</v>
      </c>
      <c r="D125" t="s">
        <v>57</v>
      </c>
      <c r="E125" t="s">
        <v>716</v>
      </c>
      <c r="F125" s="2">
        <v>0.24778919999999999</v>
      </c>
      <c r="G125" t="str">
        <f>IF(F125&gt;=VLOOKUP(_xlfn.CONCAT(B125,E125),'Limites classes IBG'!$B$2:$I$4,8,FALSE),"Prioridade 1",IF(F125&lt;=VLOOKUP(_xlfn.CONCAT(B125,E125),'Limites classes IBG'!$B$2:$I$4,7,FALSE),"Prioridade 3","Prioridade 2"))</f>
        <v>Prioridade 2</v>
      </c>
    </row>
    <row r="126" spans="1:7" x14ac:dyDescent="0.25">
      <c r="A126">
        <v>183</v>
      </c>
      <c r="B126" t="s">
        <v>719</v>
      </c>
      <c r="C126" t="s">
        <v>153</v>
      </c>
      <c r="D126" t="s">
        <v>57</v>
      </c>
      <c r="E126" t="s">
        <v>716</v>
      </c>
      <c r="F126" s="2">
        <v>0.36725542672528205</v>
      </c>
      <c r="G126" t="str">
        <f>IF(F126&gt;=VLOOKUP(_xlfn.CONCAT(B126,E126),'Limites classes IBG'!$B$2:$I$4,8,FALSE),"Prioridade 1",IF(F126&lt;=VLOOKUP(_xlfn.CONCAT(B126,E126),'Limites classes IBG'!$B$2:$I$4,7,FALSE),"Prioridade 3","Prioridade 2"))</f>
        <v>Prioridade 2</v>
      </c>
    </row>
    <row r="127" spans="1:7" x14ac:dyDescent="0.25">
      <c r="A127">
        <v>184</v>
      </c>
      <c r="B127" t="s">
        <v>719</v>
      </c>
      <c r="C127" t="s">
        <v>154</v>
      </c>
      <c r="D127" t="s">
        <v>57</v>
      </c>
      <c r="E127" t="s">
        <v>716</v>
      </c>
      <c r="F127" s="2">
        <v>0.39570817999999996</v>
      </c>
      <c r="G127" t="str">
        <f>IF(F127&gt;=VLOOKUP(_xlfn.CONCAT(B127,E127),'Limites classes IBG'!$B$2:$I$4,8,FALSE),"Prioridade 1",IF(F127&lt;=VLOOKUP(_xlfn.CONCAT(B127,E127),'Limites classes IBG'!$B$2:$I$4,7,FALSE),"Prioridade 3","Prioridade 2"))</f>
        <v>Prioridade 2</v>
      </c>
    </row>
    <row r="128" spans="1:7" x14ac:dyDescent="0.25">
      <c r="A128">
        <v>185</v>
      </c>
      <c r="B128" t="s">
        <v>719</v>
      </c>
      <c r="C128" t="s">
        <v>155</v>
      </c>
      <c r="D128" t="s">
        <v>57</v>
      </c>
      <c r="E128" t="s">
        <v>716</v>
      </c>
      <c r="F128" s="2">
        <v>0.35557219999999995</v>
      </c>
      <c r="G128" t="str">
        <f>IF(F128&gt;=VLOOKUP(_xlfn.CONCAT(B128,E128),'Limites classes IBG'!$B$2:$I$4,8,FALSE),"Prioridade 1",IF(F128&lt;=VLOOKUP(_xlfn.CONCAT(B128,E128),'Limites classes IBG'!$B$2:$I$4,7,FALSE),"Prioridade 3","Prioridade 2"))</f>
        <v>Prioridade 2</v>
      </c>
    </row>
    <row r="129" spans="1:7" x14ac:dyDescent="0.25">
      <c r="A129">
        <v>186</v>
      </c>
      <c r="B129" t="s">
        <v>719</v>
      </c>
      <c r="C129" t="s">
        <v>156</v>
      </c>
      <c r="D129" t="s">
        <v>57</v>
      </c>
      <c r="E129" t="s">
        <v>716</v>
      </c>
      <c r="F129" s="2">
        <v>0.49487082943596544</v>
      </c>
      <c r="G129" t="str">
        <f>IF(F129&gt;=VLOOKUP(_xlfn.CONCAT(B129,E129),'Limites classes IBG'!$B$2:$I$4,8,FALSE),"Prioridade 1",IF(F129&lt;=VLOOKUP(_xlfn.CONCAT(B129,E129),'Limites classes IBG'!$B$2:$I$4,7,FALSE),"Prioridade 3","Prioridade 2"))</f>
        <v>Prioridade 1</v>
      </c>
    </row>
    <row r="130" spans="1:7" x14ac:dyDescent="0.25">
      <c r="A130">
        <v>187</v>
      </c>
      <c r="B130" t="s">
        <v>719</v>
      </c>
      <c r="C130" t="s">
        <v>157</v>
      </c>
      <c r="D130" t="s">
        <v>57</v>
      </c>
      <c r="E130" t="s">
        <v>716</v>
      </c>
      <c r="F130" s="2">
        <v>0.39896790000000004</v>
      </c>
      <c r="G130" t="str">
        <f>IF(F130&gt;=VLOOKUP(_xlfn.CONCAT(B130,E130),'Limites classes IBG'!$B$2:$I$4,8,FALSE),"Prioridade 1",IF(F130&lt;=VLOOKUP(_xlfn.CONCAT(B130,E130),'Limites classes IBG'!$B$2:$I$4,7,FALSE),"Prioridade 3","Prioridade 2"))</f>
        <v>Prioridade 2</v>
      </c>
    </row>
    <row r="131" spans="1:7" x14ac:dyDescent="0.25">
      <c r="A131">
        <v>188</v>
      </c>
      <c r="B131" t="s">
        <v>719</v>
      </c>
      <c r="C131" t="s">
        <v>158</v>
      </c>
      <c r="D131" t="s">
        <v>57</v>
      </c>
      <c r="E131" t="s">
        <v>716</v>
      </c>
      <c r="F131" s="2">
        <v>0.65841579000000006</v>
      </c>
      <c r="G131" t="str">
        <f>IF(F131&gt;=VLOOKUP(_xlfn.CONCAT(B131,E131),'Limites classes IBG'!$B$2:$I$4,8,FALSE),"Prioridade 1",IF(F131&lt;=VLOOKUP(_xlfn.CONCAT(B131,E131),'Limites classes IBG'!$B$2:$I$4,7,FALSE),"Prioridade 3","Prioridade 2"))</f>
        <v>Prioridade 1</v>
      </c>
    </row>
    <row r="132" spans="1:7" x14ac:dyDescent="0.25">
      <c r="A132">
        <v>189</v>
      </c>
      <c r="B132" t="s">
        <v>719</v>
      </c>
      <c r="C132" t="s">
        <v>159</v>
      </c>
      <c r="D132" t="s">
        <v>57</v>
      </c>
      <c r="E132" t="s">
        <v>716</v>
      </c>
      <c r="F132" s="2">
        <v>0.49159828999999994</v>
      </c>
      <c r="G132" t="str">
        <f>IF(F132&gt;=VLOOKUP(_xlfn.CONCAT(B132,E132),'Limites classes IBG'!$B$2:$I$4,8,FALSE),"Prioridade 1",IF(F132&lt;=VLOOKUP(_xlfn.CONCAT(B132,E132),'Limites classes IBG'!$B$2:$I$4,7,FALSE),"Prioridade 3","Prioridade 2"))</f>
        <v>Prioridade 1</v>
      </c>
    </row>
    <row r="133" spans="1:7" x14ac:dyDescent="0.25">
      <c r="A133">
        <v>190</v>
      </c>
      <c r="B133" t="s">
        <v>719</v>
      </c>
      <c r="C133" t="s">
        <v>160</v>
      </c>
      <c r="D133" t="s">
        <v>57</v>
      </c>
      <c r="E133" t="s">
        <v>716</v>
      </c>
      <c r="F133" s="2">
        <v>0.52143838999999992</v>
      </c>
      <c r="G133" t="str">
        <f>IF(F133&gt;=VLOOKUP(_xlfn.CONCAT(B133,E133),'Limites classes IBG'!$B$2:$I$4,8,FALSE),"Prioridade 1",IF(F133&lt;=VLOOKUP(_xlfn.CONCAT(B133,E133),'Limites classes IBG'!$B$2:$I$4,7,FALSE),"Prioridade 3","Prioridade 2"))</f>
        <v>Prioridade 1</v>
      </c>
    </row>
    <row r="134" spans="1:7" x14ac:dyDescent="0.25">
      <c r="A134">
        <v>191</v>
      </c>
      <c r="B134" t="s">
        <v>719</v>
      </c>
      <c r="C134" t="s">
        <v>161</v>
      </c>
      <c r="D134" t="s">
        <v>57</v>
      </c>
      <c r="E134" t="s">
        <v>716</v>
      </c>
      <c r="F134" s="2">
        <v>0.51407994007065028</v>
      </c>
      <c r="G134" t="str">
        <f>IF(F134&gt;=VLOOKUP(_xlfn.CONCAT(B134,E134),'Limites classes IBG'!$B$2:$I$4,8,FALSE),"Prioridade 1",IF(F134&lt;=VLOOKUP(_xlfn.CONCAT(B134,E134),'Limites classes IBG'!$B$2:$I$4,7,FALSE),"Prioridade 3","Prioridade 2"))</f>
        <v>Prioridade 1</v>
      </c>
    </row>
    <row r="135" spans="1:7" x14ac:dyDescent="0.25">
      <c r="A135">
        <v>192</v>
      </c>
      <c r="B135" t="s">
        <v>719</v>
      </c>
      <c r="C135" t="s">
        <v>162</v>
      </c>
      <c r="D135" t="s">
        <v>57</v>
      </c>
      <c r="E135" t="s">
        <v>716</v>
      </c>
      <c r="F135" s="2">
        <v>0.42434206000000008</v>
      </c>
      <c r="G135" t="str">
        <f>IF(F135&gt;=VLOOKUP(_xlfn.CONCAT(B135,E135),'Limites classes IBG'!$B$2:$I$4,8,FALSE),"Prioridade 1",IF(F135&lt;=VLOOKUP(_xlfn.CONCAT(B135,E135),'Limites classes IBG'!$B$2:$I$4,7,FALSE),"Prioridade 3","Prioridade 2"))</f>
        <v>Prioridade 2</v>
      </c>
    </row>
    <row r="136" spans="1:7" x14ac:dyDescent="0.25">
      <c r="A136">
        <v>204</v>
      </c>
      <c r="B136" t="s">
        <v>719</v>
      </c>
      <c r="C136" t="s">
        <v>163</v>
      </c>
      <c r="D136" t="s">
        <v>57</v>
      </c>
      <c r="E136" t="s">
        <v>716</v>
      </c>
      <c r="F136" s="2">
        <v>0.13443584832200001</v>
      </c>
      <c r="G136" t="str">
        <f>IF(F136&gt;=VLOOKUP(_xlfn.CONCAT(B136,E136),'Limites classes IBG'!$B$2:$I$4,8,FALSE),"Prioridade 1",IF(F136&lt;=VLOOKUP(_xlfn.CONCAT(B136,E136),'Limites classes IBG'!$B$2:$I$4,7,FALSE),"Prioridade 3","Prioridade 2"))</f>
        <v>Prioridade 3</v>
      </c>
    </row>
    <row r="137" spans="1:7" x14ac:dyDescent="0.25">
      <c r="A137">
        <v>271</v>
      </c>
      <c r="B137" t="s">
        <v>719</v>
      </c>
      <c r="C137" t="s">
        <v>164</v>
      </c>
      <c r="D137" t="s">
        <v>57</v>
      </c>
      <c r="E137" t="s">
        <v>716</v>
      </c>
      <c r="F137" s="2">
        <v>0.52644055000000001</v>
      </c>
      <c r="G137" t="str">
        <f>IF(F137&gt;=VLOOKUP(_xlfn.CONCAT(B137,E137),'Limites classes IBG'!$B$2:$I$4,8,FALSE),"Prioridade 1",IF(F137&lt;=VLOOKUP(_xlfn.CONCAT(B137,E137),'Limites classes IBG'!$B$2:$I$4,7,FALSE),"Prioridade 3","Prioridade 2"))</f>
        <v>Prioridade 1</v>
      </c>
    </row>
    <row r="138" spans="1:7" x14ac:dyDescent="0.25">
      <c r="A138">
        <v>272</v>
      </c>
      <c r="B138" t="s">
        <v>719</v>
      </c>
      <c r="C138" t="s">
        <v>165</v>
      </c>
      <c r="D138" t="s">
        <v>57</v>
      </c>
      <c r="E138" t="s">
        <v>716</v>
      </c>
      <c r="F138" s="2">
        <v>0.35423442000000005</v>
      </c>
      <c r="G138" t="str">
        <f>IF(F138&gt;=VLOOKUP(_xlfn.CONCAT(B138,E138),'Limites classes IBG'!$B$2:$I$4,8,FALSE),"Prioridade 1",IF(F138&lt;=VLOOKUP(_xlfn.CONCAT(B138,E138),'Limites classes IBG'!$B$2:$I$4,7,FALSE),"Prioridade 3","Prioridade 2"))</f>
        <v>Prioridade 2</v>
      </c>
    </row>
    <row r="139" spans="1:7" x14ac:dyDescent="0.25">
      <c r="A139">
        <v>273</v>
      </c>
      <c r="B139" t="s">
        <v>719</v>
      </c>
      <c r="C139" t="s">
        <v>166</v>
      </c>
      <c r="D139" t="s">
        <v>57</v>
      </c>
      <c r="E139" t="s">
        <v>716</v>
      </c>
      <c r="F139" s="2">
        <v>0.59317560000000003</v>
      </c>
      <c r="G139" t="str">
        <f>IF(F139&gt;=VLOOKUP(_xlfn.CONCAT(B139,E139),'Limites classes IBG'!$B$2:$I$4,8,FALSE),"Prioridade 1",IF(F139&lt;=VLOOKUP(_xlfn.CONCAT(B139,E139),'Limites classes IBG'!$B$2:$I$4,7,FALSE),"Prioridade 3","Prioridade 2"))</f>
        <v>Prioridade 1</v>
      </c>
    </row>
    <row r="140" spans="1:7" x14ac:dyDescent="0.25">
      <c r="A140">
        <v>274</v>
      </c>
      <c r="B140" t="s">
        <v>719</v>
      </c>
      <c r="C140" t="s">
        <v>167</v>
      </c>
      <c r="D140" t="s">
        <v>57</v>
      </c>
      <c r="E140" t="s">
        <v>716</v>
      </c>
      <c r="F140" s="2">
        <v>0.44246542057633842</v>
      </c>
      <c r="G140" t="str">
        <f>IF(F140&gt;=VLOOKUP(_xlfn.CONCAT(B140,E140),'Limites classes IBG'!$B$2:$I$4,8,FALSE),"Prioridade 1",IF(F140&lt;=VLOOKUP(_xlfn.CONCAT(B140,E140),'Limites classes IBG'!$B$2:$I$4,7,FALSE),"Prioridade 3","Prioridade 2"))</f>
        <v>Prioridade 2</v>
      </c>
    </row>
    <row r="141" spans="1:7" x14ac:dyDescent="0.25">
      <c r="A141">
        <v>275</v>
      </c>
      <c r="B141" t="s">
        <v>719</v>
      </c>
      <c r="C141" t="s">
        <v>168</v>
      </c>
      <c r="D141" t="s">
        <v>57</v>
      </c>
      <c r="E141" t="s">
        <v>716</v>
      </c>
      <c r="F141" s="2">
        <v>0.48468490999999997</v>
      </c>
      <c r="G141" t="str">
        <f>IF(F141&gt;=VLOOKUP(_xlfn.CONCAT(B141,E141),'Limites classes IBG'!$B$2:$I$4,8,FALSE),"Prioridade 1",IF(F141&lt;=VLOOKUP(_xlfn.CONCAT(B141,E141),'Limites classes IBG'!$B$2:$I$4,7,FALSE),"Prioridade 3","Prioridade 2"))</f>
        <v>Prioridade 1</v>
      </c>
    </row>
    <row r="142" spans="1:7" x14ac:dyDescent="0.25">
      <c r="A142">
        <v>277</v>
      </c>
      <c r="B142" t="s">
        <v>719</v>
      </c>
      <c r="C142" t="s">
        <v>169</v>
      </c>
      <c r="D142" t="s">
        <v>57</v>
      </c>
      <c r="E142" t="s">
        <v>716</v>
      </c>
      <c r="F142" s="2">
        <v>0.57610591905133357</v>
      </c>
      <c r="G142" t="str">
        <f>IF(F142&gt;=VLOOKUP(_xlfn.CONCAT(B142,E142),'Limites classes IBG'!$B$2:$I$4,8,FALSE),"Prioridade 1",IF(F142&lt;=VLOOKUP(_xlfn.CONCAT(B142,E142),'Limites classes IBG'!$B$2:$I$4,7,FALSE),"Prioridade 3","Prioridade 2"))</f>
        <v>Prioridade 1</v>
      </c>
    </row>
    <row r="143" spans="1:7" x14ac:dyDescent="0.25">
      <c r="A143">
        <v>280</v>
      </c>
      <c r="B143" t="s">
        <v>719</v>
      </c>
      <c r="C143" t="s">
        <v>170</v>
      </c>
      <c r="D143" t="s">
        <v>57</v>
      </c>
      <c r="E143" t="s">
        <v>716</v>
      </c>
      <c r="F143" s="2">
        <v>0.21628072999999998</v>
      </c>
      <c r="G143" t="str">
        <f>IF(F143&gt;=VLOOKUP(_xlfn.CONCAT(B143,E143),'Limites classes IBG'!$B$2:$I$4,8,FALSE),"Prioridade 1",IF(F143&lt;=VLOOKUP(_xlfn.CONCAT(B143,E143),'Limites classes IBG'!$B$2:$I$4,7,FALSE),"Prioridade 3","Prioridade 2"))</f>
        <v>Prioridade 2</v>
      </c>
    </row>
    <row r="144" spans="1:7" x14ac:dyDescent="0.25">
      <c r="A144">
        <v>282</v>
      </c>
      <c r="B144" t="s">
        <v>719</v>
      </c>
      <c r="C144" t="s">
        <v>171</v>
      </c>
      <c r="D144" t="s">
        <v>57</v>
      </c>
      <c r="E144" t="s">
        <v>716</v>
      </c>
      <c r="F144" s="2">
        <v>0.60956171000000003</v>
      </c>
      <c r="G144" t="str">
        <f>IF(F144&gt;=VLOOKUP(_xlfn.CONCAT(B144,E144),'Limites classes IBG'!$B$2:$I$4,8,FALSE),"Prioridade 1",IF(F144&lt;=VLOOKUP(_xlfn.CONCAT(B144,E144),'Limites classes IBG'!$B$2:$I$4,7,FALSE),"Prioridade 3","Prioridade 2"))</f>
        <v>Prioridade 1</v>
      </c>
    </row>
    <row r="145" spans="1:7" x14ac:dyDescent="0.25">
      <c r="A145">
        <v>284</v>
      </c>
      <c r="B145" t="s">
        <v>719</v>
      </c>
      <c r="C145" t="s">
        <v>172</v>
      </c>
      <c r="D145" t="s">
        <v>57</v>
      </c>
      <c r="E145" t="s">
        <v>716</v>
      </c>
      <c r="F145" s="2">
        <v>0.32070543000000001</v>
      </c>
      <c r="G145" t="str">
        <f>IF(F145&gt;=VLOOKUP(_xlfn.CONCAT(B145,E145),'Limites classes IBG'!$B$2:$I$4,8,FALSE),"Prioridade 1",IF(F145&lt;=VLOOKUP(_xlfn.CONCAT(B145,E145),'Limites classes IBG'!$B$2:$I$4,7,FALSE),"Prioridade 3","Prioridade 2"))</f>
        <v>Prioridade 2</v>
      </c>
    </row>
    <row r="146" spans="1:7" x14ac:dyDescent="0.25">
      <c r="A146">
        <v>287</v>
      </c>
      <c r="B146" t="s">
        <v>719</v>
      </c>
      <c r="C146" t="s">
        <v>173</v>
      </c>
      <c r="D146" t="s">
        <v>57</v>
      </c>
      <c r="E146" t="s">
        <v>716</v>
      </c>
      <c r="F146" s="2">
        <v>0.44623904999999997</v>
      </c>
      <c r="G146" t="str">
        <f>IF(F146&gt;=VLOOKUP(_xlfn.CONCAT(B146,E146),'Limites classes IBG'!$B$2:$I$4,8,FALSE),"Prioridade 1",IF(F146&lt;=VLOOKUP(_xlfn.CONCAT(B146,E146),'Limites classes IBG'!$B$2:$I$4,7,FALSE),"Prioridade 3","Prioridade 2"))</f>
        <v>Prioridade 2</v>
      </c>
    </row>
    <row r="147" spans="1:7" x14ac:dyDescent="0.25">
      <c r="A147">
        <v>288</v>
      </c>
      <c r="B147" t="s">
        <v>719</v>
      </c>
      <c r="C147" t="s">
        <v>174</v>
      </c>
      <c r="D147" t="s">
        <v>57</v>
      </c>
      <c r="E147" t="s">
        <v>716</v>
      </c>
      <c r="F147" s="2">
        <v>0.67436737000000013</v>
      </c>
      <c r="G147" t="str">
        <f>IF(F147&gt;=VLOOKUP(_xlfn.CONCAT(B147,E147),'Limites classes IBG'!$B$2:$I$4,8,FALSE),"Prioridade 1",IF(F147&lt;=VLOOKUP(_xlfn.CONCAT(B147,E147),'Limites classes IBG'!$B$2:$I$4,7,FALSE),"Prioridade 3","Prioridade 2"))</f>
        <v>Prioridade 1</v>
      </c>
    </row>
    <row r="148" spans="1:7" x14ac:dyDescent="0.25">
      <c r="A148">
        <v>289</v>
      </c>
      <c r="B148" t="s">
        <v>719</v>
      </c>
      <c r="C148" t="s">
        <v>175</v>
      </c>
      <c r="D148" t="s">
        <v>57</v>
      </c>
      <c r="E148" t="s">
        <v>716</v>
      </c>
      <c r="F148" s="2">
        <v>0.33235683874487343</v>
      </c>
      <c r="G148" t="str">
        <f>IF(F148&gt;=VLOOKUP(_xlfn.CONCAT(B148,E148),'Limites classes IBG'!$B$2:$I$4,8,FALSE),"Prioridade 1",IF(F148&lt;=VLOOKUP(_xlfn.CONCAT(B148,E148),'Limites classes IBG'!$B$2:$I$4,7,FALSE),"Prioridade 3","Prioridade 2"))</f>
        <v>Prioridade 2</v>
      </c>
    </row>
    <row r="149" spans="1:7" x14ac:dyDescent="0.25">
      <c r="A149">
        <v>290</v>
      </c>
      <c r="B149" t="s">
        <v>719</v>
      </c>
      <c r="C149" t="s">
        <v>176</v>
      </c>
      <c r="D149" t="s">
        <v>57</v>
      </c>
      <c r="E149" t="s">
        <v>716</v>
      </c>
      <c r="F149" s="2">
        <v>0.52210865923173033</v>
      </c>
      <c r="G149" t="str">
        <f>IF(F149&gt;=VLOOKUP(_xlfn.CONCAT(B149,E149),'Limites classes IBG'!$B$2:$I$4,8,FALSE),"Prioridade 1",IF(F149&lt;=VLOOKUP(_xlfn.CONCAT(B149,E149),'Limites classes IBG'!$B$2:$I$4,7,FALSE),"Prioridade 3","Prioridade 2"))</f>
        <v>Prioridade 1</v>
      </c>
    </row>
    <row r="150" spans="1:7" x14ac:dyDescent="0.25">
      <c r="A150">
        <v>292</v>
      </c>
      <c r="B150" t="s">
        <v>719</v>
      </c>
      <c r="C150" t="s">
        <v>177</v>
      </c>
      <c r="D150" t="s">
        <v>57</v>
      </c>
      <c r="E150" t="s">
        <v>716</v>
      </c>
      <c r="F150" s="2">
        <v>0.43326724</v>
      </c>
      <c r="G150" t="str">
        <f>IF(F150&gt;=VLOOKUP(_xlfn.CONCAT(B150,E150),'Limites classes IBG'!$B$2:$I$4,8,FALSE),"Prioridade 1",IF(F150&lt;=VLOOKUP(_xlfn.CONCAT(B150,E150),'Limites classes IBG'!$B$2:$I$4,7,FALSE),"Prioridade 3","Prioridade 2"))</f>
        <v>Prioridade 2</v>
      </c>
    </row>
    <row r="151" spans="1:7" x14ac:dyDescent="0.25">
      <c r="A151">
        <v>293</v>
      </c>
      <c r="B151" t="s">
        <v>719</v>
      </c>
      <c r="C151" t="s">
        <v>178</v>
      </c>
      <c r="D151" t="s">
        <v>57</v>
      </c>
      <c r="E151" t="s">
        <v>716</v>
      </c>
      <c r="F151" s="2">
        <v>0.22881658397887264</v>
      </c>
      <c r="G151" t="str">
        <f>IF(F151&gt;=VLOOKUP(_xlfn.CONCAT(B151,E151),'Limites classes IBG'!$B$2:$I$4,8,FALSE),"Prioridade 1",IF(F151&lt;=VLOOKUP(_xlfn.CONCAT(B151,E151),'Limites classes IBG'!$B$2:$I$4,7,FALSE),"Prioridade 3","Prioridade 2"))</f>
        <v>Prioridade 2</v>
      </c>
    </row>
    <row r="152" spans="1:7" x14ac:dyDescent="0.25">
      <c r="A152">
        <v>294</v>
      </c>
      <c r="B152" t="s">
        <v>719</v>
      </c>
      <c r="C152" t="s">
        <v>179</v>
      </c>
      <c r="D152" t="s">
        <v>57</v>
      </c>
      <c r="E152" t="s">
        <v>716</v>
      </c>
      <c r="F152" s="2">
        <v>0.57392224999999997</v>
      </c>
      <c r="G152" t="str">
        <f>IF(F152&gt;=VLOOKUP(_xlfn.CONCAT(B152,E152),'Limites classes IBG'!$B$2:$I$4,8,FALSE),"Prioridade 1",IF(F152&lt;=VLOOKUP(_xlfn.CONCAT(B152,E152),'Limites classes IBG'!$B$2:$I$4,7,FALSE),"Prioridade 3","Prioridade 2"))</f>
        <v>Prioridade 1</v>
      </c>
    </row>
    <row r="153" spans="1:7" x14ac:dyDescent="0.25">
      <c r="A153">
        <v>295</v>
      </c>
      <c r="B153" t="s">
        <v>719</v>
      </c>
      <c r="C153" t="s">
        <v>180</v>
      </c>
      <c r="D153" t="s">
        <v>57</v>
      </c>
      <c r="E153" t="s">
        <v>716</v>
      </c>
      <c r="F153" s="2">
        <v>0.21586356000000001</v>
      </c>
      <c r="G153" t="str">
        <f>IF(F153&gt;=VLOOKUP(_xlfn.CONCAT(B153,E153),'Limites classes IBG'!$B$2:$I$4,8,FALSE),"Prioridade 1",IF(F153&lt;=VLOOKUP(_xlfn.CONCAT(B153,E153),'Limites classes IBG'!$B$2:$I$4,7,FALSE),"Prioridade 3","Prioridade 2"))</f>
        <v>Prioridade 2</v>
      </c>
    </row>
    <row r="154" spans="1:7" x14ac:dyDescent="0.25">
      <c r="A154">
        <v>297</v>
      </c>
      <c r="B154" t="s">
        <v>719</v>
      </c>
      <c r="C154" t="s">
        <v>181</v>
      </c>
      <c r="D154" t="s">
        <v>57</v>
      </c>
      <c r="E154" t="s">
        <v>716</v>
      </c>
      <c r="F154" s="2">
        <v>0.32773145000000004</v>
      </c>
      <c r="G154" t="str">
        <f>IF(F154&gt;=VLOOKUP(_xlfn.CONCAT(B154,E154),'Limites classes IBG'!$B$2:$I$4,8,FALSE),"Prioridade 1",IF(F154&lt;=VLOOKUP(_xlfn.CONCAT(B154,E154),'Limites classes IBG'!$B$2:$I$4,7,FALSE),"Prioridade 3","Prioridade 2"))</f>
        <v>Prioridade 2</v>
      </c>
    </row>
    <row r="155" spans="1:7" x14ac:dyDescent="0.25">
      <c r="A155">
        <v>300</v>
      </c>
      <c r="B155" t="s">
        <v>719</v>
      </c>
      <c r="C155" t="s">
        <v>182</v>
      </c>
      <c r="D155" t="s">
        <v>57</v>
      </c>
      <c r="E155" t="s">
        <v>716</v>
      </c>
      <c r="F155" s="2">
        <v>0.23816827371358906</v>
      </c>
      <c r="G155" t="str">
        <f>IF(F155&gt;=VLOOKUP(_xlfn.CONCAT(B155,E155),'Limites classes IBG'!$B$2:$I$4,8,FALSE),"Prioridade 1",IF(F155&lt;=VLOOKUP(_xlfn.CONCAT(B155,E155),'Limites classes IBG'!$B$2:$I$4,7,FALSE),"Prioridade 3","Prioridade 2"))</f>
        <v>Prioridade 2</v>
      </c>
    </row>
    <row r="156" spans="1:7" x14ac:dyDescent="0.25">
      <c r="A156">
        <v>305</v>
      </c>
      <c r="B156" t="s">
        <v>719</v>
      </c>
      <c r="C156" t="s">
        <v>183</v>
      </c>
      <c r="D156" t="s">
        <v>57</v>
      </c>
      <c r="E156" t="s">
        <v>716</v>
      </c>
      <c r="F156" s="2">
        <v>0.42552229999999991</v>
      </c>
      <c r="G156" t="str">
        <f>IF(F156&gt;=VLOOKUP(_xlfn.CONCAT(B156,E156),'Limites classes IBG'!$B$2:$I$4,8,FALSE),"Prioridade 1",IF(F156&lt;=VLOOKUP(_xlfn.CONCAT(B156,E156),'Limites classes IBG'!$B$2:$I$4,7,FALSE),"Prioridade 3","Prioridade 2"))</f>
        <v>Prioridade 2</v>
      </c>
    </row>
    <row r="157" spans="1:7" x14ac:dyDescent="0.25">
      <c r="A157">
        <v>307</v>
      </c>
      <c r="B157" t="s">
        <v>719</v>
      </c>
      <c r="C157" t="s">
        <v>184</v>
      </c>
      <c r="D157" t="s">
        <v>57</v>
      </c>
      <c r="E157" t="s">
        <v>716</v>
      </c>
      <c r="F157" s="2">
        <v>0.16141904999999998</v>
      </c>
      <c r="G157" t="str">
        <f>IF(F157&gt;=VLOOKUP(_xlfn.CONCAT(B157,E157),'Limites classes IBG'!$B$2:$I$4,8,FALSE),"Prioridade 1",IF(F157&lt;=VLOOKUP(_xlfn.CONCAT(B157,E157),'Limites classes IBG'!$B$2:$I$4,7,FALSE),"Prioridade 3","Prioridade 2"))</f>
        <v>Prioridade 3</v>
      </c>
    </row>
    <row r="158" spans="1:7" x14ac:dyDescent="0.25">
      <c r="A158">
        <v>310</v>
      </c>
      <c r="B158" t="s">
        <v>719</v>
      </c>
      <c r="C158" t="s">
        <v>185</v>
      </c>
      <c r="D158" t="s">
        <v>57</v>
      </c>
      <c r="E158" t="s">
        <v>716</v>
      </c>
      <c r="F158" s="2">
        <v>0.32873157000000003</v>
      </c>
      <c r="G158" t="str">
        <f>IF(F158&gt;=VLOOKUP(_xlfn.CONCAT(B158,E158),'Limites classes IBG'!$B$2:$I$4,8,FALSE),"Prioridade 1",IF(F158&lt;=VLOOKUP(_xlfn.CONCAT(B158,E158),'Limites classes IBG'!$B$2:$I$4,7,FALSE),"Prioridade 3","Prioridade 2"))</f>
        <v>Prioridade 2</v>
      </c>
    </row>
    <row r="159" spans="1:7" x14ac:dyDescent="0.25">
      <c r="A159">
        <v>311</v>
      </c>
      <c r="B159" t="s">
        <v>719</v>
      </c>
      <c r="C159" t="s">
        <v>186</v>
      </c>
      <c r="D159" t="s">
        <v>57</v>
      </c>
      <c r="E159" t="s">
        <v>716</v>
      </c>
      <c r="F159" s="2">
        <v>0.24102668999999999</v>
      </c>
      <c r="G159" t="str">
        <f>IF(F159&gt;=VLOOKUP(_xlfn.CONCAT(B159,E159),'Limites classes IBG'!$B$2:$I$4,8,FALSE),"Prioridade 1",IF(F159&lt;=VLOOKUP(_xlfn.CONCAT(B159,E159),'Limites classes IBG'!$B$2:$I$4,7,FALSE),"Prioridade 3","Prioridade 2"))</f>
        <v>Prioridade 2</v>
      </c>
    </row>
    <row r="160" spans="1:7" x14ac:dyDescent="0.25">
      <c r="A160">
        <v>312</v>
      </c>
      <c r="B160" t="s">
        <v>719</v>
      </c>
      <c r="C160" t="s">
        <v>187</v>
      </c>
      <c r="D160" t="s">
        <v>57</v>
      </c>
      <c r="E160" t="s">
        <v>716</v>
      </c>
      <c r="F160" s="2">
        <v>0.44430706999999992</v>
      </c>
      <c r="G160" t="str">
        <f>IF(F160&gt;=VLOOKUP(_xlfn.CONCAT(B160,E160),'Limites classes IBG'!$B$2:$I$4,8,FALSE),"Prioridade 1",IF(F160&lt;=VLOOKUP(_xlfn.CONCAT(B160,E160),'Limites classes IBG'!$B$2:$I$4,7,FALSE),"Prioridade 3","Prioridade 2"))</f>
        <v>Prioridade 2</v>
      </c>
    </row>
    <row r="161" spans="1:7" x14ac:dyDescent="0.25">
      <c r="A161">
        <v>313</v>
      </c>
      <c r="B161" t="s">
        <v>719</v>
      </c>
      <c r="C161" t="s">
        <v>188</v>
      </c>
      <c r="D161" t="s">
        <v>57</v>
      </c>
      <c r="E161" t="s">
        <v>716</v>
      </c>
      <c r="F161" s="2">
        <v>0.41378730000000008</v>
      </c>
      <c r="G161" t="str">
        <f>IF(F161&gt;=VLOOKUP(_xlfn.CONCAT(B161,E161),'Limites classes IBG'!$B$2:$I$4,8,FALSE),"Prioridade 1",IF(F161&lt;=VLOOKUP(_xlfn.CONCAT(B161,E161),'Limites classes IBG'!$B$2:$I$4,7,FALSE),"Prioridade 3","Prioridade 2"))</f>
        <v>Prioridade 2</v>
      </c>
    </row>
    <row r="162" spans="1:7" x14ac:dyDescent="0.25">
      <c r="A162">
        <v>1078</v>
      </c>
      <c r="B162" t="s">
        <v>719</v>
      </c>
      <c r="C162" t="s">
        <v>247</v>
      </c>
      <c r="D162" t="s">
        <v>57</v>
      </c>
      <c r="E162" t="s">
        <v>716</v>
      </c>
      <c r="F162" s="2">
        <v>0.17937005148020713</v>
      </c>
      <c r="G162" t="str">
        <f>IF(F162&gt;=VLOOKUP(_xlfn.CONCAT(B162,E162),'Limites classes IBG'!$B$2:$I$4,8,FALSE),"Prioridade 1",IF(F162&lt;=VLOOKUP(_xlfn.CONCAT(B162,E162),'Limites classes IBG'!$B$2:$I$4,7,FALSE),"Prioridade 3","Prioridade 2"))</f>
        <v>Prioridade 3</v>
      </c>
    </row>
    <row r="163" spans="1:7" x14ac:dyDescent="0.25">
      <c r="A163">
        <v>1079</v>
      </c>
      <c r="B163" t="s">
        <v>719</v>
      </c>
      <c r="C163" t="s">
        <v>248</v>
      </c>
      <c r="D163" t="s">
        <v>57</v>
      </c>
      <c r="E163" t="s">
        <v>716</v>
      </c>
      <c r="F163" s="2">
        <v>0.38168856256574046</v>
      </c>
      <c r="G163" t="str">
        <f>IF(F163&gt;=VLOOKUP(_xlfn.CONCAT(B163,E163),'Limites classes IBG'!$B$2:$I$4,8,FALSE),"Prioridade 1",IF(F163&lt;=VLOOKUP(_xlfn.CONCAT(B163,E163),'Limites classes IBG'!$B$2:$I$4,7,FALSE),"Prioridade 3","Prioridade 2"))</f>
        <v>Prioridade 2</v>
      </c>
    </row>
    <row r="164" spans="1:7" x14ac:dyDescent="0.25">
      <c r="A164">
        <v>1080</v>
      </c>
      <c r="B164" t="s">
        <v>719</v>
      </c>
      <c r="C164" t="s">
        <v>249</v>
      </c>
      <c r="D164" t="s">
        <v>57</v>
      </c>
      <c r="E164" t="s">
        <v>716</v>
      </c>
      <c r="F164" s="2">
        <v>0.18077348681799998</v>
      </c>
      <c r="G164" t="str">
        <f>IF(F164&gt;=VLOOKUP(_xlfn.CONCAT(B164,E164),'Limites classes IBG'!$B$2:$I$4,8,FALSE),"Prioridade 1",IF(F164&lt;=VLOOKUP(_xlfn.CONCAT(B164,E164),'Limites classes IBG'!$B$2:$I$4,7,FALSE),"Prioridade 3","Prioridade 2"))</f>
        <v>Prioridade 3</v>
      </c>
    </row>
    <row r="165" spans="1:7" x14ac:dyDescent="0.25">
      <c r="A165">
        <v>1081</v>
      </c>
      <c r="B165" t="s">
        <v>719</v>
      </c>
      <c r="C165" t="s">
        <v>250</v>
      </c>
      <c r="D165" t="s">
        <v>57</v>
      </c>
      <c r="E165" t="s">
        <v>716</v>
      </c>
      <c r="F165" s="2">
        <v>0.37482740204753195</v>
      </c>
      <c r="G165" t="str">
        <f>IF(F165&gt;=VLOOKUP(_xlfn.CONCAT(B165,E165),'Limites classes IBG'!$B$2:$I$4,8,FALSE),"Prioridade 1",IF(F165&lt;=VLOOKUP(_xlfn.CONCAT(B165,E165),'Limites classes IBG'!$B$2:$I$4,7,FALSE),"Prioridade 3","Prioridade 2"))</f>
        <v>Prioridade 2</v>
      </c>
    </row>
    <row r="166" spans="1:7" x14ac:dyDescent="0.25">
      <c r="A166">
        <v>1082</v>
      </c>
      <c r="B166" t="s">
        <v>719</v>
      </c>
      <c r="C166" t="s">
        <v>251</v>
      </c>
      <c r="D166" t="s">
        <v>57</v>
      </c>
      <c r="E166" t="s">
        <v>716</v>
      </c>
      <c r="F166" s="2">
        <v>0.15202324206434245</v>
      </c>
      <c r="G166" t="str">
        <f>IF(F166&gt;=VLOOKUP(_xlfn.CONCAT(B166,E166),'Limites classes IBG'!$B$2:$I$4,8,FALSE),"Prioridade 1",IF(F166&lt;=VLOOKUP(_xlfn.CONCAT(B166,E166),'Limites classes IBG'!$B$2:$I$4,7,FALSE),"Prioridade 3","Prioridade 2"))</f>
        <v>Prioridade 3</v>
      </c>
    </row>
    <row r="167" spans="1:7" x14ac:dyDescent="0.25">
      <c r="A167">
        <v>1083</v>
      </c>
      <c r="B167" t="s">
        <v>719</v>
      </c>
      <c r="C167" t="s">
        <v>252</v>
      </c>
      <c r="D167" t="s">
        <v>57</v>
      </c>
      <c r="E167" t="s">
        <v>716</v>
      </c>
      <c r="F167" s="2">
        <v>0.26983745100000001</v>
      </c>
      <c r="G167" t="str">
        <f>IF(F167&gt;=VLOOKUP(_xlfn.CONCAT(B167,E167),'Limites classes IBG'!$B$2:$I$4,8,FALSE),"Prioridade 1",IF(F167&lt;=VLOOKUP(_xlfn.CONCAT(B167,E167),'Limites classes IBG'!$B$2:$I$4,7,FALSE),"Prioridade 3","Prioridade 2"))</f>
        <v>Prioridade 2</v>
      </c>
    </row>
    <row r="168" spans="1:7" x14ac:dyDescent="0.25">
      <c r="A168">
        <v>1476</v>
      </c>
      <c r="B168" t="s">
        <v>719</v>
      </c>
      <c r="C168" t="s">
        <v>253</v>
      </c>
      <c r="D168" t="s">
        <v>57</v>
      </c>
      <c r="E168" t="s">
        <v>716</v>
      </c>
      <c r="F168" s="2">
        <v>0.50991050999999998</v>
      </c>
      <c r="G168" t="str">
        <f>IF(F168&gt;=VLOOKUP(_xlfn.CONCAT(B168,E168),'Limites classes IBG'!$B$2:$I$4,8,FALSE),"Prioridade 1",IF(F168&lt;=VLOOKUP(_xlfn.CONCAT(B168,E168),'Limites classes IBG'!$B$2:$I$4,7,FALSE),"Prioridade 3","Prioridade 2"))</f>
        <v>Prioridade 1</v>
      </c>
    </row>
    <row r="169" spans="1:7" x14ac:dyDescent="0.25">
      <c r="A169">
        <v>1477</v>
      </c>
      <c r="B169" t="s">
        <v>719</v>
      </c>
      <c r="C169" t="s">
        <v>254</v>
      </c>
      <c r="D169" t="s">
        <v>57</v>
      </c>
      <c r="E169" t="s">
        <v>716</v>
      </c>
      <c r="F169" s="2">
        <v>0.41860036</v>
      </c>
      <c r="G169" t="str">
        <f>IF(F169&gt;=VLOOKUP(_xlfn.CONCAT(B169,E169),'Limites classes IBG'!$B$2:$I$4,8,FALSE),"Prioridade 1",IF(F169&lt;=VLOOKUP(_xlfn.CONCAT(B169,E169),'Limites classes IBG'!$B$2:$I$4,7,FALSE),"Prioridade 3","Prioridade 2"))</f>
        <v>Prioridade 2</v>
      </c>
    </row>
    <row r="170" spans="1:7" x14ac:dyDescent="0.25">
      <c r="A170">
        <v>1478</v>
      </c>
      <c r="B170" t="s">
        <v>719</v>
      </c>
      <c r="C170" t="s">
        <v>255</v>
      </c>
      <c r="D170" t="s">
        <v>57</v>
      </c>
      <c r="E170" t="s">
        <v>716</v>
      </c>
      <c r="F170" s="2">
        <v>0.41464175999999997</v>
      </c>
      <c r="G170" t="str">
        <f>IF(F170&gt;=VLOOKUP(_xlfn.CONCAT(B170,E170),'Limites classes IBG'!$B$2:$I$4,8,FALSE),"Prioridade 1",IF(F170&lt;=VLOOKUP(_xlfn.CONCAT(B170,E170),'Limites classes IBG'!$B$2:$I$4,7,FALSE),"Prioridade 3","Prioridade 2"))</f>
        <v>Prioridade 2</v>
      </c>
    </row>
    <row r="171" spans="1:7" x14ac:dyDescent="0.25">
      <c r="A171">
        <v>1479</v>
      </c>
      <c r="B171" t="s">
        <v>719</v>
      </c>
      <c r="C171" t="s">
        <v>256</v>
      </c>
      <c r="D171" t="s">
        <v>57</v>
      </c>
      <c r="E171" t="s">
        <v>716</v>
      </c>
      <c r="F171" s="2">
        <v>0.37475393000000007</v>
      </c>
      <c r="G171" t="str">
        <f>IF(F171&gt;=VLOOKUP(_xlfn.CONCAT(B171,E171),'Limites classes IBG'!$B$2:$I$4,8,FALSE),"Prioridade 1",IF(F171&lt;=VLOOKUP(_xlfn.CONCAT(B171,E171),'Limites classes IBG'!$B$2:$I$4,7,FALSE),"Prioridade 3","Prioridade 2"))</f>
        <v>Prioridade 2</v>
      </c>
    </row>
    <row r="172" spans="1:7" x14ac:dyDescent="0.25">
      <c r="A172">
        <v>1480</v>
      </c>
      <c r="B172" t="s">
        <v>719</v>
      </c>
      <c r="C172" t="s">
        <v>257</v>
      </c>
      <c r="D172" t="s">
        <v>57</v>
      </c>
      <c r="E172" t="s">
        <v>716</v>
      </c>
      <c r="F172" s="2">
        <v>0.44517637000000004</v>
      </c>
      <c r="G172" t="str">
        <f>IF(F172&gt;=VLOOKUP(_xlfn.CONCAT(B172,E172),'Limites classes IBG'!$B$2:$I$4,8,FALSE),"Prioridade 1",IF(F172&lt;=VLOOKUP(_xlfn.CONCAT(B172,E172),'Limites classes IBG'!$B$2:$I$4,7,FALSE),"Prioridade 3","Prioridade 2"))</f>
        <v>Prioridade 2</v>
      </c>
    </row>
    <row r="173" spans="1:7" x14ac:dyDescent="0.25">
      <c r="A173">
        <v>1481</v>
      </c>
      <c r="B173" t="s">
        <v>719</v>
      </c>
      <c r="C173" t="s">
        <v>258</v>
      </c>
      <c r="D173" t="s">
        <v>57</v>
      </c>
      <c r="E173" t="s">
        <v>716</v>
      </c>
      <c r="F173" s="2">
        <v>0.27500294999999997</v>
      </c>
      <c r="G173" t="str">
        <f>IF(F173&gt;=VLOOKUP(_xlfn.CONCAT(B173,E173),'Limites classes IBG'!$B$2:$I$4,8,FALSE),"Prioridade 1",IF(F173&lt;=VLOOKUP(_xlfn.CONCAT(B173,E173),'Limites classes IBG'!$B$2:$I$4,7,FALSE),"Prioridade 3","Prioridade 2"))</f>
        <v>Prioridade 2</v>
      </c>
    </row>
    <row r="174" spans="1:7" x14ac:dyDescent="0.25">
      <c r="A174">
        <v>21531</v>
      </c>
      <c r="B174" t="s">
        <v>719</v>
      </c>
      <c r="C174" t="s">
        <v>259</v>
      </c>
      <c r="D174" t="s">
        <v>57</v>
      </c>
      <c r="E174" t="s">
        <v>716</v>
      </c>
      <c r="F174" s="2">
        <v>0.24258835859600003</v>
      </c>
      <c r="G174" t="str">
        <f>IF(F174&gt;=VLOOKUP(_xlfn.CONCAT(B174,E174),'Limites classes IBG'!$B$2:$I$4,8,FALSE),"Prioridade 1",IF(F174&lt;=VLOOKUP(_xlfn.CONCAT(B174,E174),'Limites classes IBG'!$B$2:$I$4,7,FALSE),"Prioridade 3","Prioridade 2"))</f>
        <v>Prioridade 2</v>
      </c>
    </row>
    <row r="175" spans="1:7" x14ac:dyDescent="0.25">
      <c r="A175">
        <v>21600</v>
      </c>
      <c r="B175" t="s">
        <v>719</v>
      </c>
      <c r="C175" t="s">
        <v>264</v>
      </c>
      <c r="D175" t="s">
        <v>57</v>
      </c>
      <c r="E175" t="s">
        <v>716</v>
      </c>
      <c r="F175" s="2">
        <v>0.19294970536950981</v>
      </c>
      <c r="G175" t="str">
        <f>IF(F175&gt;=VLOOKUP(_xlfn.CONCAT(B175,E175),'Limites classes IBG'!$B$2:$I$4,8,FALSE),"Prioridade 1",IF(F175&lt;=VLOOKUP(_xlfn.CONCAT(B175,E175),'Limites classes IBG'!$B$2:$I$4,7,FALSE),"Prioridade 3","Prioridade 2"))</f>
        <v>Prioridade 2</v>
      </c>
    </row>
    <row r="176" spans="1:7" x14ac:dyDescent="0.25">
      <c r="A176">
        <v>21601</v>
      </c>
      <c r="B176" t="s">
        <v>719</v>
      </c>
      <c r="C176" t="s">
        <v>265</v>
      </c>
      <c r="D176" t="s">
        <v>57</v>
      </c>
      <c r="E176" t="s">
        <v>716</v>
      </c>
      <c r="F176" s="2">
        <v>0.33757574441400001</v>
      </c>
      <c r="G176" t="str">
        <f>IF(F176&gt;=VLOOKUP(_xlfn.CONCAT(B176,E176),'Limites classes IBG'!$B$2:$I$4,8,FALSE),"Prioridade 1",IF(F176&lt;=VLOOKUP(_xlfn.CONCAT(B176,E176),'Limites classes IBG'!$B$2:$I$4,7,FALSE),"Prioridade 3","Prioridade 2"))</f>
        <v>Prioridade 2</v>
      </c>
    </row>
    <row r="177" spans="1:7" x14ac:dyDescent="0.25">
      <c r="A177">
        <v>21602</v>
      </c>
      <c r="B177" t="s">
        <v>719</v>
      </c>
      <c r="C177" t="s">
        <v>266</v>
      </c>
      <c r="D177" t="s">
        <v>57</v>
      </c>
      <c r="E177" t="s">
        <v>716</v>
      </c>
      <c r="F177" s="2">
        <v>0.18670941000000002</v>
      </c>
      <c r="G177" t="str">
        <f>IF(F177&gt;=VLOOKUP(_xlfn.CONCAT(B177,E177),'Limites classes IBG'!$B$2:$I$4,8,FALSE),"Prioridade 1",IF(F177&lt;=VLOOKUP(_xlfn.CONCAT(B177,E177),'Limites classes IBG'!$B$2:$I$4,7,FALSE),"Prioridade 3","Prioridade 2"))</f>
        <v>Prioridade 3</v>
      </c>
    </row>
    <row r="178" spans="1:7" x14ac:dyDescent="0.25">
      <c r="A178">
        <v>21603</v>
      </c>
      <c r="B178" t="s">
        <v>719</v>
      </c>
      <c r="C178" t="s">
        <v>267</v>
      </c>
      <c r="D178" t="s">
        <v>57</v>
      </c>
      <c r="E178" t="s">
        <v>716</v>
      </c>
      <c r="F178" s="2">
        <v>0.15306292691200002</v>
      </c>
      <c r="G178" t="str">
        <f>IF(F178&gt;=VLOOKUP(_xlfn.CONCAT(B178,E178),'Limites classes IBG'!$B$2:$I$4,8,FALSE),"Prioridade 1",IF(F178&lt;=VLOOKUP(_xlfn.CONCAT(B178,E178),'Limites classes IBG'!$B$2:$I$4,7,FALSE),"Prioridade 3","Prioridade 2"))</f>
        <v>Prioridade 3</v>
      </c>
    </row>
    <row r="179" spans="1:7" x14ac:dyDescent="0.25">
      <c r="A179">
        <v>21604</v>
      </c>
      <c r="B179" t="s">
        <v>719</v>
      </c>
      <c r="C179" t="s">
        <v>268</v>
      </c>
      <c r="D179" t="s">
        <v>57</v>
      </c>
      <c r="E179" t="s">
        <v>716</v>
      </c>
      <c r="F179" s="2">
        <v>0.56054318095599998</v>
      </c>
      <c r="G179" t="str">
        <f>IF(F179&gt;=VLOOKUP(_xlfn.CONCAT(B179,E179),'Limites classes IBG'!$B$2:$I$4,8,FALSE),"Prioridade 1",IF(F179&lt;=VLOOKUP(_xlfn.CONCAT(B179,E179),'Limites classes IBG'!$B$2:$I$4,7,FALSE),"Prioridade 3","Prioridade 2"))</f>
        <v>Prioridade 1</v>
      </c>
    </row>
    <row r="180" spans="1:7" x14ac:dyDescent="0.25">
      <c r="A180">
        <v>21605</v>
      </c>
      <c r="B180" t="s">
        <v>719</v>
      </c>
      <c r="C180" t="s">
        <v>269</v>
      </c>
      <c r="D180" t="s">
        <v>57</v>
      </c>
      <c r="E180" t="s">
        <v>716</v>
      </c>
      <c r="F180" s="2">
        <v>0.53721123819399996</v>
      </c>
      <c r="G180" t="str">
        <f>IF(F180&gt;=VLOOKUP(_xlfn.CONCAT(B180,E180),'Limites classes IBG'!$B$2:$I$4,8,FALSE),"Prioridade 1",IF(F180&lt;=VLOOKUP(_xlfn.CONCAT(B180,E180),'Limites classes IBG'!$B$2:$I$4,7,FALSE),"Prioridade 3","Prioridade 2"))</f>
        <v>Prioridade 1</v>
      </c>
    </row>
    <row r="181" spans="1:7" x14ac:dyDescent="0.25">
      <c r="A181">
        <v>21606</v>
      </c>
      <c r="B181" t="s">
        <v>719</v>
      </c>
      <c r="C181" t="s">
        <v>270</v>
      </c>
      <c r="D181" t="s">
        <v>57</v>
      </c>
      <c r="E181" t="s">
        <v>716</v>
      </c>
      <c r="F181" s="2">
        <v>0.14814098860403935</v>
      </c>
      <c r="G181" t="str">
        <f>IF(F181&gt;=VLOOKUP(_xlfn.CONCAT(B181,E181),'Limites classes IBG'!$B$2:$I$4,8,FALSE),"Prioridade 1",IF(F181&lt;=VLOOKUP(_xlfn.CONCAT(B181,E181),'Limites classes IBG'!$B$2:$I$4,7,FALSE),"Prioridade 3","Prioridade 2"))</f>
        <v>Prioridade 3</v>
      </c>
    </row>
    <row r="182" spans="1:7" x14ac:dyDescent="0.25">
      <c r="A182">
        <v>21607</v>
      </c>
      <c r="B182" t="s">
        <v>719</v>
      </c>
      <c r="C182" t="s">
        <v>271</v>
      </c>
      <c r="D182" t="s">
        <v>57</v>
      </c>
      <c r="E182" t="s">
        <v>716</v>
      </c>
      <c r="F182" s="2">
        <v>0.42942767121999992</v>
      </c>
      <c r="G182" t="str">
        <f>IF(F182&gt;=VLOOKUP(_xlfn.CONCAT(B182,E182),'Limites classes IBG'!$B$2:$I$4,8,FALSE),"Prioridade 1",IF(F182&lt;=VLOOKUP(_xlfn.CONCAT(B182,E182),'Limites classes IBG'!$B$2:$I$4,7,FALSE),"Prioridade 3","Prioridade 2"))</f>
        <v>Prioridade 2</v>
      </c>
    </row>
    <row r="183" spans="1:7" x14ac:dyDescent="0.25">
      <c r="A183">
        <v>21608</v>
      </c>
      <c r="B183" t="s">
        <v>719</v>
      </c>
      <c r="C183" t="s">
        <v>272</v>
      </c>
      <c r="D183" t="s">
        <v>57</v>
      </c>
      <c r="E183" t="s">
        <v>716</v>
      </c>
      <c r="F183" s="2">
        <v>0.17923318344825387</v>
      </c>
      <c r="G183" t="str">
        <f>IF(F183&gt;=VLOOKUP(_xlfn.CONCAT(B183,E183),'Limites classes IBG'!$B$2:$I$4,8,FALSE),"Prioridade 1",IF(F183&lt;=VLOOKUP(_xlfn.CONCAT(B183,E183),'Limites classes IBG'!$B$2:$I$4,7,FALSE),"Prioridade 3","Prioridade 2"))</f>
        <v>Prioridade 3</v>
      </c>
    </row>
    <row r="184" spans="1:7" x14ac:dyDescent="0.25">
      <c r="A184">
        <v>21609</v>
      </c>
      <c r="B184" t="s">
        <v>719</v>
      </c>
      <c r="C184" t="s">
        <v>273</v>
      </c>
      <c r="D184" t="s">
        <v>57</v>
      </c>
      <c r="E184" t="s">
        <v>716</v>
      </c>
      <c r="F184" s="2">
        <v>0.33815863000000002</v>
      </c>
      <c r="G184" t="str">
        <f>IF(F184&gt;=VLOOKUP(_xlfn.CONCAT(B184,E184),'Limites classes IBG'!$B$2:$I$4,8,FALSE),"Prioridade 1",IF(F184&lt;=VLOOKUP(_xlfn.CONCAT(B184,E184),'Limites classes IBG'!$B$2:$I$4,7,FALSE),"Prioridade 3","Prioridade 2"))</f>
        <v>Prioridade 2</v>
      </c>
    </row>
    <row r="185" spans="1:7" x14ac:dyDescent="0.25">
      <c r="A185">
        <v>21610</v>
      </c>
      <c r="B185" t="s">
        <v>719</v>
      </c>
      <c r="C185" t="s">
        <v>274</v>
      </c>
      <c r="D185" t="s">
        <v>57</v>
      </c>
      <c r="E185" t="s">
        <v>716</v>
      </c>
      <c r="F185" s="2">
        <v>0.32997744272399998</v>
      </c>
      <c r="G185" t="str">
        <f>IF(F185&gt;=VLOOKUP(_xlfn.CONCAT(B185,E185),'Limites classes IBG'!$B$2:$I$4,8,FALSE),"Prioridade 1",IF(F185&lt;=VLOOKUP(_xlfn.CONCAT(B185,E185),'Limites classes IBG'!$B$2:$I$4,7,FALSE),"Prioridade 3","Prioridade 2"))</f>
        <v>Prioridade 2</v>
      </c>
    </row>
    <row r="186" spans="1:7" x14ac:dyDescent="0.25">
      <c r="A186">
        <v>21611</v>
      </c>
      <c r="B186" t="s">
        <v>719</v>
      </c>
      <c r="C186" t="s">
        <v>275</v>
      </c>
      <c r="D186" t="s">
        <v>57</v>
      </c>
      <c r="E186" t="s">
        <v>716</v>
      </c>
      <c r="F186" s="2">
        <v>0.39070463</v>
      </c>
      <c r="G186" t="str">
        <f>IF(F186&gt;=VLOOKUP(_xlfn.CONCAT(B186,E186),'Limites classes IBG'!$B$2:$I$4,8,FALSE),"Prioridade 1",IF(F186&lt;=VLOOKUP(_xlfn.CONCAT(B186,E186),'Limites classes IBG'!$B$2:$I$4,7,FALSE),"Prioridade 3","Prioridade 2"))</f>
        <v>Prioridade 2</v>
      </c>
    </row>
    <row r="187" spans="1:7" x14ac:dyDescent="0.25">
      <c r="A187">
        <v>21612</v>
      </c>
      <c r="B187" t="s">
        <v>719</v>
      </c>
      <c r="C187" t="s">
        <v>276</v>
      </c>
      <c r="D187" t="s">
        <v>57</v>
      </c>
      <c r="E187" t="s">
        <v>716</v>
      </c>
      <c r="F187" s="2">
        <v>0.24533112829783338</v>
      </c>
      <c r="G187" t="str">
        <f>IF(F187&gt;=VLOOKUP(_xlfn.CONCAT(B187,E187),'Limites classes IBG'!$B$2:$I$4,8,FALSE),"Prioridade 1",IF(F187&lt;=VLOOKUP(_xlfn.CONCAT(B187,E187),'Limites classes IBG'!$B$2:$I$4,7,FALSE),"Prioridade 3","Prioridade 2"))</f>
        <v>Prioridade 2</v>
      </c>
    </row>
    <row r="188" spans="1:7" x14ac:dyDescent="0.25">
      <c r="A188">
        <v>21613</v>
      </c>
      <c r="B188" t="s">
        <v>719</v>
      </c>
      <c r="C188" t="s">
        <v>277</v>
      </c>
      <c r="D188" t="s">
        <v>57</v>
      </c>
      <c r="E188" t="s">
        <v>716</v>
      </c>
      <c r="F188" s="2">
        <v>0.20820830568999998</v>
      </c>
      <c r="G188" t="str">
        <f>IF(F188&gt;=VLOOKUP(_xlfn.CONCAT(B188,E188),'Limites classes IBG'!$B$2:$I$4,8,FALSE),"Prioridade 1",IF(F188&lt;=VLOOKUP(_xlfn.CONCAT(B188,E188),'Limites classes IBG'!$B$2:$I$4,7,FALSE),"Prioridade 3","Prioridade 2"))</f>
        <v>Prioridade 2</v>
      </c>
    </row>
    <row r="189" spans="1:7" x14ac:dyDescent="0.25">
      <c r="A189">
        <v>21614</v>
      </c>
      <c r="B189" t="s">
        <v>719</v>
      </c>
      <c r="C189" t="s">
        <v>278</v>
      </c>
      <c r="D189" t="s">
        <v>57</v>
      </c>
      <c r="E189" t="s">
        <v>716</v>
      </c>
      <c r="F189" s="2">
        <v>0.46774181330870468</v>
      </c>
      <c r="G189" t="str">
        <f>IF(F189&gt;=VLOOKUP(_xlfn.CONCAT(B189,E189),'Limites classes IBG'!$B$2:$I$4,8,FALSE),"Prioridade 1",IF(F189&lt;=VLOOKUP(_xlfn.CONCAT(B189,E189),'Limites classes IBG'!$B$2:$I$4,7,FALSE),"Prioridade 3","Prioridade 2"))</f>
        <v>Prioridade 2</v>
      </c>
    </row>
    <row r="190" spans="1:7" x14ac:dyDescent="0.25">
      <c r="A190">
        <v>21615</v>
      </c>
      <c r="B190" t="s">
        <v>719</v>
      </c>
      <c r="C190" t="s">
        <v>279</v>
      </c>
      <c r="D190" t="s">
        <v>57</v>
      </c>
      <c r="E190" t="s">
        <v>716</v>
      </c>
      <c r="F190" s="2">
        <v>0.20893383999999998</v>
      </c>
      <c r="G190" t="str">
        <f>IF(F190&gt;=VLOOKUP(_xlfn.CONCAT(B190,E190),'Limites classes IBG'!$B$2:$I$4,8,FALSE),"Prioridade 1",IF(F190&lt;=VLOOKUP(_xlfn.CONCAT(B190,E190),'Limites classes IBG'!$B$2:$I$4,7,FALSE),"Prioridade 3","Prioridade 2"))</f>
        <v>Prioridade 2</v>
      </c>
    </row>
    <row r="191" spans="1:7" x14ac:dyDescent="0.25">
      <c r="A191">
        <v>21616</v>
      </c>
      <c r="B191" t="s">
        <v>719</v>
      </c>
      <c r="C191" t="s">
        <v>280</v>
      </c>
      <c r="D191" t="s">
        <v>57</v>
      </c>
      <c r="E191" t="s">
        <v>716</v>
      </c>
      <c r="F191" s="2">
        <v>0.22003312</v>
      </c>
      <c r="G191" t="str">
        <f>IF(F191&gt;=VLOOKUP(_xlfn.CONCAT(B191,E191),'Limites classes IBG'!$B$2:$I$4,8,FALSE),"Prioridade 1",IF(F191&lt;=VLOOKUP(_xlfn.CONCAT(B191,E191),'Limites classes IBG'!$B$2:$I$4,7,FALSE),"Prioridade 3","Prioridade 2"))</f>
        <v>Prioridade 2</v>
      </c>
    </row>
    <row r="192" spans="1:7" x14ac:dyDescent="0.25">
      <c r="A192">
        <v>21617</v>
      </c>
      <c r="B192" t="s">
        <v>719</v>
      </c>
      <c r="C192" t="s">
        <v>281</v>
      </c>
      <c r="D192" t="s">
        <v>57</v>
      </c>
      <c r="E192" t="s">
        <v>716</v>
      </c>
      <c r="F192" s="2">
        <v>0.34095117999999996</v>
      </c>
      <c r="G192" t="str">
        <f>IF(F192&gt;=VLOOKUP(_xlfn.CONCAT(B192,E192),'Limites classes IBG'!$B$2:$I$4,8,FALSE),"Prioridade 1",IF(F192&lt;=VLOOKUP(_xlfn.CONCAT(B192,E192),'Limites classes IBG'!$B$2:$I$4,7,FALSE),"Prioridade 3","Prioridade 2"))</f>
        <v>Prioridade 2</v>
      </c>
    </row>
    <row r="193" spans="1:7" x14ac:dyDescent="0.25">
      <c r="A193">
        <v>21618</v>
      </c>
      <c r="B193" t="s">
        <v>719</v>
      </c>
      <c r="C193" t="s">
        <v>282</v>
      </c>
      <c r="D193" t="s">
        <v>57</v>
      </c>
      <c r="E193" t="s">
        <v>716</v>
      </c>
      <c r="F193" s="2">
        <v>0.43747178748175186</v>
      </c>
      <c r="G193" t="str">
        <f>IF(F193&gt;=VLOOKUP(_xlfn.CONCAT(B193,E193),'Limites classes IBG'!$B$2:$I$4,8,FALSE),"Prioridade 1",IF(F193&lt;=VLOOKUP(_xlfn.CONCAT(B193,E193),'Limites classes IBG'!$B$2:$I$4,7,FALSE),"Prioridade 3","Prioridade 2"))</f>
        <v>Prioridade 2</v>
      </c>
    </row>
    <row r="194" spans="1:7" x14ac:dyDescent="0.25">
      <c r="A194">
        <v>21619</v>
      </c>
      <c r="B194" t="s">
        <v>719</v>
      </c>
      <c r="C194" t="s">
        <v>283</v>
      </c>
      <c r="D194" t="s">
        <v>57</v>
      </c>
      <c r="E194" t="s">
        <v>716</v>
      </c>
      <c r="F194" s="2">
        <v>0.36247163957838752</v>
      </c>
      <c r="G194" t="str">
        <f>IF(F194&gt;=VLOOKUP(_xlfn.CONCAT(B194,E194),'Limites classes IBG'!$B$2:$I$4,8,FALSE),"Prioridade 1",IF(F194&lt;=VLOOKUP(_xlfn.CONCAT(B194,E194),'Limites classes IBG'!$B$2:$I$4,7,FALSE),"Prioridade 3","Prioridade 2"))</f>
        <v>Prioridade 2</v>
      </c>
    </row>
    <row r="195" spans="1:7" x14ac:dyDescent="0.25">
      <c r="A195">
        <v>21620</v>
      </c>
      <c r="B195" t="s">
        <v>719</v>
      </c>
      <c r="C195" t="s">
        <v>284</v>
      </c>
      <c r="D195" t="s">
        <v>57</v>
      </c>
      <c r="E195" t="s">
        <v>716</v>
      </c>
      <c r="F195" s="2">
        <v>0.55282788850446152</v>
      </c>
      <c r="G195" t="str">
        <f>IF(F195&gt;=VLOOKUP(_xlfn.CONCAT(B195,E195),'Limites classes IBG'!$B$2:$I$4,8,FALSE),"Prioridade 1",IF(F195&lt;=VLOOKUP(_xlfn.CONCAT(B195,E195),'Limites classes IBG'!$B$2:$I$4,7,FALSE),"Prioridade 3","Prioridade 2"))</f>
        <v>Prioridade 1</v>
      </c>
    </row>
    <row r="196" spans="1:7" x14ac:dyDescent="0.25">
      <c r="A196">
        <v>21621</v>
      </c>
      <c r="B196" t="s">
        <v>719</v>
      </c>
      <c r="C196" t="s">
        <v>285</v>
      </c>
      <c r="D196" t="s">
        <v>57</v>
      </c>
      <c r="E196" t="s">
        <v>716</v>
      </c>
      <c r="F196" s="2">
        <v>0.25671320553951776</v>
      </c>
      <c r="G196" t="str">
        <f>IF(F196&gt;=VLOOKUP(_xlfn.CONCAT(B196,E196),'Limites classes IBG'!$B$2:$I$4,8,FALSE),"Prioridade 1",IF(F196&lt;=VLOOKUP(_xlfn.CONCAT(B196,E196),'Limites classes IBG'!$B$2:$I$4,7,FALSE),"Prioridade 3","Prioridade 2"))</f>
        <v>Prioridade 2</v>
      </c>
    </row>
    <row r="197" spans="1:7" x14ac:dyDescent="0.25">
      <c r="A197">
        <v>21622</v>
      </c>
      <c r="B197" t="s">
        <v>719</v>
      </c>
      <c r="C197" t="s">
        <v>286</v>
      </c>
      <c r="D197" t="s">
        <v>57</v>
      </c>
      <c r="E197" t="s">
        <v>716</v>
      </c>
      <c r="F197" s="2">
        <v>0.280329620168</v>
      </c>
      <c r="G197" t="str">
        <f>IF(F197&gt;=VLOOKUP(_xlfn.CONCAT(B197,E197),'Limites classes IBG'!$B$2:$I$4,8,FALSE),"Prioridade 1",IF(F197&lt;=VLOOKUP(_xlfn.CONCAT(B197,E197),'Limites classes IBG'!$B$2:$I$4,7,FALSE),"Prioridade 3","Prioridade 2"))</f>
        <v>Prioridade 2</v>
      </c>
    </row>
    <row r="198" spans="1:7" x14ac:dyDescent="0.25">
      <c r="A198">
        <v>21623</v>
      </c>
      <c r="B198" t="s">
        <v>719</v>
      </c>
      <c r="C198" t="s">
        <v>287</v>
      </c>
      <c r="D198" t="s">
        <v>57</v>
      </c>
      <c r="E198" t="s">
        <v>716</v>
      </c>
      <c r="F198" s="2">
        <v>0.41381323905441275</v>
      </c>
      <c r="G198" t="str">
        <f>IF(F198&gt;=VLOOKUP(_xlfn.CONCAT(B198,E198),'Limites classes IBG'!$B$2:$I$4,8,FALSE),"Prioridade 1",IF(F198&lt;=VLOOKUP(_xlfn.CONCAT(B198,E198),'Limites classes IBG'!$B$2:$I$4,7,FALSE),"Prioridade 3","Prioridade 2"))</f>
        <v>Prioridade 2</v>
      </c>
    </row>
    <row r="199" spans="1:7" x14ac:dyDescent="0.25">
      <c r="A199">
        <v>21624</v>
      </c>
      <c r="B199" t="s">
        <v>719</v>
      </c>
      <c r="C199" t="s">
        <v>288</v>
      </c>
      <c r="D199" t="s">
        <v>57</v>
      </c>
      <c r="E199" t="s">
        <v>716</v>
      </c>
      <c r="F199" s="2">
        <v>0.15411595937399999</v>
      </c>
      <c r="G199" t="str">
        <f>IF(F199&gt;=VLOOKUP(_xlfn.CONCAT(B199,E199),'Limites classes IBG'!$B$2:$I$4,8,FALSE),"Prioridade 1",IF(F199&lt;=VLOOKUP(_xlfn.CONCAT(B199,E199),'Limites classes IBG'!$B$2:$I$4,7,FALSE),"Prioridade 3","Prioridade 2"))</f>
        <v>Prioridade 3</v>
      </c>
    </row>
    <row r="200" spans="1:7" x14ac:dyDescent="0.25">
      <c r="A200">
        <v>21625</v>
      </c>
      <c r="B200" t="s">
        <v>719</v>
      </c>
      <c r="C200" t="s">
        <v>289</v>
      </c>
      <c r="D200" t="s">
        <v>57</v>
      </c>
      <c r="E200" t="s">
        <v>716</v>
      </c>
      <c r="F200" s="2">
        <v>0.273148789404</v>
      </c>
      <c r="G200" t="str">
        <f>IF(F200&gt;=VLOOKUP(_xlfn.CONCAT(B200,E200),'Limites classes IBG'!$B$2:$I$4,8,FALSE),"Prioridade 1",IF(F200&lt;=VLOOKUP(_xlfn.CONCAT(B200,E200),'Limites classes IBG'!$B$2:$I$4,7,FALSE),"Prioridade 3","Prioridade 2"))</f>
        <v>Prioridade 2</v>
      </c>
    </row>
    <row r="201" spans="1:7" x14ac:dyDescent="0.25">
      <c r="A201">
        <v>21626</v>
      </c>
      <c r="B201" t="s">
        <v>719</v>
      </c>
      <c r="C201" t="s">
        <v>290</v>
      </c>
      <c r="D201" t="s">
        <v>57</v>
      </c>
      <c r="E201" t="s">
        <v>716</v>
      </c>
      <c r="F201" s="2">
        <v>0.29978379319397791</v>
      </c>
      <c r="G201" t="str">
        <f>IF(F201&gt;=VLOOKUP(_xlfn.CONCAT(B201,E201),'Limites classes IBG'!$B$2:$I$4,8,FALSE),"Prioridade 1",IF(F201&lt;=VLOOKUP(_xlfn.CONCAT(B201,E201),'Limites classes IBG'!$B$2:$I$4,7,FALSE),"Prioridade 3","Prioridade 2"))</f>
        <v>Prioridade 2</v>
      </c>
    </row>
    <row r="202" spans="1:7" x14ac:dyDescent="0.25">
      <c r="A202">
        <v>21627</v>
      </c>
      <c r="B202" t="s">
        <v>719</v>
      </c>
      <c r="C202" t="s">
        <v>291</v>
      </c>
      <c r="D202" t="s">
        <v>57</v>
      </c>
      <c r="E202" t="s">
        <v>716</v>
      </c>
      <c r="F202" s="2">
        <v>0.16867672235114567</v>
      </c>
      <c r="G202" t="str">
        <f>IF(F202&gt;=VLOOKUP(_xlfn.CONCAT(B202,E202),'Limites classes IBG'!$B$2:$I$4,8,FALSE),"Prioridade 1",IF(F202&lt;=VLOOKUP(_xlfn.CONCAT(B202,E202),'Limites classes IBG'!$B$2:$I$4,7,FALSE),"Prioridade 3","Prioridade 2"))</f>
        <v>Prioridade 3</v>
      </c>
    </row>
    <row r="203" spans="1:7" x14ac:dyDescent="0.25">
      <c r="A203">
        <v>21628</v>
      </c>
      <c r="B203" t="s">
        <v>719</v>
      </c>
      <c r="C203" t="s">
        <v>292</v>
      </c>
      <c r="D203" t="s">
        <v>57</v>
      </c>
      <c r="E203" t="s">
        <v>716</v>
      </c>
      <c r="F203" s="2">
        <v>0.53540835831200007</v>
      </c>
      <c r="G203" t="str">
        <f>IF(F203&gt;=VLOOKUP(_xlfn.CONCAT(B203,E203),'Limites classes IBG'!$B$2:$I$4,8,FALSE),"Prioridade 1",IF(F203&lt;=VLOOKUP(_xlfn.CONCAT(B203,E203),'Limites classes IBG'!$B$2:$I$4,7,FALSE),"Prioridade 3","Prioridade 2"))</f>
        <v>Prioridade 1</v>
      </c>
    </row>
    <row r="204" spans="1:7" x14ac:dyDescent="0.25">
      <c r="A204">
        <v>21629</v>
      </c>
      <c r="B204" t="s">
        <v>719</v>
      </c>
      <c r="C204" t="s">
        <v>293</v>
      </c>
      <c r="D204" t="s">
        <v>57</v>
      </c>
      <c r="E204" t="s">
        <v>716</v>
      </c>
      <c r="F204" s="2">
        <v>0.35688435246641725</v>
      </c>
      <c r="G204" t="str">
        <f>IF(F204&gt;=VLOOKUP(_xlfn.CONCAT(B204,E204),'Limites classes IBG'!$B$2:$I$4,8,FALSE),"Prioridade 1",IF(F204&lt;=VLOOKUP(_xlfn.CONCAT(B204,E204),'Limites classes IBG'!$B$2:$I$4,7,FALSE),"Prioridade 3","Prioridade 2"))</f>
        <v>Prioridade 2</v>
      </c>
    </row>
    <row r="205" spans="1:7" x14ac:dyDescent="0.25">
      <c r="A205">
        <v>21630</v>
      </c>
      <c r="B205" t="s">
        <v>719</v>
      </c>
      <c r="C205" t="s">
        <v>294</v>
      </c>
      <c r="D205" t="s">
        <v>57</v>
      </c>
      <c r="E205" t="s">
        <v>716</v>
      </c>
      <c r="F205" s="2">
        <v>0.28942648999999998</v>
      </c>
      <c r="G205" t="str">
        <f>IF(F205&gt;=VLOOKUP(_xlfn.CONCAT(B205,E205),'Limites classes IBG'!$B$2:$I$4,8,FALSE),"Prioridade 1",IF(F205&lt;=VLOOKUP(_xlfn.CONCAT(B205,E205),'Limites classes IBG'!$B$2:$I$4,7,FALSE),"Prioridade 3","Prioridade 2"))</f>
        <v>Prioridade 2</v>
      </c>
    </row>
    <row r="206" spans="1:7" x14ac:dyDescent="0.25">
      <c r="A206">
        <v>21631</v>
      </c>
      <c r="B206" t="s">
        <v>719</v>
      </c>
      <c r="C206" t="s">
        <v>295</v>
      </c>
      <c r="D206" t="s">
        <v>57</v>
      </c>
      <c r="E206" t="s">
        <v>716</v>
      </c>
      <c r="F206" s="2">
        <v>0.41258576438489358</v>
      </c>
      <c r="G206" t="str">
        <f>IF(F206&gt;=VLOOKUP(_xlfn.CONCAT(B206,E206),'Limites classes IBG'!$B$2:$I$4,8,FALSE),"Prioridade 1",IF(F206&lt;=VLOOKUP(_xlfn.CONCAT(B206,E206),'Limites classes IBG'!$B$2:$I$4,7,FALSE),"Prioridade 3","Prioridade 2"))</f>
        <v>Prioridade 2</v>
      </c>
    </row>
    <row r="207" spans="1:7" x14ac:dyDescent="0.25">
      <c r="A207">
        <v>21632</v>
      </c>
      <c r="B207" t="s">
        <v>719</v>
      </c>
      <c r="C207" t="s">
        <v>296</v>
      </c>
      <c r="D207" t="s">
        <v>57</v>
      </c>
      <c r="E207" t="s">
        <v>716</v>
      </c>
      <c r="F207" s="2">
        <v>0.17239590736235497</v>
      </c>
      <c r="G207" t="str">
        <f>IF(F207&gt;=VLOOKUP(_xlfn.CONCAT(B207,E207),'Limites classes IBG'!$B$2:$I$4,8,FALSE),"Prioridade 1",IF(F207&lt;=VLOOKUP(_xlfn.CONCAT(B207,E207),'Limites classes IBG'!$B$2:$I$4,7,FALSE),"Prioridade 3","Prioridade 2"))</f>
        <v>Prioridade 3</v>
      </c>
    </row>
    <row r="208" spans="1:7" x14ac:dyDescent="0.25">
      <c r="A208">
        <v>21633</v>
      </c>
      <c r="B208" t="s">
        <v>719</v>
      </c>
      <c r="C208" t="s">
        <v>297</v>
      </c>
      <c r="D208" t="s">
        <v>57</v>
      </c>
      <c r="E208" t="s">
        <v>716</v>
      </c>
      <c r="F208" s="2">
        <v>0.19759337505640348</v>
      </c>
      <c r="G208" t="str">
        <f>IF(F208&gt;=VLOOKUP(_xlfn.CONCAT(B208,E208),'Limites classes IBG'!$B$2:$I$4,8,FALSE),"Prioridade 1",IF(F208&lt;=VLOOKUP(_xlfn.CONCAT(B208,E208),'Limites classes IBG'!$B$2:$I$4,7,FALSE),"Prioridade 3","Prioridade 2"))</f>
        <v>Prioridade 2</v>
      </c>
    </row>
    <row r="209" spans="1:7" x14ac:dyDescent="0.25">
      <c r="A209">
        <v>21634</v>
      </c>
      <c r="B209" t="s">
        <v>719</v>
      </c>
      <c r="C209" t="s">
        <v>298</v>
      </c>
      <c r="D209" t="s">
        <v>57</v>
      </c>
      <c r="E209" t="s">
        <v>716</v>
      </c>
      <c r="F209" s="2">
        <v>0.15437939777000001</v>
      </c>
      <c r="G209" t="str">
        <f>IF(F209&gt;=VLOOKUP(_xlfn.CONCAT(B209,E209),'Limites classes IBG'!$B$2:$I$4,8,FALSE),"Prioridade 1",IF(F209&lt;=VLOOKUP(_xlfn.CONCAT(B209,E209),'Limites classes IBG'!$B$2:$I$4,7,FALSE),"Prioridade 3","Prioridade 2"))</f>
        <v>Prioridade 3</v>
      </c>
    </row>
    <row r="210" spans="1:7" x14ac:dyDescent="0.25">
      <c r="A210">
        <v>21635</v>
      </c>
      <c r="B210" t="s">
        <v>719</v>
      </c>
      <c r="C210" t="s">
        <v>299</v>
      </c>
      <c r="D210" t="s">
        <v>57</v>
      </c>
      <c r="E210" t="s">
        <v>716</v>
      </c>
      <c r="F210" s="2">
        <v>0.42060540592600004</v>
      </c>
      <c r="G210" t="str">
        <f>IF(F210&gt;=VLOOKUP(_xlfn.CONCAT(B210,E210),'Limites classes IBG'!$B$2:$I$4,8,FALSE),"Prioridade 1",IF(F210&lt;=VLOOKUP(_xlfn.CONCAT(B210,E210),'Limites classes IBG'!$B$2:$I$4,7,FALSE),"Prioridade 3","Prioridade 2"))</f>
        <v>Prioridade 2</v>
      </c>
    </row>
    <row r="211" spans="1:7" x14ac:dyDescent="0.25">
      <c r="A211">
        <v>21636</v>
      </c>
      <c r="B211" t="s">
        <v>719</v>
      </c>
      <c r="C211" t="s">
        <v>300</v>
      </c>
      <c r="D211" t="s">
        <v>57</v>
      </c>
      <c r="E211" t="s">
        <v>716</v>
      </c>
      <c r="F211" s="2">
        <v>0.32224854000000003</v>
      </c>
      <c r="G211" t="str">
        <f>IF(F211&gt;=VLOOKUP(_xlfn.CONCAT(B211,E211),'Limites classes IBG'!$B$2:$I$4,8,FALSE),"Prioridade 1",IF(F211&lt;=VLOOKUP(_xlfn.CONCAT(B211,E211),'Limites classes IBG'!$B$2:$I$4,7,FALSE),"Prioridade 3","Prioridade 2"))</f>
        <v>Prioridade 2</v>
      </c>
    </row>
    <row r="212" spans="1:7" x14ac:dyDescent="0.25">
      <c r="A212">
        <v>21637</v>
      </c>
      <c r="B212" t="s">
        <v>719</v>
      </c>
      <c r="C212" t="s">
        <v>301</v>
      </c>
      <c r="D212" t="s">
        <v>57</v>
      </c>
      <c r="E212" t="s">
        <v>716</v>
      </c>
      <c r="F212" s="2">
        <v>0.54644462579960185</v>
      </c>
      <c r="G212" t="str">
        <f>IF(F212&gt;=VLOOKUP(_xlfn.CONCAT(B212,E212),'Limites classes IBG'!$B$2:$I$4,8,FALSE),"Prioridade 1",IF(F212&lt;=VLOOKUP(_xlfn.CONCAT(B212,E212),'Limites classes IBG'!$B$2:$I$4,7,FALSE),"Prioridade 3","Prioridade 2"))</f>
        <v>Prioridade 1</v>
      </c>
    </row>
    <row r="213" spans="1:7" x14ac:dyDescent="0.25">
      <c r="A213">
        <v>21638</v>
      </c>
      <c r="B213" t="s">
        <v>719</v>
      </c>
      <c r="C213" t="s">
        <v>302</v>
      </c>
      <c r="D213" t="s">
        <v>57</v>
      </c>
      <c r="E213" t="s">
        <v>716</v>
      </c>
      <c r="F213" s="2">
        <v>0.59870912025547451</v>
      </c>
      <c r="G213" t="str">
        <f>IF(F213&gt;=VLOOKUP(_xlfn.CONCAT(B213,E213),'Limites classes IBG'!$B$2:$I$4,8,FALSE),"Prioridade 1",IF(F213&lt;=VLOOKUP(_xlfn.CONCAT(B213,E213),'Limites classes IBG'!$B$2:$I$4,7,FALSE),"Prioridade 3","Prioridade 2"))</f>
        <v>Prioridade 1</v>
      </c>
    </row>
    <row r="214" spans="1:7" x14ac:dyDescent="0.25">
      <c r="A214">
        <v>21639</v>
      </c>
      <c r="B214" t="s">
        <v>719</v>
      </c>
      <c r="C214" t="s">
        <v>303</v>
      </c>
      <c r="D214" t="s">
        <v>57</v>
      </c>
      <c r="E214" t="s">
        <v>716</v>
      </c>
      <c r="F214" s="2">
        <v>0.25741273209600002</v>
      </c>
      <c r="G214" t="str">
        <f>IF(F214&gt;=VLOOKUP(_xlfn.CONCAT(B214,E214),'Limites classes IBG'!$B$2:$I$4,8,FALSE),"Prioridade 1",IF(F214&lt;=VLOOKUP(_xlfn.CONCAT(B214,E214),'Limites classes IBG'!$B$2:$I$4,7,FALSE),"Prioridade 3","Prioridade 2"))</f>
        <v>Prioridade 2</v>
      </c>
    </row>
    <row r="215" spans="1:7" x14ac:dyDescent="0.25">
      <c r="A215">
        <v>21640</v>
      </c>
      <c r="B215" t="s">
        <v>719</v>
      </c>
      <c r="C215" t="s">
        <v>304</v>
      </c>
      <c r="D215" t="s">
        <v>57</v>
      </c>
      <c r="E215" t="s">
        <v>716</v>
      </c>
      <c r="F215" s="2">
        <v>0.50323579148000008</v>
      </c>
      <c r="G215" t="str">
        <f>IF(F215&gt;=VLOOKUP(_xlfn.CONCAT(B215,E215),'Limites classes IBG'!$B$2:$I$4,8,FALSE),"Prioridade 1",IF(F215&lt;=VLOOKUP(_xlfn.CONCAT(B215,E215),'Limites classes IBG'!$B$2:$I$4,7,FALSE),"Prioridade 3","Prioridade 2"))</f>
        <v>Prioridade 1</v>
      </c>
    </row>
    <row r="216" spans="1:7" x14ac:dyDescent="0.25">
      <c r="A216">
        <v>21641</v>
      </c>
      <c r="B216" t="s">
        <v>719</v>
      </c>
      <c r="C216" t="s">
        <v>305</v>
      </c>
      <c r="D216" t="s">
        <v>57</v>
      </c>
      <c r="E216" t="s">
        <v>716</v>
      </c>
      <c r="F216" s="2">
        <v>0.5375637187723955</v>
      </c>
      <c r="G216" t="str">
        <f>IF(F216&gt;=VLOOKUP(_xlfn.CONCAT(B216,E216),'Limites classes IBG'!$B$2:$I$4,8,FALSE),"Prioridade 1",IF(F216&lt;=VLOOKUP(_xlfn.CONCAT(B216,E216),'Limites classes IBG'!$B$2:$I$4,7,FALSE),"Prioridade 3","Prioridade 2"))</f>
        <v>Prioridade 1</v>
      </c>
    </row>
    <row r="217" spans="1:7" x14ac:dyDescent="0.25">
      <c r="A217">
        <v>21642</v>
      </c>
      <c r="B217" t="s">
        <v>719</v>
      </c>
      <c r="C217" t="s">
        <v>306</v>
      </c>
      <c r="D217" t="s">
        <v>57</v>
      </c>
      <c r="E217" t="s">
        <v>716</v>
      </c>
      <c r="F217" s="2">
        <v>0.12790520317019177</v>
      </c>
      <c r="G217" t="str">
        <f>IF(F217&gt;=VLOOKUP(_xlfn.CONCAT(B217,E217),'Limites classes IBG'!$B$2:$I$4,8,FALSE),"Prioridade 1",IF(F217&lt;=VLOOKUP(_xlfn.CONCAT(B217,E217),'Limites classes IBG'!$B$2:$I$4,7,FALSE),"Prioridade 3","Prioridade 2"))</f>
        <v>Prioridade 3</v>
      </c>
    </row>
    <row r="218" spans="1:7" x14ac:dyDescent="0.25">
      <c r="A218">
        <v>21643</v>
      </c>
      <c r="B218" t="s">
        <v>719</v>
      </c>
      <c r="C218" t="s">
        <v>307</v>
      </c>
      <c r="D218" t="s">
        <v>57</v>
      </c>
      <c r="E218" t="s">
        <v>716</v>
      </c>
      <c r="F218" s="2">
        <v>0.30952358999999996</v>
      </c>
      <c r="G218" t="str">
        <f>IF(F218&gt;=VLOOKUP(_xlfn.CONCAT(B218,E218),'Limites classes IBG'!$B$2:$I$4,8,FALSE),"Prioridade 1",IF(F218&lt;=VLOOKUP(_xlfn.CONCAT(B218,E218),'Limites classes IBG'!$B$2:$I$4,7,FALSE),"Prioridade 3","Prioridade 2"))</f>
        <v>Prioridade 2</v>
      </c>
    </row>
    <row r="219" spans="1:7" x14ac:dyDescent="0.25">
      <c r="A219">
        <v>21644</v>
      </c>
      <c r="B219" t="s">
        <v>719</v>
      </c>
      <c r="C219" t="s">
        <v>308</v>
      </c>
      <c r="D219" t="s">
        <v>57</v>
      </c>
      <c r="E219" t="s">
        <v>716</v>
      </c>
      <c r="F219" s="2">
        <v>0.2316656036662243</v>
      </c>
      <c r="G219" t="str">
        <f>IF(F219&gt;=VLOOKUP(_xlfn.CONCAT(B219,E219),'Limites classes IBG'!$B$2:$I$4,8,FALSE),"Prioridade 1",IF(F219&lt;=VLOOKUP(_xlfn.CONCAT(B219,E219),'Limites classes IBG'!$B$2:$I$4,7,FALSE),"Prioridade 3","Prioridade 2"))</f>
        <v>Prioridade 2</v>
      </c>
    </row>
    <row r="220" spans="1:7" x14ac:dyDescent="0.25">
      <c r="A220">
        <v>21645</v>
      </c>
      <c r="B220" t="s">
        <v>719</v>
      </c>
      <c r="C220" t="s">
        <v>309</v>
      </c>
      <c r="D220" t="s">
        <v>57</v>
      </c>
      <c r="E220" t="s">
        <v>716</v>
      </c>
      <c r="F220" s="2">
        <v>0.25898855485349248</v>
      </c>
      <c r="G220" t="str">
        <f>IF(F220&gt;=VLOOKUP(_xlfn.CONCAT(B220,E220),'Limites classes IBG'!$B$2:$I$4,8,FALSE),"Prioridade 1",IF(F220&lt;=VLOOKUP(_xlfn.CONCAT(B220,E220),'Limites classes IBG'!$B$2:$I$4,7,FALSE),"Prioridade 3","Prioridade 2"))</f>
        <v>Prioridade 2</v>
      </c>
    </row>
    <row r="221" spans="1:7" x14ac:dyDescent="0.25">
      <c r="A221">
        <v>21646</v>
      </c>
      <c r="B221" t="s">
        <v>719</v>
      </c>
      <c r="C221" t="s">
        <v>310</v>
      </c>
      <c r="D221" t="s">
        <v>57</v>
      </c>
      <c r="E221" t="s">
        <v>716</v>
      </c>
      <c r="F221" s="2">
        <v>0.28636284319217647</v>
      </c>
      <c r="G221" t="str">
        <f>IF(F221&gt;=VLOOKUP(_xlfn.CONCAT(B221,E221),'Limites classes IBG'!$B$2:$I$4,8,FALSE),"Prioridade 1",IF(F221&lt;=VLOOKUP(_xlfn.CONCAT(B221,E221),'Limites classes IBG'!$B$2:$I$4,7,FALSE),"Prioridade 3","Prioridade 2"))</f>
        <v>Prioridade 2</v>
      </c>
    </row>
    <row r="222" spans="1:7" x14ac:dyDescent="0.25">
      <c r="A222">
        <v>21647</v>
      </c>
      <c r="B222" t="s">
        <v>719</v>
      </c>
      <c r="C222" t="s">
        <v>311</v>
      </c>
      <c r="D222" t="s">
        <v>57</v>
      </c>
      <c r="E222" t="s">
        <v>716</v>
      </c>
      <c r="F222" s="2">
        <v>0.27286368804769623</v>
      </c>
      <c r="G222" t="str">
        <f>IF(F222&gt;=VLOOKUP(_xlfn.CONCAT(B222,E222),'Limites classes IBG'!$B$2:$I$4,8,FALSE),"Prioridade 1",IF(F222&lt;=VLOOKUP(_xlfn.CONCAT(B222,E222),'Limites classes IBG'!$B$2:$I$4,7,FALSE),"Prioridade 3","Prioridade 2"))</f>
        <v>Prioridade 2</v>
      </c>
    </row>
    <row r="223" spans="1:7" x14ac:dyDescent="0.25">
      <c r="A223">
        <v>21648</v>
      </c>
      <c r="B223" t="s">
        <v>719</v>
      </c>
      <c r="C223" t="s">
        <v>312</v>
      </c>
      <c r="D223" t="s">
        <v>57</v>
      </c>
      <c r="E223" t="s">
        <v>716</v>
      </c>
      <c r="F223" s="2">
        <v>0.29110294999999997</v>
      </c>
      <c r="G223" t="str">
        <f>IF(F223&gt;=VLOOKUP(_xlfn.CONCAT(B223,E223),'Limites classes IBG'!$B$2:$I$4,8,FALSE),"Prioridade 1",IF(F223&lt;=VLOOKUP(_xlfn.CONCAT(B223,E223),'Limites classes IBG'!$B$2:$I$4,7,FALSE),"Prioridade 3","Prioridade 2"))</f>
        <v>Prioridade 2</v>
      </c>
    </row>
    <row r="224" spans="1:7" x14ac:dyDescent="0.25">
      <c r="A224">
        <v>21649</v>
      </c>
      <c r="B224" t="s">
        <v>719</v>
      </c>
      <c r="C224" t="s">
        <v>313</v>
      </c>
      <c r="D224" t="s">
        <v>57</v>
      </c>
      <c r="E224" t="s">
        <v>716</v>
      </c>
      <c r="F224" s="2">
        <v>0.39388381</v>
      </c>
      <c r="G224" t="str">
        <f>IF(F224&gt;=VLOOKUP(_xlfn.CONCAT(B224,E224),'Limites classes IBG'!$B$2:$I$4,8,FALSE),"Prioridade 1",IF(F224&lt;=VLOOKUP(_xlfn.CONCAT(B224,E224),'Limites classes IBG'!$B$2:$I$4,7,FALSE),"Prioridade 3","Prioridade 2"))</f>
        <v>Prioridade 2</v>
      </c>
    </row>
    <row r="225" spans="1:7" x14ac:dyDescent="0.25">
      <c r="A225">
        <v>21650</v>
      </c>
      <c r="B225" t="s">
        <v>719</v>
      </c>
      <c r="C225" t="s">
        <v>314</v>
      </c>
      <c r="D225" t="s">
        <v>57</v>
      </c>
      <c r="E225" t="s">
        <v>716</v>
      </c>
      <c r="F225" s="2">
        <v>0.30364902089879631</v>
      </c>
      <c r="G225" t="str">
        <f>IF(F225&gt;=VLOOKUP(_xlfn.CONCAT(B225,E225),'Limites classes IBG'!$B$2:$I$4,8,FALSE),"Prioridade 1",IF(F225&lt;=VLOOKUP(_xlfn.CONCAT(B225,E225),'Limites classes IBG'!$B$2:$I$4,7,FALSE),"Prioridade 3","Prioridade 2"))</f>
        <v>Prioridade 2</v>
      </c>
    </row>
    <row r="226" spans="1:7" x14ac:dyDescent="0.25">
      <c r="A226">
        <v>21651</v>
      </c>
      <c r="B226" t="s">
        <v>719</v>
      </c>
      <c r="C226" t="s">
        <v>315</v>
      </c>
      <c r="D226" t="s">
        <v>57</v>
      </c>
      <c r="E226" t="s">
        <v>716</v>
      </c>
      <c r="F226" s="2">
        <v>0.36826788646758052</v>
      </c>
      <c r="G226" t="str">
        <f>IF(F226&gt;=VLOOKUP(_xlfn.CONCAT(B226,E226),'Limites classes IBG'!$B$2:$I$4,8,FALSE),"Prioridade 1",IF(F226&lt;=VLOOKUP(_xlfn.CONCAT(B226,E226),'Limites classes IBG'!$B$2:$I$4,7,FALSE),"Prioridade 3","Prioridade 2"))</f>
        <v>Prioridade 2</v>
      </c>
    </row>
    <row r="227" spans="1:7" x14ac:dyDescent="0.25">
      <c r="A227">
        <v>21652</v>
      </c>
      <c r="B227" t="s">
        <v>719</v>
      </c>
      <c r="C227" t="s">
        <v>316</v>
      </c>
      <c r="D227" t="s">
        <v>57</v>
      </c>
      <c r="E227" t="s">
        <v>716</v>
      </c>
      <c r="F227" s="2">
        <v>0.25241186443769165</v>
      </c>
      <c r="G227" t="str">
        <f>IF(F227&gt;=VLOOKUP(_xlfn.CONCAT(B227,E227),'Limites classes IBG'!$B$2:$I$4,8,FALSE),"Prioridade 1",IF(F227&lt;=VLOOKUP(_xlfn.CONCAT(B227,E227),'Limites classes IBG'!$B$2:$I$4,7,FALSE),"Prioridade 3","Prioridade 2"))</f>
        <v>Prioridade 2</v>
      </c>
    </row>
    <row r="228" spans="1:7" x14ac:dyDescent="0.25">
      <c r="A228">
        <v>21654</v>
      </c>
      <c r="B228" t="s">
        <v>719</v>
      </c>
      <c r="C228" t="s">
        <v>318</v>
      </c>
      <c r="D228" t="s">
        <v>57</v>
      </c>
      <c r="E228" t="s">
        <v>716</v>
      </c>
      <c r="F228" s="2">
        <v>0.17314783117019986</v>
      </c>
      <c r="G228" t="str">
        <f>IF(F228&gt;=VLOOKUP(_xlfn.CONCAT(B228,E228),'Limites classes IBG'!$B$2:$I$4,8,FALSE),"Prioridade 1",IF(F228&lt;=VLOOKUP(_xlfn.CONCAT(B228,E228),'Limites classes IBG'!$B$2:$I$4,7,FALSE),"Prioridade 3","Prioridade 2"))</f>
        <v>Prioridade 3</v>
      </c>
    </row>
    <row r="229" spans="1:7" x14ac:dyDescent="0.25">
      <c r="A229">
        <v>21655</v>
      </c>
      <c r="B229" t="s">
        <v>719</v>
      </c>
      <c r="C229" t="s">
        <v>319</v>
      </c>
      <c r="D229" t="s">
        <v>57</v>
      </c>
      <c r="E229" t="s">
        <v>716</v>
      </c>
      <c r="F229" s="2">
        <v>0.32708426999999995</v>
      </c>
      <c r="G229" t="str">
        <f>IF(F229&gt;=VLOOKUP(_xlfn.CONCAT(B229,E229),'Limites classes IBG'!$B$2:$I$4,8,FALSE),"Prioridade 1",IF(F229&lt;=VLOOKUP(_xlfn.CONCAT(B229,E229),'Limites classes IBG'!$B$2:$I$4,7,FALSE),"Prioridade 3","Prioridade 2"))</f>
        <v>Prioridade 2</v>
      </c>
    </row>
    <row r="230" spans="1:7" x14ac:dyDescent="0.25">
      <c r="A230">
        <v>21656</v>
      </c>
      <c r="B230" t="s">
        <v>719</v>
      </c>
      <c r="C230" t="s">
        <v>320</v>
      </c>
      <c r="D230" t="s">
        <v>57</v>
      </c>
      <c r="E230" t="s">
        <v>716</v>
      </c>
      <c r="F230" s="2">
        <v>0.14007211714599999</v>
      </c>
      <c r="G230" t="str">
        <f>IF(F230&gt;=VLOOKUP(_xlfn.CONCAT(B230,E230),'Limites classes IBG'!$B$2:$I$4,8,FALSE),"Prioridade 1",IF(F230&lt;=VLOOKUP(_xlfn.CONCAT(B230,E230),'Limites classes IBG'!$B$2:$I$4,7,FALSE),"Prioridade 3","Prioridade 2"))</f>
        <v>Prioridade 3</v>
      </c>
    </row>
    <row r="231" spans="1:7" x14ac:dyDescent="0.25">
      <c r="A231">
        <v>21657</v>
      </c>
      <c r="B231" t="s">
        <v>719</v>
      </c>
      <c r="C231" t="s">
        <v>321</v>
      </c>
      <c r="D231" t="s">
        <v>57</v>
      </c>
      <c r="E231" t="s">
        <v>716</v>
      </c>
      <c r="F231" s="2">
        <v>0.35315022685799602</v>
      </c>
      <c r="G231" t="str">
        <f>IF(F231&gt;=VLOOKUP(_xlfn.CONCAT(B231,E231),'Limites classes IBG'!$B$2:$I$4,8,FALSE),"Prioridade 1",IF(F231&lt;=VLOOKUP(_xlfn.CONCAT(B231,E231),'Limites classes IBG'!$B$2:$I$4,7,FALSE),"Prioridade 3","Prioridade 2"))</f>
        <v>Prioridade 2</v>
      </c>
    </row>
    <row r="232" spans="1:7" x14ac:dyDescent="0.25">
      <c r="A232">
        <v>21658</v>
      </c>
      <c r="B232" t="s">
        <v>719</v>
      </c>
      <c r="C232" t="s">
        <v>322</v>
      </c>
      <c r="D232" t="s">
        <v>57</v>
      </c>
      <c r="E232" t="s">
        <v>716</v>
      </c>
      <c r="F232" s="2">
        <v>0.38230900957693487</v>
      </c>
      <c r="G232" t="str">
        <f>IF(F232&gt;=VLOOKUP(_xlfn.CONCAT(B232,E232),'Limites classes IBG'!$B$2:$I$4,8,FALSE),"Prioridade 1",IF(F232&lt;=VLOOKUP(_xlfn.CONCAT(B232,E232),'Limites classes IBG'!$B$2:$I$4,7,FALSE),"Prioridade 3","Prioridade 2"))</f>
        <v>Prioridade 2</v>
      </c>
    </row>
    <row r="233" spans="1:7" x14ac:dyDescent="0.25">
      <c r="A233">
        <v>21659</v>
      </c>
      <c r="B233" t="s">
        <v>719</v>
      </c>
      <c r="C233" t="s">
        <v>323</v>
      </c>
      <c r="D233" t="s">
        <v>57</v>
      </c>
      <c r="E233" t="s">
        <v>716</v>
      </c>
      <c r="F233" s="2">
        <v>0.43710339309555413</v>
      </c>
      <c r="G233" t="str">
        <f>IF(F233&gt;=VLOOKUP(_xlfn.CONCAT(B233,E233),'Limites classes IBG'!$B$2:$I$4,8,FALSE),"Prioridade 1",IF(F233&lt;=VLOOKUP(_xlfn.CONCAT(B233,E233),'Limites classes IBG'!$B$2:$I$4,7,FALSE),"Prioridade 3","Prioridade 2"))</f>
        <v>Prioridade 2</v>
      </c>
    </row>
    <row r="234" spans="1:7" x14ac:dyDescent="0.25">
      <c r="A234">
        <v>21660</v>
      </c>
      <c r="B234" t="s">
        <v>719</v>
      </c>
      <c r="C234" t="s">
        <v>324</v>
      </c>
      <c r="D234" t="s">
        <v>57</v>
      </c>
      <c r="E234" t="s">
        <v>716</v>
      </c>
      <c r="F234" s="2">
        <v>0.32174714235235569</v>
      </c>
      <c r="G234" t="str">
        <f>IF(F234&gt;=VLOOKUP(_xlfn.CONCAT(B234,E234),'Limites classes IBG'!$B$2:$I$4,8,FALSE),"Prioridade 1",IF(F234&lt;=VLOOKUP(_xlfn.CONCAT(B234,E234),'Limites classes IBG'!$B$2:$I$4,7,FALSE),"Prioridade 3","Prioridade 2"))</f>
        <v>Prioridade 2</v>
      </c>
    </row>
    <row r="235" spans="1:7" x14ac:dyDescent="0.25">
      <c r="A235">
        <v>21662</v>
      </c>
      <c r="B235" t="s">
        <v>719</v>
      </c>
      <c r="C235" t="s">
        <v>326</v>
      </c>
      <c r="D235" t="s">
        <v>57</v>
      </c>
      <c r="E235" t="s">
        <v>716</v>
      </c>
      <c r="F235" s="2">
        <v>0.31196646574419229</v>
      </c>
      <c r="G235" t="str">
        <f>IF(F235&gt;=VLOOKUP(_xlfn.CONCAT(B235,E235),'Limites classes IBG'!$B$2:$I$4,8,FALSE),"Prioridade 1",IF(F235&lt;=VLOOKUP(_xlfn.CONCAT(B235,E235),'Limites classes IBG'!$B$2:$I$4,7,FALSE),"Prioridade 3","Prioridade 2"))</f>
        <v>Prioridade 2</v>
      </c>
    </row>
    <row r="236" spans="1:7" x14ac:dyDescent="0.25">
      <c r="A236">
        <v>21663</v>
      </c>
      <c r="B236" t="s">
        <v>719</v>
      </c>
      <c r="C236" t="s">
        <v>327</v>
      </c>
      <c r="D236" t="s">
        <v>57</v>
      </c>
      <c r="E236" t="s">
        <v>716</v>
      </c>
      <c r="F236" s="2">
        <v>0.13521092857259692</v>
      </c>
      <c r="G236" t="str">
        <f>IF(F236&gt;=VLOOKUP(_xlfn.CONCAT(B236,E236),'Limites classes IBG'!$B$2:$I$4,8,FALSE),"Prioridade 1",IF(F236&lt;=VLOOKUP(_xlfn.CONCAT(B236,E236),'Limites classes IBG'!$B$2:$I$4,7,FALSE),"Prioridade 3","Prioridade 2"))</f>
        <v>Prioridade 3</v>
      </c>
    </row>
    <row r="237" spans="1:7" x14ac:dyDescent="0.25">
      <c r="A237">
        <v>21664</v>
      </c>
      <c r="B237" t="s">
        <v>719</v>
      </c>
      <c r="C237" t="s">
        <v>328</v>
      </c>
      <c r="D237" t="s">
        <v>57</v>
      </c>
      <c r="E237" t="s">
        <v>716</v>
      </c>
      <c r="F237" s="2">
        <v>0.19668480890400003</v>
      </c>
      <c r="G237" t="str">
        <f>IF(F237&gt;=VLOOKUP(_xlfn.CONCAT(B237,E237),'Limites classes IBG'!$B$2:$I$4,8,FALSE),"Prioridade 1",IF(F237&lt;=VLOOKUP(_xlfn.CONCAT(B237,E237),'Limites classes IBG'!$B$2:$I$4,7,FALSE),"Prioridade 3","Prioridade 2"))</f>
        <v>Prioridade 2</v>
      </c>
    </row>
    <row r="238" spans="1:7" x14ac:dyDescent="0.25">
      <c r="A238">
        <v>21665</v>
      </c>
      <c r="B238" t="s">
        <v>719</v>
      </c>
      <c r="C238" t="s">
        <v>329</v>
      </c>
      <c r="D238" t="s">
        <v>57</v>
      </c>
      <c r="E238" t="s">
        <v>716</v>
      </c>
      <c r="F238" s="2">
        <v>0.20728287806569345</v>
      </c>
      <c r="G238" t="str">
        <f>IF(F238&gt;=VLOOKUP(_xlfn.CONCAT(B238,E238),'Limites classes IBG'!$B$2:$I$4,8,FALSE),"Prioridade 1",IF(F238&lt;=VLOOKUP(_xlfn.CONCAT(B238,E238),'Limites classes IBG'!$B$2:$I$4,7,FALSE),"Prioridade 3","Prioridade 2"))</f>
        <v>Prioridade 2</v>
      </c>
    </row>
    <row r="239" spans="1:7" x14ac:dyDescent="0.25">
      <c r="A239">
        <v>21667</v>
      </c>
      <c r="B239" t="s">
        <v>719</v>
      </c>
      <c r="C239" t="s">
        <v>331</v>
      </c>
      <c r="D239" t="s">
        <v>57</v>
      </c>
      <c r="E239" t="s">
        <v>716</v>
      </c>
      <c r="F239" s="2">
        <v>0.1995711271300597</v>
      </c>
      <c r="G239" t="str">
        <f>IF(F239&gt;=VLOOKUP(_xlfn.CONCAT(B239,E239),'Limites classes IBG'!$B$2:$I$4,8,FALSE),"Prioridade 1",IF(F239&lt;=VLOOKUP(_xlfn.CONCAT(B239,E239),'Limites classes IBG'!$B$2:$I$4,7,FALSE),"Prioridade 3","Prioridade 2"))</f>
        <v>Prioridade 2</v>
      </c>
    </row>
    <row r="240" spans="1:7" x14ac:dyDescent="0.25">
      <c r="A240">
        <v>21668</v>
      </c>
      <c r="B240" t="s">
        <v>719</v>
      </c>
      <c r="C240" t="s">
        <v>332</v>
      </c>
      <c r="D240" t="s">
        <v>57</v>
      </c>
      <c r="E240" t="s">
        <v>716</v>
      </c>
      <c r="F240" s="2">
        <v>0.41692298051400001</v>
      </c>
      <c r="G240" t="str">
        <f>IF(F240&gt;=VLOOKUP(_xlfn.CONCAT(B240,E240),'Limites classes IBG'!$B$2:$I$4,8,FALSE),"Prioridade 1",IF(F240&lt;=VLOOKUP(_xlfn.CONCAT(B240,E240),'Limites classes IBG'!$B$2:$I$4,7,FALSE),"Prioridade 3","Prioridade 2"))</f>
        <v>Prioridade 2</v>
      </c>
    </row>
    <row r="241" spans="1:7" x14ac:dyDescent="0.25">
      <c r="A241">
        <v>21669</v>
      </c>
      <c r="B241" t="s">
        <v>719</v>
      </c>
      <c r="C241" t="s">
        <v>333</v>
      </c>
      <c r="D241" t="s">
        <v>57</v>
      </c>
      <c r="E241" t="s">
        <v>716</v>
      </c>
      <c r="F241" s="2">
        <v>0.17892642391830493</v>
      </c>
      <c r="G241" t="str">
        <f>IF(F241&gt;=VLOOKUP(_xlfn.CONCAT(B241,E241),'Limites classes IBG'!$B$2:$I$4,8,FALSE),"Prioridade 1",IF(F241&lt;=VLOOKUP(_xlfn.CONCAT(B241,E241),'Limites classes IBG'!$B$2:$I$4,7,FALSE),"Prioridade 3","Prioridade 2"))</f>
        <v>Prioridade 3</v>
      </c>
    </row>
    <row r="242" spans="1:7" x14ac:dyDescent="0.25">
      <c r="A242">
        <v>21670</v>
      </c>
      <c r="B242" t="s">
        <v>719</v>
      </c>
      <c r="C242" t="s">
        <v>334</v>
      </c>
      <c r="D242" t="s">
        <v>57</v>
      </c>
      <c r="E242" t="s">
        <v>716</v>
      </c>
      <c r="F242" s="2">
        <v>0.24553999557</v>
      </c>
      <c r="G242" t="str">
        <f>IF(F242&gt;=VLOOKUP(_xlfn.CONCAT(B242,E242),'Limites classes IBG'!$B$2:$I$4,8,FALSE),"Prioridade 1",IF(F242&lt;=VLOOKUP(_xlfn.CONCAT(B242,E242),'Limites classes IBG'!$B$2:$I$4,7,FALSE),"Prioridade 3","Prioridade 2"))</f>
        <v>Prioridade 2</v>
      </c>
    </row>
    <row r="243" spans="1:7" x14ac:dyDescent="0.25">
      <c r="A243">
        <v>21671</v>
      </c>
      <c r="B243" t="s">
        <v>719</v>
      </c>
      <c r="C243" t="s">
        <v>335</v>
      </c>
      <c r="D243" t="s">
        <v>57</v>
      </c>
      <c r="E243" t="s">
        <v>716</v>
      </c>
      <c r="F243" s="2">
        <v>0.14812782999999999</v>
      </c>
      <c r="G243" t="str">
        <f>IF(F243&gt;=VLOOKUP(_xlfn.CONCAT(B243,E243),'Limites classes IBG'!$B$2:$I$4,8,FALSE),"Prioridade 1",IF(F243&lt;=VLOOKUP(_xlfn.CONCAT(B243,E243),'Limites classes IBG'!$B$2:$I$4,7,FALSE),"Prioridade 3","Prioridade 2"))</f>
        <v>Prioridade 3</v>
      </c>
    </row>
    <row r="244" spans="1:7" x14ac:dyDescent="0.25">
      <c r="A244">
        <v>21672</v>
      </c>
      <c r="B244" t="s">
        <v>719</v>
      </c>
      <c r="C244" t="s">
        <v>336</v>
      </c>
      <c r="D244" t="s">
        <v>57</v>
      </c>
      <c r="E244" t="s">
        <v>716</v>
      </c>
      <c r="F244" s="2">
        <v>0.1557225052078412</v>
      </c>
      <c r="G244" t="str">
        <f>IF(F244&gt;=VLOOKUP(_xlfn.CONCAT(B244,E244),'Limites classes IBG'!$B$2:$I$4,8,FALSE),"Prioridade 1",IF(F244&lt;=VLOOKUP(_xlfn.CONCAT(B244,E244),'Limites classes IBG'!$B$2:$I$4,7,FALSE),"Prioridade 3","Prioridade 2"))</f>
        <v>Prioridade 3</v>
      </c>
    </row>
    <row r="245" spans="1:7" x14ac:dyDescent="0.25">
      <c r="A245">
        <v>21673</v>
      </c>
      <c r="B245" t="s">
        <v>719</v>
      </c>
      <c r="C245" t="s">
        <v>337</v>
      </c>
      <c r="D245" t="s">
        <v>57</v>
      </c>
      <c r="E245" t="s">
        <v>716</v>
      </c>
      <c r="F245" s="2">
        <v>0.38552067288800002</v>
      </c>
      <c r="G245" t="str">
        <f>IF(F245&gt;=VLOOKUP(_xlfn.CONCAT(B245,E245),'Limites classes IBG'!$B$2:$I$4,8,FALSE),"Prioridade 1",IF(F245&lt;=VLOOKUP(_xlfn.CONCAT(B245,E245),'Limites classes IBG'!$B$2:$I$4,7,FALSE),"Prioridade 3","Prioridade 2"))</f>
        <v>Prioridade 2</v>
      </c>
    </row>
    <row r="246" spans="1:7" x14ac:dyDescent="0.25">
      <c r="A246">
        <v>21674</v>
      </c>
      <c r="B246" t="s">
        <v>719</v>
      </c>
      <c r="C246" t="s">
        <v>338</v>
      </c>
      <c r="D246" t="s">
        <v>57</v>
      </c>
      <c r="E246" t="s">
        <v>716</v>
      </c>
      <c r="F246" s="2">
        <v>0.17884058070530087</v>
      </c>
      <c r="G246" t="str">
        <f>IF(F246&gt;=VLOOKUP(_xlfn.CONCAT(B246,E246),'Limites classes IBG'!$B$2:$I$4,8,FALSE),"Prioridade 1",IF(F246&lt;=VLOOKUP(_xlfn.CONCAT(B246,E246),'Limites classes IBG'!$B$2:$I$4,7,FALSE),"Prioridade 3","Prioridade 2"))</f>
        <v>Prioridade 3</v>
      </c>
    </row>
    <row r="247" spans="1:7" x14ac:dyDescent="0.25">
      <c r="A247">
        <v>21675</v>
      </c>
      <c r="B247" t="s">
        <v>719</v>
      </c>
      <c r="C247" t="s">
        <v>339</v>
      </c>
      <c r="D247" t="s">
        <v>57</v>
      </c>
      <c r="E247" t="s">
        <v>716</v>
      </c>
      <c r="F247" s="2">
        <v>0.30842394222959529</v>
      </c>
      <c r="G247" t="str">
        <f>IF(F247&gt;=VLOOKUP(_xlfn.CONCAT(B247,E247),'Limites classes IBG'!$B$2:$I$4,8,FALSE),"Prioridade 1",IF(F247&lt;=VLOOKUP(_xlfn.CONCAT(B247,E247),'Limites classes IBG'!$B$2:$I$4,7,FALSE),"Prioridade 3","Prioridade 2"))</f>
        <v>Prioridade 2</v>
      </c>
    </row>
    <row r="248" spans="1:7" x14ac:dyDescent="0.25">
      <c r="A248">
        <v>21676</v>
      </c>
      <c r="B248" t="s">
        <v>719</v>
      </c>
      <c r="C248" t="s">
        <v>340</v>
      </c>
      <c r="D248" t="s">
        <v>57</v>
      </c>
      <c r="E248" t="s">
        <v>716</v>
      </c>
      <c r="F248" s="2">
        <v>0.23014405132382221</v>
      </c>
      <c r="G248" t="str">
        <f>IF(F248&gt;=VLOOKUP(_xlfn.CONCAT(B248,E248),'Limites classes IBG'!$B$2:$I$4,8,FALSE),"Prioridade 1",IF(F248&lt;=VLOOKUP(_xlfn.CONCAT(B248,E248),'Limites classes IBG'!$B$2:$I$4,7,FALSE),"Prioridade 3","Prioridade 2"))</f>
        <v>Prioridade 2</v>
      </c>
    </row>
    <row r="249" spans="1:7" x14ac:dyDescent="0.25">
      <c r="A249">
        <v>21677</v>
      </c>
      <c r="B249" t="s">
        <v>719</v>
      </c>
      <c r="C249" t="s">
        <v>341</v>
      </c>
      <c r="D249" t="s">
        <v>57</v>
      </c>
      <c r="E249" t="s">
        <v>716</v>
      </c>
      <c r="F249" s="2">
        <v>0.2865683952960979</v>
      </c>
      <c r="G249" t="str">
        <f>IF(F249&gt;=VLOOKUP(_xlfn.CONCAT(B249,E249),'Limites classes IBG'!$B$2:$I$4,8,FALSE),"Prioridade 1",IF(F249&lt;=VLOOKUP(_xlfn.CONCAT(B249,E249),'Limites classes IBG'!$B$2:$I$4,7,FALSE),"Prioridade 3","Prioridade 2"))</f>
        <v>Prioridade 2</v>
      </c>
    </row>
    <row r="250" spans="1:7" x14ac:dyDescent="0.25">
      <c r="A250">
        <v>21678</v>
      </c>
      <c r="B250" t="s">
        <v>719</v>
      </c>
      <c r="C250" t="s">
        <v>342</v>
      </c>
      <c r="D250" t="s">
        <v>57</v>
      </c>
      <c r="E250" t="s">
        <v>716</v>
      </c>
      <c r="F250" s="2">
        <v>0.14480494125250801</v>
      </c>
      <c r="G250" t="str">
        <f>IF(F250&gt;=VLOOKUP(_xlfn.CONCAT(B250,E250),'Limites classes IBG'!$B$2:$I$4,8,FALSE),"Prioridade 1",IF(F250&lt;=VLOOKUP(_xlfn.CONCAT(B250,E250),'Limites classes IBG'!$B$2:$I$4,7,FALSE),"Prioridade 3","Prioridade 2"))</f>
        <v>Prioridade 3</v>
      </c>
    </row>
    <row r="251" spans="1:7" x14ac:dyDescent="0.25">
      <c r="A251">
        <v>21679</v>
      </c>
      <c r="B251" t="s">
        <v>719</v>
      </c>
      <c r="C251" t="s">
        <v>343</v>
      </c>
      <c r="D251" t="s">
        <v>57</v>
      </c>
      <c r="E251" t="s">
        <v>716</v>
      </c>
      <c r="F251" s="2">
        <v>0.16247564508176526</v>
      </c>
      <c r="G251" t="str">
        <f>IF(F251&gt;=VLOOKUP(_xlfn.CONCAT(B251,E251),'Limites classes IBG'!$B$2:$I$4,8,FALSE),"Prioridade 1",IF(F251&lt;=VLOOKUP(_xlfn.CONCAT(B251,E251),'Limites classes IBG'!$B$2:$I$4,7,FALSE),"Prioridade 3","Prioridade 2"))</f>
        <v>Prioridade 3</v>
      </c>
    </row>
    <row r="252" spans="1:7" x14ac:dyDescent="0.25">
      <c r="A252">
        <v>21680</v>
      </c>
      <c r="B252" t="s">
        <v>719</v>
      </c>
      <c r="C252" t="s">
        <v>344</v>
      </c>
      <c r="D252" t="s">
        <v>57</v>
      </c>
      <c r="E252" t="s">
        <v>716</v>
      </c>
      <c r="F252" s="2">
        <v>0.36540130171350999</v>
      </c>
      <c r="G252" t="str">
        <f>IF(F252&gt;=VLOOKUP(_xlfn.CONCAT(B252,E252),'Limites classes IBG'!$B$2:$I$4,8,FALSE),"Prioridade 1",IF(F252&lt;=VLOOKUP(_xlfn.CONCAT(B252,E252),'Limites classes IBG'!$B$2:$I$4,7,FALSE),"Prioridade 3","Prioridade 2"))</f>
        <v>Prioridade 2</v>
      </c>
    </row>
    <row r="253" spans="1:7" x14ac:dyDescent="0.25">
      <c r="A253">
        <v>21681</v>
      </c>
      <c r="B253" t="s">
        <v>719</v>
      </c>
      <c r="C253" t="s">
        <v>345</v>
      </c>
      <c r="D253" t="s">
        <v>57</v>
      </c>
      <c r="E253" t="s">
        <v>716</v>
      </c>
      <c r="F253" s="2">
        <v>0.23776592049893647</v>
      </c>
      <c r="G253" t="str">
        <f>IF(F253&gt;=VLOOKUP(_xlfn.CONCAT(B253,E253),'Limites classes IBG'!$B$2:$I$4,8,FALSE),"Prioridade 1",IF(F253&lt;=VLOOKUP(_xlfn.CONCAT(B253,E253),'Limites classes IBG'!$B$2:$I$4,7,FALSE),"Prioridade 3","Prioridade 2"))</f>
        <v>Prioridade 2</v>
      </c>
    </row>
    <row r="254" spans="1:7" x14ac:dyDescent="0.25">
      <c r="A254">
        <v>21682</v>
      </c>
      <c r="B254" t="s">
        <v>719</v>
      </c>
      <c r="C254" t="s">
        <v>346</v>
      </c>
      <c r="D254" t="s">
        <v>57</v>
      </c>
      <c r="E254" t="s">
        <v>716</v>
      </c>
      <c r="F254" s="2">
        <v>0.22909314913248535</v>
      </c>
      <c r="G254" t="str">
        <f>IF(F254&gt;=VLOOKUP(_xlfn.CONCAT(B254,E254),'Limites classes IBG'!$B$2:$I$4,8,FALSE),"Prioridade 1",IF(F254&lt;=VLOOKUP(_xlfn.CONCAT(B254,E254),'Limites classes IBG'!$B$2:$I$4,7,FALSE),"Prioridade 3","Prioridade 2"))</f>
        <v>Prioridade 2</v>
      </c>
    </row>
    <row r="255" spans="1:7" x14ac:dyDescent="0.25">
      <c r="A255">
        <v>21683</v>
      </c>
      <c r="B255" t="s">
        <v>719</v>
      </c>
      <c r="C255" t="s">
        <v>347</v>
      </c>
      <c r="D255" t="s">
        <v>57</v>
      </c>
      <c r="E255" t="s">
        <v>716</v>
      </c>
      <c r="F255" s="2">
        <v>0.14526426902127024</v>
      </c>
      <c r="G255" t="str">
        <f>IF(F255&gt;=VLOOKUP(_xlfn.CONCAT(B255,E255),'Limites classes IBG'!$B$2:$I$4,8,FALSE),"Prioridade 1",IF(F255&lt;=VLOOKUP(_xlfn.CONCAT(B255,E255),'Limites classes IBG'!$B$2:$I$4,7,FALSE),"Prioridade 3","Prioridade 2"))</f>
        <v>Prioridade 3</v>
      </c>
    </row>
    <row r="256" spans="1:7" x14ac:dyDescent="0.25">
      <c r="A256">
        <v>21684</v>
      </c>
      <c r="B256" t="s">
        <v>719</v>
      </c>
      <c r="C256" t="s">
        <v>348</v>
      </c>
      <c r="D256" t="s">
        <v>57</v>
      </c>
      <c r="E256" t="s">
        <v>716</v>
      </c>
      <c r="F256" s="2">
        <v>0.14443668000000001</v>
      </c>
      <c r="G256" t="str">
        <f>IF(F256&gt;=VLOOKUP(_xlfn.CONCAT(B256,E256),'Limites classes IBG'!$B$2:$I$4,8,FALSE),"Prioridade 1",IF(F256&lt;=VLOOKUP(_xlfn.CONCAT(B256,E256),'Limites classes IBG'!$B$2:$I$4,7,FALSE),"Prioridade 3","Prioridade 2"))</f>
        <v>Prioridade 3</v>
      </c>
    </row>
    <row r="257" spans="1:7" x14ac:dyDescent="0.25">
      <c r="A257">
        <v>21685</v>
      </c>
      <c r="B257" t="s">
        <v>719</v>
      </c>
      <c r="C257" t="s">
        <v>349</v>
      </c>
      <c r="D257" t="s">
        <v>57</v>
      </c>
      <c r="E257" t="s">
        <v>716</v>
      </c>
      <c r="F257" s="2">
        <v>0.14477154209843027</v>
      </c>
      <c r="G257" t="str">
        <f>IF(F257&gt;=VLOOKUP(_xlfn.CONCAT(B257,E257),'Limites classes IBG'!$B$2:$I$4,8,FALSE),"Prioridade 1",IF(F257&lt;=VLOOKUP(_xlfn.CONCAT(B257,E257),'Limites classes IBG'!$B$2:$I$4,7,FALSE),"Prioridade 3","Prioridade 2"))</f>
        <v>Prioridade 3</v>
      </c>
    </row>
    <row r="258" spans="1:7" x14ac:dyDescent="0.25">
      <c r="A258">
        <v>21687</v>
      </c>
      <c r="B258" t="s">
        <v>719</v>
      </c>
      <c r="C258" t="s">
        <v>351</v>
      </c>
      <c r="D258" t="s">
        <v>57</v>
      </c>
      <c r="E258" t="s">
        <v>716</v>
      </c>
      <c r="F258" s="2">
        <v>0.17511884760680269</v>
      </c>
      <c r="G258" t="str">
        <f>IF(F258&gt;=VLOOKUP(_xlfn.CONCAT(B258,E258),'Limites classes IBG'!$B$2:$I$4,8,FALSE),"Prioridade 1",IF(F258&lt;=VLOOKUP(_xlfn.CONCAT(B258,E258),'Limites classes IBG'!$B$2:$I$4,7,FALSE),"Prioridade 3","Prioridade 2"))</f>
        <v>Prioridade 3</v>
      </c>
    </row>
    <row r="259" spans="1:7" x14ac:dyDescent="0.25">
      <c r="A259">
        <v>21688</v>
      </c>
      <c r="B259" t="s">
        <v>719</v>
      </c>
      <c r="C259" t="s">
        <v>352</v>
      </c>
      <c r="D259" t="s">
        <v>57</v>
      </c>
      <c r="E259" t="s">
        <v>716</v>
      </c>
      <c r="F259" s="2">
        <v>0.13536513139</v>
      </c>
      <c r="G259" t="str">
        <f>IF(F259&gt;=VLOOKUP(_xlfn.CONCAT(B259,E259),'Limites classes IBG'!$B$2:$I$4,8,FALSE),"Prioridade 1",IF(F259&lt;=VLOOKUP(_xlfn.CONCAT(B259,E259),'Limites classes IBG'!$B$2:$I$4,7,FALSE),"Prioridade 3","Prioridade 2"))</f>
        <v>Prioridade 3</v>
      </c>
    </row>
    <row r="260" spans="1:7" x14ac:dyDescent="0.25">
      <c r="A260">
        <v>21689</v>
      </c>
      <c r="B260" t="s">
        <v>719</v>
      </c>
      <c r="C260" t="s">
        <v>353</v>
      </c>
      <c r="D260" t="s">
        <v>57</v>
      </c>
      <c r="E260" t="s">
        <v>716</v>
      </c>
      <c r="F260" s="2">
        <v>0.15593507125628947</v>
      </c>
      <c r="G260" t="str">
        <f>IF(F260&gt;=VLOOKUP(_xlfn.CONCAT(B260,E260),'Limites classes IBG'!$B$2:$I$4,8,FALSE),"Prioridade 1",IF(F260&lt;=VLOOKUP(_xlfn.CONCAT(B260,E260),'Limites classes IBG'!$B$2:$I$4,7,FALSE),"Prioridade 3","Prioridade 2"))</f>
        <v>Prioridade 3</v>
      </c>
    </row>
    <row r="261" spans="1:7" x14ac:dyDescent="0.25">
      <c r="A261">
        <v>21690</v>
      </c>
      <c r="B261" t="s">
        <v>719</v>
      </c>
      <c r="C261" t="s">
        <v>354</v>
      </c>
      <c r="D261" t="s">
        <v>57</v>
      </c>
      <c r="E261" t="s">
        <v>716</v>
      </c>
      <c r="F261" s="2">
        <v>0.18894089480015597</v>
      </c>
      <c r="G261" t="str">
        <f>IF(F261&gt;=VLOOKUP(_xlfn.CONCAT(B261,E261),'Limites classes IBG'!$B$2:$I$4,8,FALSE),"Prioridade 1",IF(F261&lt;=VLOOKUP(_xlfn.CONCAT(B261,E261),'Limites classes IBG'!$B$2:$I$4,7,FALSE),"Prioridade 3","Prioridade 2"))</f>
        <v>Prioridade 3</v>
      </c>
    </row>
    <row r="262" spans="1:7" x14ac:dyDescent="0.25">
      <c r="A262">
        <v>21691</v>
      </c>
      <c r="B262" t="s">
        <v>719</v>
      </c>
      <c r="C262" t="s">
        <v>355</v>
      </c>
      <c r="D262" t="s">
        <v>57</v>
      </c>
      <c r="E262" t="s">
        <v>716</v>
      </c>
      <c r="F262" s="2">
        <v>0.25772786255000002</v>
      </c>
      <c r="G262" t="str">
        <f>IF(F262&gt;=VLOOKUP(_xlfn.CONCAT(B262,E262),'Limites classes IBG'!$B$2:$I$4,8,FALSE),"Prioridade 1",IF(F262&lt;=VLOOKUP(_xlfn.CONCAT(B262,E262),'Limites classes IBG'!$B$2:$I$4,7,FALSE),"Prioridade 3","Prioridade 2"))</f>
        <v>Prioridade 2</v>
      </c>
    </row>
    <row r="263" spans="1:7" x14ac:dyDescent="0.25">
      <c r="A263">
        <v>21692</v>
      </c>
      <c r="B263" t="s">
        <v>719</v>
      </c>
      <c r="C263" t="s">
        <v>356</v>
      </c>
      <c r="D263" t="s">
        <v>57</v>
      </c>
      <c r="E263" t="s">
        <v>716</v>
      </c>
      <c r="F263" s="2">
        <v>0.36241920639199998</v>
      </c>
      <c r="G263" t="str">
        <f>IF(F263&gt;=VLOOKUP(_xlfn.CONCAT(B263,E263),'Limites classes IBG'!$B$2:$I$4,8,FALSE),"Prioridade 1",IF(F263&lt;=VLOOKUP(_xlfn.CONCAT(B263,E263),'Limites classes IBG'!$B$2:$I$4,7,FALSE),"Prioridade 3","Prioridade 2"))</f>
        <v>Prioridade 2</v>
      </c>
    </row>
    <row r="264" spans="1:7" x14ac:dyDescent="0.25">
      <c r="A264">
        <v>21693</v>
      </c>
      <c r="B264" t="s">
        <v>719</v>
      </c>
      <c r="C264" t="s">
        <v>357</v>
      </c>
      <c r="D264" t="s">
        <v>57</v>
      </c>
      <c r="E264" t="s">
        <v>716</v>
      </c>
      <c r="F264" s="2">
        <v>0.29926283000799997</v>
      </c>
      <c r="G264" t="str">
        <f>IF(F264&gt;=VLOOKUP(_xlfn.CONCAT(B264,E264),'Limites classes IBG'!$B$2:$I$4,8,FALSE),"Prioridade 1",IF(F264&lt;=VLOOKUP(_xlfn.CONCAT(B264,E264),'Limites classes IBG'!$B$2:$I$4,7,FALSE),"Prioridade 3","Prioridade 2"))</f>
        <v>Prioridade 2</v>
      </c>
    </row>
    <row r="265" spans="1:7" x14ac:dyDescent="0.25">
      <c r="A265">
        <v>21694</v>
      </c>
      <c r="B265" t="s">
        <v>719</v>
      </c>
      <c r="C265" t="s">
        <v>358</v>
      </c>
      <c r="D265" t="s">
        <v>57</v>
      </c>
      <c r="E265" t="s">
        <v>716</v>
      </c>
      <c r="F265" s="2">
        <v>0.295334319018</v>
      </c>
      <c r="G265" t="str">
        <f>IF(F265&gt;=VLOOKUP(_xlfn.CONCAT(B265,E265),'Limites classes IBG'!$B$2:$I$4,8,FALSE),"Prioridade 1",IF(F265&lt;=VLOOKUP(_xlfn.CONCAT(B265,E265),'Limites classes IBG'!$B$2:$I$4,7,FALSE),"Prioridade 3","Prioridade 2"))</f>
        <v>Prioridade 2</v>
      </c>
    </row>
    <row r="266" spans="1:7" x14ac:dyDescent="0.25">
      <c r="A266">
        <v>21695</v>
      </c>
      <c r="B266" t="s">
        <v>719</v>
      </c>
      <c r="C266" t="s">
        <v>359</v>
      </c>
      <c r="D266" t="s">
        <v>57</v>
      </c>
      <c r="E266" t="s">
        <v>716</v>
      </c>
      <c r="F266" s="2">
        <v>0.32239777940507702</v>
      </c>
      <c r="G266" t="str">
        <f>IF(F266&gt;=VLOOKUP(_xlfn.CONCAT(B266,E266),'Limites classes IBG'!$B$2:$I$4,8,FALSE),"Prioridade 1",IF(F266&lt;=VLOOKUP(_xlfn.CONCAT(B266,E266),'Limites classes IBG'!$B$2:$I$4,7,FALSE),"Prioridade 3","Prioridade 2"))</f>
        <v>Prioridade 2</v>
      </c>
    </row>
    <row r="267" spans="1:7" x14ac:dyDescent="0.25">
      <c r="A267">
        <v>21696</v>
      </c>
      <c r="B267" t="s">
        <v>719</v>
      </c>
      <c r="C267" t="s">
        <v>360</v>
      </c>
      <c r="D267" t="s">
        <v>57</v>
      </c>
      <c r="E267" t="s">
        <v>716</v>
      </c>
      <c r="F267" s="2">
        <v>0.47626949965572613</v>
      </c>
      <c r="G267" t="str">
        <f>IF(F267&gt;=VLOOKUP(_xlfn.CONCAT(B267,E267),'Limites classes IBG'!$B$2:$I$4,8,FALSE),"Prioridade 1",IF(F267&lt;=VLOOKUP(_xlfn.CONCAT(B267,E267),'Limites classes IBG'!$B$2:$I$4,7,FALSE),"Prioridade 3","Prioridade 2"))</f>
        <v>Prioridade 2</v>
      </c>
    </row>
    <row r="268" spans="1:7" x14ac:dyDescent="0.25">
      <c r="A268">
        <v>21697</v>
      </c>
      <c r="B268" t="s">
        <v>719</v>
      </c>
      <c r="C268" t="s">
        <v>361</v>
      </c>
      <c r="D268" t="s">
        <v>57</v>
      </c>
      <c r="E268" t="s">
        <v>716</v>
      </c>
      <c r="F268" s="2">
        <v>0.26807927703584677</v>
      </c>
      <c r="G268" t="str">
        <f>IF(F268&gt;=VLOOKUP(_xlfn.CONCAT(B268,E268),'Limites classes IBG'!$B$2:$I$4,8,FALSE),"Prioridade 1",IF(F268&lt;=VLOOKUP(_xlfn.CONCAT(B268,E268),'Limites classes IBG'!$B$2:$I$4,7,FALSE),"Prioridade 3","Prioridade 2"))</f>
        <v>Prioridade 2</v>
      </c>
    </row>
    <row r="269" spans="1:7" x14ac:dyDescent="0.25">
      <c r="A269">
        <v>21698</v>
      </c>
      <c r="B269" t="s">
        <v>719</v>
      </c>
      <c r="C269" t="s">
        <v>362</v>
      </c>
      <c r="D269" t="s">
        <v>57</v>
      </c>
      <c r="E269" t="s">
        <v>716</v>
      </c>
      <c r="F269" s="2">
        <v>0.24396538669873924</v>
      </c>
      <c r="G269" t="str">
        <f>IF(F269&gt;=VLOOKUP(_xlfn.CONCAT(B269,E269),'Limites classes IBG'!$B$2:$I$4,8,FALSE),"Prioridade 1",IF(F269&lt;=VLOOKUP(_xlfn.CONCAT(B269,E269),'Limites classes IBG'!$B$2:$I$4,7,FALSE),"Prioridade 3","Prioridade 2"))</f>
        <v>Prioridade 2</v>
      </c>
    </row>
    <row r="270" spans="1:7" x14ac:dyDescent="0.25">
      <c r="A270">
        <v>21699</v>
      </c>
      <c r="B270" t="s">
        <v>719</v>
      </c>
      <c r="C270" t="s">
        <v>363</v>
      </c>
      <c r="D270" t="s">
        <v>57</v>
      </c>
      <c r="E270" t="s">
        <v>716</v>
      </c>
      <c r="F270" s="2">
        <v>0.55750516814399997</v>
      </c>
      <c r="G270" t="str">
        <f>IF(F270&gt;=VLOOKUP(_xlfn.CONCAT(B270,E270),'Limites classes IBG'!$B$2:$I$4,8,FALSE),"Prioridade 1",IF(F270&lt;=VLOOKUP(_xlfn.CONCAT(B270,E270),'Limites classes IBG'!$B$2:$I$4,7,FALSE),"Prioridade 3","Prioridade 2"))</f>
        <v>Prioridade 1</v>
      </c>
    </row>
    <row r="271" spans="1:7" x14ac:dyDescent="0.25">
      <c r="A271">
        <v>21700</v>
      </c>
      <c r="B271" t="s">
        <v>719</v>
      </c>
      <c r="C271" t="s">
        <v>364</v>
      </c>
      <c r="D271" t="s">
        <v>57</v>
      </c>
      <c r="E271" t="s">
        <v>716</v>
      </c>
      <c r="F271" s="2">
        <v>0.18027823102000001</v>
      </c>
      <c r="G271" t="str">
        <f>IF(F271&gt;=VLOOKUP(_xlfn.CONCAT(B271,E271),'Limites classes IBG'!$B$2:$I$4,8,FALSE),"Prioridade 1",IF(F271&lt;=VLOOKUP(_xlfn.CONCAT(B271,E271),'Limites classes IBG'!$B$2:$I$4,7,FALSE),"Prioridade 3","Prioridade 2"))</f>
        <v>Prioridade 3</v>
      </c>
    </row>
    <row r="272" spans="1:7" x14ac:dyDescent="0.25">
      <c r="A272">
        <v>21701</v>
      </c>
      <c r="B272" t="s">
        <v>719</v>
      </c>
      <c r="C272" t="s">
        <v>365</v>
      </c>
      <c r="D272" t="s">
        <v>57</v>
      </c>
      <c r="E272" t="s">
        <v>716</v>
      </c>
      <c r="F272" s="2">
        <v>0.53870886464830792</v>
      </c>
      <c r="G272" t="str">
        <f>IF(F272&gt;=VLOOKUP(_xlfn.CONCAT(B272,E272),'Limites classes IBG'!$B$2:$I$4,8,FALSE),"Prioridade 1",IF(F272&lt;=VLOOKUP(_xlfn.CONCAT(B272,E272),'Limites classes IBG'!$B$2:$I$4,7,FALSE),"Prioridade 3","Prioridade 2"))</f>
        <v>Prioridade 1</v>
      </c>
    </row>
    <row r="273" spans="1:7" x14ac:dyDescent="0.25">
      <c r="A273">
        <v>21702</v>
      </c>
      <c r="B273" t="s">
        <v>719</v>
      </c>
      <c r="C273" t="s">
        <v>366</v>
      </c>
      <c r="D273" t="s">
        <v>57</v>
      </c>
      <c r="E273" t="s">
        <v>716</v>
      </c>
      <c r="F273" s="2">
        <v>0.36169291890464178</v>
      </c>
      <c r="G273" t="str">
        <f>IF(F273&gt;=VLOOKUP(_xlfn.CONCAT(B273,E273),'Limites classes IBG'!$B$2:$I$4,8,FALSE),"Prioridade 1",IF(F273&lt;=VLOOKUP(_xlfn.CONCAT(B273,E273),'Limites classes IBG'!$B$2:$I$4,7,FALSE),"Prioridade 3","Prioridade 2"))</f>
        <v>Prioridade 2</v>
      </c>
    </row>
    <row r="274" spans="1:7" x14ac:dyDescent="0.25">
      <c r="A274">
        <v>21703</v>
      </c>
      <c r="B274" t="s">
        <v>719</v>
      </c>
      <c r="C274" t="s">
        <v>367</v>
      </c>
      <c r="D274" t="s">
        <v>57</v>
      </c>
      <c r="E274" t="s">
        <v>716</v>
      </c>
      <c r="F274" s="2">
        <v>0.33565306045400001</v>
      </c>
      <c r="G274" t="str">
        <f>IF(F274&gt;=VLOOKUP(_xlfn.CONCAT(B274,E274),'Limites classes IBG'!$B$2:$I$4,8,FALSE),"Prioridade 1",IF(F274&lt;=VLOOKUP(_xlfn.CONCAT(B274,E274),'Limites classes IBG'!$B$2:$I$4,7,FALSE),"Prioridade 3","Prioridade 2"))</f>
        <v>Prioridade 2</v>
      </c>
    </row>
    <row r="275" spans="1:7" x14ac:dyDescent="0.25">
      <c r="A275">
        <v>21704</v>
      </c>
      <c r="B275" t="s">
        <v>719</v>
      </c>
      <c r="C275" t="s">
        <v>368</v>
      </c>
      <c r="D275" t="s">
        <v>57</v>
      </c>
      <c r="E275" t="s">
        <v>716</v>
      </c>
      <c r="F275" s="2">
        <v>0.41680597034200001</v>
      </c>
      <c r="G275" t="str">
        <f>IF(F275&gt;=VLOOKUP(_xlfn.CONCAT(B275,E275),'Limites classes IBG'!$B$2:$I$4,8,FALSE),"Prioridade 1",IF(F275&lt;=VLOOKUP(_xlfn.CONCAT(B275,E275),'Limites classes IBG'!$B$2:$I$4,7,FALSE),"Prioridade 3","Prioridade 2"))</f>
        <v>Prioridade 2</v>
      </c>
    </row>
    <row r="276" spans="1:7" x14ac:dyDescent="0.25">
      <c r="A276">
        <v>21705</v>
      </c>
      <c r="B276" t="s">
        <v>719</v>
      </c>
      <c r="C276" t="s">
        <v>369</v>
      </c>
      <c r="D276" t="s">
        <v>57</v>
      </c>
      <c r="E276" t="s">
        <v>716</v>
      </c>
      <c r="F276" s="2">
        <v>0.16972569987800001</v>
      </c>
      <c r="G276" t="str">
        <f>IF(F276&gt;=VLOOKUP(_xlfn.CONCAT(B276,E276),'Limites classes IBG'!$B$2:$I$4,8,FALSE),"Prioridade 1",IF(F276&lt;=VLOOKUP(_xlfn.CONCAT(B276,E276),'Limites classes IBG'!$B$2:$I$4,7,FALSE),"Prioridade 3","Prioridade 2"))</f>
        <v>Prioridade 3</v>
      </c>
    </row>
    <row r="277" spans="1:7" x14ac:dyDescent="0.25">
      <c r="A277">
        <v>21706</v>
      </c>
      <c r="B277" t="s">
        <v>719</v>
      </c>
      <c r="C277" t="s">
        <v>370</v>
      </c>
      <c r="D277" t="s">
        <v>57</v>
      </c>
      <c r="E277" t="s">
        <v>716</v>
      </c>
      <c r="F277" s="2">
        <v>0.64911926980008439</v>
      </c>
      <c r="G277" t="str">
        <f>IF(F277&gt;=VLOOKUP(_xlfn.CONCAT(B277,E277),'Limites classes IBG'!$B$2:$I$4,8,FALSE),"Prioridade 1",IF(F277&lt;=VLOOKUP(_xlfn.CONCAT(B277,E277),'Limites classes IBG'!$B$2:$I$4,7,FALSE),"Prioridade 3","Prioridade 2"))</f>
        <v>Prioridade 1</v>
      </c>
    </row>
    <row r="278" spans="1:7" x14ac:dyDescent="0.25">
      <c r="A278">
        <v>21707</v>
      </c>
      <c r="B278" t="s">
        <v>719</v>
      </c>
      <c r="C278" t="s">
        <v>371</v>
      </c>
      <c r="D278" t="s">
        <v>57</v>
      </c>
      <c r="E278" t="s">
        <v>716</v>
      </c>
      <c r="F278" s="2">
        <v>0.35863546000000002</v>
      </c>
      <c r="G278" t="str">
        <f>IF(F278&gt;=VLOOKUP(_xlfn.CONCAT(B278,E278),'Limites classes IBG'!$B$2:$I$4,8,FALSE),"Prioridade 1",IF(F278&lt;=VLOOKUP(_xlfn.CONCAT(B278,E278),'Limites classes IBG'!$B$2:$I$4,7,FALSE),"Prioridade 3","Prioridade 2"))</f>
        <v>Prioridade 2</v>
      </c>
    </row>
    <row r="279" spans="1:7" x14ac:dyDescent="0.25">
      <c r="A279">
        <v>21708</v>
      </c>
      <c r="B279" t="s">
        <v>719</v>
      </c>
      <c r="C279" t="s">
        <v>372</v>
      </c>
      <c r="D279" t="s">
        <v>57</v>
      </c>
      <c r="E279" t="s">
        <v>716</v>
      </c>
      <c r="F279" s="2">
        <v>0.30546213098999997</v>
      </c>
      <c r="G279" t="str">
        <f>IF(F279&gt;=VLOOKUP(_xlfn.CONCAT(B279,E279),'Limites classes IBG'!$B$2:$I$4,8,FALSE),"Prioridade 1",IF(F279&lt;=VLOOKUP(_xlfn.CONCAT(B279,E279),'Limites classes IBG'!$B$2:$I$4,7,FALSE),"Prioridade 3","Prioridade 2"))</f>
        <v>Prioridade 2</v>
      </c>
    </row>
    <row r="280" spans="1:7" x14ac:dyDescent="0.25">
      <c r="A280">
        <v>21709</v>
      </c>
      <c r="B280" t="s">
        <v>719</v>
      </c>
      <c r="C280" t="s">
        <v>373</v>
      </c>
      <c r="D280" t="s">
        <v>57</v>
      </c>
      <c r="E280" t="s">
        <v>716</v>
      </c>
      <c r="F280" s="2">
        <v>0.30591438584546804</v>
      </c>
      <c r="G280" t="str">
        <f>IF(F280&gt;=VLOOKUP(_xlfn.CONCAT(B280,E280),'Limites classes IBG'!$B$2:$I$4,8,FALSE),"Prioridade 1",IF(F280&lt;=VLOOKUP(_xlfn.CONCAT(B280,E280),'Limites classes IBG'!$B$2:$I$4,7,FALSE),"Prioridade 3","Prioridade 2"))</f>
        <v>Prioridade 2</v>
      </c>
    </row>
    <row r="281" spans="1:7" x14ac:dyDescent="0.25">
      <c r="A281">
        <v>21710</v>
      </c>
      <c r="B281" t="s">
        <v>719</v>
      </c>
      <c r="C281" t="s">
        <v>374</v>
      </c>
      <c r="D281" t="s">
        <v>57</v>
      </c>
      <c r="E281" t="s">
        <v>716</v>
      </c>
      <c r="F281" s="2">
        <v>0.18808980761020355</v>
      </c>
      <c r="G281" t="str">
        <f>IF(F281&gt;=VLOOKUP(_xlfn.CONCAT(B281,E281),'Limites classes IBG'!$B$2:$I$4,8,FALSE),"Prioridade 1",IF(F281&lt;=VLOOKUP(_xlfn.CONCAT(B281,E281),'Limites classes IBG'!$B$2:$I$4,7,FALSE),"Prioridade 3","Prioridade 2"))</f>
        <v>Prioridade 3</v>
      </c>
    </row>
    <row r="282" spans="1:7" x14ac:dyDescent="0.25">
      <c r="A282">
        <v>21711</v>
      </c>
      <c r="B282" t="s">
        <v>719</v>
      </c>
      <c r="C282" t="s">
        <v>375</v>
      </c>
      <c r="D282" t="s">
        <v>57</v>
      </c>
      <c r="E282" t="s">
        <v>716</v>
      </c>
      <c r="F282" s="2">
        <v>0.21223781767706573</v>
      </c>
      <c r="G282" t="str">
        <f>IF(F282&gt;=VLOOKUP(_xlfn.CONCAT(B282,E282),'Limites classes IBG'!$B$2:$I$4,8,FALSE),"Prioridade 1",IF(F282&lt;=VLOOKUP(_xlfn.CONCAT(B282,E282),'Limites classes IBG'!$B$2:$I$4,7,FALSE),"Prioridade 3","Prioridade 2"))</f>
        <v>Prioridade 2</v>
      </c>
    </row>
    <row r="283" spans="1:7" x14ac:dyDescent="0.25">
      <c r="A283">
        <v>21712</v>
      </c>
      <c r="B283" t="s">
        <v>719</v>
      </c>
      <c r="C283" t="s">
        <v>376</v>
      </c>
      <c r="D283" t="s">
        <v>57</v>
      </c>
      <c r="E283" t="s">
        <v>716</v>
      </c>
      <c r="F283" s="2">
        <v>0.53870036770464236</v>
      </c>
      <c r="G283" t="str">
        <f>IF(F283&gt;=VLOOKUP(_xlfn.CONCAT(B283,E283),'Limites classes IBG'!$B$2:$I$4,8,FALSE),"Prioridade 1",IF(F283&lt;=VLOOKUP(_xlfn.CONCAT(B283,E283),'Limites classes IBG'!$B$2:$I$4,7,FALSE),"Prioridade 3","Prioridade 2"))</f>
        <v>Prioridade 1</v>
      </c>
    </row>
    <row r="284" spans="1:7" x14ac:dyDescent="0.25">
      <c r="A284">
        <v>21713</v>
      </c>
      <c r="B284" t="s">
        <v>719</v>
      </c>
      <c r="C284" t="s">
        <v>377</v>
      </c>
      <c r="D284" t="s">
        <v>57</v>
      </c>
      <c r="E284" t="s">
        <v>716</v>
      </c>
      <c r="F284" s="2">
        <v>0.50574035949600005</v>
      </c>
      <c r="G284" t="str">
        <f>IF(F284&gt;=VLOOKUP(_xlfn.CONCAT(B284,E284),'Limites classes IBG'!$B$2:$I$4,8,FALSE),"Prioridade 1",IF(F284&lt;=VLOOKUP(_xlfn.CONCAT(B284,E284),'Limites classes IBG'!$B$2:$I$4,7,FALSE),"Prioridade 3","Prioridade 2"))</f>
        <v>Prioridade 1</v>
      </c>
    </row>
    <row r="285" spans="1:7" x14ac:dyDescent="0.25">
      <c r="A285">
        <v>21714</v>
      </c>
      <c r="B285" t="s">
        <v>719</v>
      </c>
      <c r="C285" t="s">
        <v>378</v>
      </c>
      <c r="D285" t="s">
        <v>57</v>
      </c>
      <c r="E285" t="s">
        <v>716</v>
      </c>
      <c r="F285" s="2">
        <v>0.24558301331577348</v>
      </c>
      <c r="G285" t="str">
        <f>IF(F285&gt;=VLOOKUP(_xlfn.CONCAT(B285,E285),'Limites classes IBG'!$B$2:$I$4,8,FALSE),"Prioridade 1",IF(F285&lt;=VLOOKUP(_xlfn.CONCAT(B285,E285),'Limites classes IBG'!$B$2:$I$4,7,FALSE),"Prioridade 3","Prioridade 2"))</f>
        <v>Prioridade 2</v>
      </c>
    </row>
    <row r="286" spans="1:7" x14ac:dyDescent="0.25">
      <c r="A286">
        <v>21715</v>
      </c>
      <c r="B286" t="s">
        <v>719</v>
      </c>
      <c r="C286" t="s">
        <v>379</v>
      </c>
      <c r="D286" t="s">
        <v>57</v>
      </c>
      <c r="E286" t="s">
        <v>716</v>
      </c>
      <c r="F286" s="2">
        <v>0.22447377160012694</v>
      </c>
      <c r="G286" t="str">
        <f>IF(F286&gt;=VLOOKUP(_xlfn.CONCAT(B286,E286),'Limites classes IBG'!$B$2:$I$4,8,FALSE),"Prioridade 1",IF(F286&lt;=VLOOKUP(_xlfn.CONCAT(B286,E286),'Limites classes IBG'!$B$2:$I$4,7,FALSE),"Prioridade 3","Prioridade 2"))</f>
        <v>Prioridade 2</v>
      </c>
    </row>
    <row r="287" spans="1:7" x14ac:dyDescent="0.25">
      <c r="A287">
        <v>21716</v>
      </c>
      <c r="B287" t="s">
        <v>719</v>
      </c>
      <c r="C287" t="s">
        <v>380</v>
      </c>
      <c r="D287" t="s">
        <v>57</v>
      </c>
      <c r="E287" t="s">
        <v>716</v>
      </c>
      <c r="F287" s="2">
        <v>0.12744903000000002</v>
      </c>
      <c r="G287" t="str">
        <f>IF(F287&gt;=VLOOKUP(_xlfn.CONCAT(B287,E287),'Limites classes IBG'!$B$2:$I$4,8,FALSE),"Prioridade 1",IF(F287&lt;=VLOOKUP(_xlfn.CONCAT(B287,E287),'Limites classes IBG'!$B$2:$I$4,7,FALSE),"Prioridade 3","Prioridade 2"))</f>
        <v>Prioridade 3</v>
      </c>
    </row>
    <row r="288" spans="1:7" x14ac:dyDescent="0.25">
      <c r="A288">
        <v>21717</v>
      </c>
      <c r="B288" t="s">
        <v>719</v>
      </c>
      <c r="C288" t="s">
        <v>381</v>
      </c>
      <c r="D288" t="s">
        <v>57</v>
      </c>
      <c r="E288" t="s">
        <v>716</v>
      </c>
      <c r="F288" s="2">
        <v>0.18183111442763619</v>
      </c>
      <c r="G288" t="str">
        <f>IF(F288&gt;=VLOOKUP(_xlfn.CONCAT(B288,E288),'Limites classes IBG'!$B$2:$I$4,8,FALSE),"Prioridade 1",IF(F288&lt;=VLOOKUP(_xlfn.CONCAT(B288,E288),'Limites classes IBG'!$B$2:$I$4,7,FALSE),"Prioridade 3","Prioridade 2"))</f>
        <v>Prioridade 3</v>
      </c>
    </row>
    <row r="289" spans="1:7" x14ac:dyDescent="0.25">
      <c r="A289">
        <v>21718</v>
      </c>
      <c r="B289" t="s">
        <v>719</v>
      </c>
      <c r="C289" t="s">
        <v>382</v>
      </c>
      <c r="D289" t="s">
        <v>57</v>
      </c>
      <c r="E289" t="s">
        <v>716</v>
      </c>
      <c r="F289" s="2">
        <v>0.1117691931020062</v>
      </c>
      <c r="G289" t="str">
        <f>IF(F289&gt;=VLOOKUP(_xlfn.CONCAT(B289,E289),'Limites classes IBG'!$B$2:$I$4,8,FALSE),"Prioridade 1",IF(F289&lt;=VLOOKUP(_xlfn.CONCAT(B289,E289),'Limites classes IBG'!$B$2:$I$4,7,FALSE),"Prioridade 3","Prioridade 2"))</f>
        <v>Prioridade 3</v>
      </c>
    </row>
    <row r="290" spans="1:7" x14ac:dyDescent="0.25">
      <c r="A290">
        <v>21719</v>
      </c>
      <c r="B290" t="s">
        <v>719</v>
      </c>
      <c r="C290" t="s">
        <v>383</v>
      </c>
      <c r="D290" t="s">
        <v>57</v>
      </c>
      <c r="E290" t="s">
        <v>716</v>
      </c>
      <c r="F290" s="2">
        <v>0.138791878957917</v>
      </c>
      <c r="G290" t="str">
        <f>IF(F290&gt;=VLOOKUP(_xlfn.CONCAT(B290,E290),'Limites classes IBG'!$B$2:$I$4,8,FALSE),"Prioridade 1",IF(F290&lt;=VLOOKUP(_xlfn.CONCAT(B290,E290),'Limites classes IBG'!$B$2:$I$4,7,FALSE),"Prioridade 3","Prioridade 2"))</f>
        <v>Prioridade 3</v>
      </c>
    </row>
    <row r="291" spans="1:7" x14ac:dyDescent="0.25">
      <c r="A291">
        <v>21720</v>
      </c>
      <c r="B291" t="s">
        <v>719</v>
      </c>
      <c r="C291" t="s">
        <v>384</v>
      </c>
      <c r="D291" t="s">
        <v>57</v>
      </c>
      <c r="E291" t="s">
        <v>716</v>
      </c>
      <c r="F291" s="2">
        <v>0.12402725195200001</v>
      </c>
      <c r="G291" t="str">
        <f>IF(F291&gt;=VLOOKUP(_xlfn.CONCAT(B291,E291),'Limites classes IBG'!$B$2:$I$4,8,FALSE),"Prioridade 1",IF(F291&lt;=VLOOKUP(_xlfn.CONCAT(B291,E291),'Limites classes IBG'!$B$2:$I$4,7,FALSE),"Prioridade 3","Prioridade 2"))</f>
        <v>Prioridade 3</v>
      </c>
    </row>
    <row r="292" spans="1:7" x14ac:dyDescent="0.25">
      <c r="A292">
        <v>21721</v>
      </c>
      <c r="B292" t="s">
        <v>719</v>
      </c>
      <c r="C292" t="s">
        <v>385</v>
      </c>
      <c r="D292" t="s">
        <v>57</v>
      </c>
      <c r="E292" t="s">
        <v>716</v>
      </c>
      <c r="F292" s="2">
        <v>0.12832229470013073</v>
      </c>
      <c r="G292" t="str">
        <f>IF(F292&gt;=VLOOKUP(_xlfn.CONCAT(B292,E292),'Limites classes IBG'!$B$2:$I$4,8,FALSE),"Prioridade 1",IF(F292&lt;=VLOOKUP(_xlfn.CONCAT(B292,E292),'Limites classes IBG'!$B$2:$I$4,7,FALSE),"Prioridade 3","Prioridade 2"))</f>
        <v>Prioridade 3</v>
      </c>
    </row>
    <row r="293" spans="1:7" x14ac:dyDescent="0.25">
      <c r="A293">
        <v>21722</v>
      </c>
      <c r="B293" t="s">
        <v>719</v>
      </c>
      <c r="C293" t="s">
        <v>386</v>
      </c>
      <c r="D293" t="s">
        <v>57</v>
      </c>
      <c r="E293" t="s">
        <v>716</v>
      </c>
      <c r="F293" s="2">
        <v>0.20067009611931214</v>
      </c>
      <c r="G293" t="str">
        <f>IF(F293&gt;=VLOOKUP(_xlfn.CONCAT(B293,E293),'Limites classes IBG'!$B$2:$I$4,8,FALSE),"Prioridade 1",IF(F293&lt;=VLOOKUP(_xlfn.CONCAT(B293,E293),'Limites classes IBG'!$B$2:$I$4,7,FALSE),"Prioridade 3","Prioridade 2"))</f>
        <v>Prioridade 2</v>
      </c>
    </row>
    <row r="294" spans="1:7" x14ac:dyDescent="0.25">
      <c r="A294">
        <v>21723</v>
      </c>
      <c r="B294" t="s">
        <v>719</v>
      </c>
      <c r="C294" t="s">
        <v>387</v>
      </c>
      <c r="D294" t="s">
        <v>57</v>
      </c>
      <c r="E294" t="s">
        <v>716</v>
      </c>
      <c r="F294" s="2">
        <v>0.1578212588004092</v>
      </c>
      <c r="G294" t="str">
        <f>IF(F294&gt;=VLOOKUP(_xlfn.CONCAT(B294,E294),'Limites classes IBG'!$B$2:$I$4,8,FALSE),"Prioridade 1",IF(F294&lt;=VLOOKUP(_xlfn.CONCAT(B294,E294),'Limites classes IBG'!$B$2:$I$4,7,FALSE),"Prioridade 3","Prioridade 2"))</f>
        <v>Prioridade 3</v>
      </c>
    </row>
    <row r="295" spans="1:7" x14ac:dyDescent="0.25">
      <c r="A295">
        <v>21724</v>
      </c>
      <c r="B295" t="s">
        <v>719</v>
      </c>
      <c r="C295" t="s">
        <v>388</v>
      </c>
      <c r="D295" t="s">
        <v>57</v>
      </c>
      <c r="E295" t="s">
        <v>716</v>
      </c>
      <c r="F295" s="2">
        <v>0.45000391759224967</v>
      </c>
      <c r="G295" t="str">
        <f>IF(F295&gt;=VLOOKUP(_xlfn.CONCAT(B295,E295),'Limites classes IBG'!$B$2:$I$4,8,FALSE),"Prioridade 1",IF(F295&lt;=VLOOKUP(_xlfn.CONCAT(B295,E295),'Limites classes IBG'!$B$2:$I$4,7,FALSE),"Prioridade 3","Prioridade 2"))</f>
        <v>Prioridade 2</v>
      </c>
    </row>
    <row r="296" spans="1:7" x14ac:dyDescent="0.25">
      <c r="A296">
        <v>21725</v>
      </c>
      <c r="B296" t="s">
        <v>719</v>
      </c>
      <c r="C296" t="s">
        <v>389</v>
      </c>
      <c r="D296" t="s">
        <v>57</v>
      </c>
      <c r="E296" t="s">
        <v>716</v>
      </c>
      <c r="F296" s="2">
        <v>0.30297551984449578</v>
      </c>
      <c r="G296" t="str">
        <f>IF(F296&gt;=VLOOKUP(_xlfn.CONCAT(B296,E296),'Limites classes IBG'!$B$2:$I$4,8,FALSE),"Prioridade 1",IF(F296&lt;=VLOOKUP(_xlfn.CONCAT(B296,E296),'Limites classes IBG'!$B$2:$I$4,7,FALSE),"Prioridade 3","Prioridade 2"))</f>
        <v>Prioridade 2</v>
      </c>
    </row>
    <row r="297" spans="1:7" x14ac:dyDescent="0.25">
      <c r="A297">
        <v>21726</v>
      </c>
      <c r="B297" t="s">
        <v>719</v>
      </c>
      <c r="C297" t="s">
        <v>390</v>
      </c>
      <c r="D297" t="s">
        <v>57</v>
      </c>
      <c r="E297" t="s">
        <v>716</v>
      </c>
      <c r="F297" s="2">
        <v>0.4874053390780167</v>
      </c>
      <c r="G297" t="str">
        <f>IF(F297&gt;=VLOOKUP(_xlfn.CONCAT(B297,E297),'Limites classes IBG'!$B$2:$I$4,8,FALSE),"Prioridade 1",IF(F297&lt;=VLOOKUP(_xlfn.CONCAT(B297,E297),'Limites classes IBG'!$B$2:$I$4,7,FALSE),"Prioridade 3","Prioridade 2"))</f>
        <v>Prioridade 1</v>
      </c>
    </row>
    <row r="298" spans="1:7" x14ac:dyDescent="0.25">
      <c r="A298">
        <v>21727</v>
      </c>
      <c r="B298" t="s">
        <v>719</v>
      </c>
      <c r="C298" t="s">
        <v>391</v>
      </c>
      <c r="D298" t="s">
        <v>57</v>
      </c>
      <c r="E298" t="s">
        <v>716</v>
      </c>
      <c r="F298" s="2">
        <v>0.2634634119409423</v>
      </c>
      <c r="G298" t="str">
        <f>IF(F298&gt;=VLOOKUP(_xlfn.CONCAT(B298,E298),'Limites classes IBG'!$B$2:$I$4,8,FALSE),"Prioridade 1",IF(F298&lt;=VLOOKUP(_xlfn.CONCAT(B298,E298),'Limites classes IBG'!$B$2:$I$4,7,FALSE),"Prioridade 3","Prioridade 2"))</f>
        <v>Prioridade 2</v>
      </c>
    </row>
    <row r="299" spans="1:7" x14ac:dyDescent="0.25">
      <c r="A299">
        <v>21728</v>
      </c>
      <c r="B299" t="s">
        <v>719</v>
      </c>
      <c r="C299" t="s">
        <v>392</v>
      </c>
      <c r="D299" t="s">
        <v>57</v>
      </c>
      <c r="E299" t="s">
        <v>716</v>
      </c>
      <c r="F299" s="2">
        <v>0.46493824558394165</v>
      </c>
      <c r="G299" t="str">
        <f>IF(F299&gt;=VLOOKUP(_xlfn.CONCAT(B299,E299),'Limites classes IBG'!$B$2:$I$4,8,FALSE),"Prioridade 1",IF(F299&lt;=VLOOKUP(_xlfn.CONCAT(B299,E299),'Limites classes IBG'!$B$2:$I$4,7,FALSE),"Prioridade 3","Prioridade 2"))</f>
        <v>Prioridade 2</v>
      </c>
    </row>
    <row r="300" spans="1:7" x14ac:dyDescent="0.25">
      <c r="A300">
        <v>21729</v>
      </c>
      <c r="B300" t="s">
        <v>719</v>
      </c>
      <c r="C300" t="s">
        <v>393</v>
      </c>
      <c r="D300" t="s">
        <v>57</v>
      </c>
      <c r="E300" t="s">
        <v>716</v>
      </c>
      <c r="F300" s="2">
        <v>0.29760268771174164</v>
      </c>
      <c r="G300" t="str">
        <f>IF(F300&gt;=VLOOKUP(_xlfn.CONCAT(B300,E300),'Limites classes IBG'!$B$2:$I$4,8,FALSE),"Prioridade 1",IF(F300&lt;=VLOOKUP(_xlfn.CONCAT(B300,E300),'Limites classes IBG'!$B$2:$I$4,7,FALSE),"Prioridade 3","Prioridade 2"))</f>
        <v>Prioridade 2</v>
      </c>
    </row>
    <row r="301" spans="1:7" x14ac:dyDescent="0.25">
      <c r="A301">
        <v>21730</v>
      </c>
      <c r="B301" t="s">
        <v>719</v>
      </c>
      <c r="C301" t="s">
        <v>394</v>
      </c>
      <c r="D301" t="s">
        <v>57</v>
      </c>
      <c r="E301" t="s">
        <v>716</v>
      </c>
      <c r="F301" s="2">
        <v>0.31922030419291736</v>
      </c>
      <c r="G301" t="str">
        <f>IF(F301&gt;=VLOOKUP(_xlfn.CONCAT(B301,E301),'Limites classes IBG'!$B$2:$I$4,8,FALSE),"Prioridade 1",IF(F301&lt;=VLOOKUP(_xlfn.CONCAT(B301,E301),'Limites classes IBG'!$B$2:$I$4,7,FALSE),"Prioridade 3","Prioridade 2"))</f>
        <v>Prioridade 2</v>
      </c>
    </row>
    <row r="302" spans="1:7" x14ac:dyDescent="0.25">
      <c r="A302">
        <v>21731</v>
      </c>
      <c r="B302" t="s">
        <v>719</v>
      </c>
      <c r="C302" t="s">
        <v>395</v>
      </c>
      <c r="D302" t="s">
        <v>57</v>
      </c>
      <c r="E302" t="s">
        <v>716</v>
      </c>
      <c r="F302" s="2">
        <v>0.39475612892169881</v>
      </c>
      <c r="G302" t="str">
        <f>IF(F302&gt;=VLOOKUP(_xlfn.CONCAT(B302,E302),'Limites classes IBG'!$B$2:$I$4,8,FALSE),"Prioridade 1",IF(F302&lt;=VLOOKUP(_xlfn.CONCAT(B302,E302),'Limites classes IBG'!$B$2:$I$4,7,FALSE),"Prioridade 3","Prioridade 2"))</f>
        <v>Prioridade 2</v>
      </c>
    </row>
    <row r="303" spans="1:7" x14ac:dyDescent="0.25">
      <c r="A303">
        <v>21732</v>
      </c>
      <c r="B303" t="s">
        <v>719</v>
      </c>
      <c r="C303" t="s">
        <v>396</v>
      </c>
      <c r="D303" t="s">
        <v>57</v>
      </c>
      <c r="E303" t="s">
        <v>716</v>
      </c>
      <c r="F303" s="2">
        <v>0.25455923999999996</v>
      </c>
      <c r="G303" t="str">
        <f>IF(F303&gt;=VLOOKUP(_xlfn.CONCAT(B303,E303),'Limites classes IBG'!$B$2:$I$4,8,FALSE),"Prioridade 1",IF(F303&lt;=VLOOKUP(_xlfn.CONCAT(B303,E303),'Limites classes IBG'!$B$2:$I$4,7,FALSE),"Prioridade 3","Prioridade 2"))</f>
        <v>Prioridade 2</v>
      </c>
    </row>
    <row r="304" spans="1:7" x14ac:dyDescent="0.25">
      <c r="A304">
        <v>21733</v>
      </c>
      <c r="B304" t="s">
        <v>719</v>
      </c>
      <c r="C304" t="s">
        <v>397</v>
      </c>
      <c r="D304" t="s">
        <v>57</v>
      </c>
      <c r="E304" t="s">
        <v>716</v>
      </c>
      <c r="F304" s="2">
        <v>0.34816133568399998</v>
      </c>
      <c r="G304" t="str">
        <f>IF(F304&gt;=VLOOKUP(_xlfn.CONCAT(B304,E304),'Limites classes IBG'!$B$2:$I$4,8,FALSE),"Prioridade 1",IF(F304&lt;=VLOOKUP(_xlfn.CONCAT(B304,E304),'Limites classes IBG'!$B$2:$I$4,7,FALSE),"Prioridade 3","Prioridade 2"))</f>
        <v>Prioridade 2</v>
      </c>
    </row>
    <row r="305" spans="1:7" x14ac:dyDescent="0.25">
      <c r="A305">
        <v>21734</v>
      </c>
      <c r="B305" t="s">
        <v>719</v>
      </c>
      <c r="C305" t="s">
        <v>398</v>
      </c>
      <c r="D305" t="s">
        <v>57</v>
      </c>
      <c r="E305" t="s">
        <v>716</v>
      </c>
      <c r="F305" s="2">
        <v>0.43825111994553911</v>
      </c>
      <c r="G305" t="str">
        <f>IF(F305&gt;=VLOOKUP(_xlfn.CONCAT(B305,E305),'Limites classes IBG'!$B$2:$I$4,8,FALSE),"Prioridade 1",IF(F305&lt;=VLOOKUP(_xlfn.CONCAT(B305,E305),'Limites classes IBG'!$B$2:$I$4,7,FALSE),"Prioridade 3","Prioridade 2"))</f>
        <v>Prioridade 2</v>
      </c>
    </row>
    <row r="306" spans="1:7" x14ac:dyDescent="0.25">
      <c r="A306">
        <v>21820</v>
      </c>
      <c r="B306" t="s">
        <v>719</v>
      </c>
      <c r="C306" t="s">
        <v>430</v>
      </c>
      <c r="D306" t="s">
        <v>57</v>
      </c>
      <c r="E306" t="s">
        <v>716</v>
      </c>
      <c r="F306" s="2">
        <v>0.40550167325232234</v>
      </c>
      <c r="G306" t="str">
        <f>IF(F306&gt;=VLOOKUP(_xlfn.CONCAT(B306,E306),'Limites classes IBG'!$B$2:$I$4,8,FALSE),"Prioridade 1",IF(F306&lt;=VLOOKUP(_xlfn.CONCAT(B306,E306),'Limites classes IBG'!$B$2:$I$4,7,FALSE),"Prioridade 3","Prioridade 2"))</f>
        <v>Prioridade 2</v>
      </c>
    </row>
    <row r="307" spans="1:7" x14ac:dyDescent="0.25">
      <c r="A307">
        <v>21821</v>
      </c>
      <c r="B307" t="s">
        <v>719</v>
      </c>
      <c r="C307" t="s">
        <v>431</v>
      </c>
      <c r="D307" t="s">
        <v>57</v>
      </c>
      <c r="E307" t="s">
        <v>716</v>
      </c>
      <c r="F307" s="2">
        <v>0.31389679050552999</v>
      </c>
      <c r="G307" t="str">
        <f>IF(F307&gt;=VLOOKUP(_xlfn.CONCAT(B307,E307),'Limites classes IBG'!$B$2:$I$4,8,FALSE),"Prioridade 1",IF(F307&lt;=VLOOKUP(_xlfn.CONCAT(B307,E307),'Limites classes IBG'!$B$2:$I$4,7,FALSE),"Prioridade 3","Prioridade 2"))</f>
        <v>Prioridade 2</v>
      </c>
    </row>
    <row r="308" spans="1:7" x14ac:dyDescent="0.25">
      <c r="A308">
        <v>21822</v>
      </c>
      <c r="B308" t="s">
        <v>719</v>
      </c>
      <c r="C308" t="s">
        <v>432</v>
      </c>
      <c r="D308" t="s">
        <v>57</v>
      </c>
      <c r="E308" t="s">
        <v>716</v>
      </c>
      <c r="F308" s="2">
        <v>0.38207573205289708</v>
      </c>
      <c r="G308" t="str">
        <f>IF(F308&gt;=VLOOKUP(_xlfn.CONCAT(B308,E308),'Limites classes IBG'!$B$2:$I$4,8,FALSE),"Prioridade 1",IF(F308&lt;=VLOOKUP(_xlfn.CONCAT(B308,E308),'Limites classes IBG'!$B$2:$I$4,7,FALSE),"Prioridade 3","Prioridade 2"))</f>
        <v>Prioridade 2</v>
      </c>
    </row>
    <row r="309" spans="1:7" x14ac:dyDescent="0.25">
      <c r="A309">
        <v>21823</v>
      </c>
      <c r="B309" t="s">
        <v>719</v>
      </c>
      <c r="C309" t="s">
        <v>433</v>
      </c>
      <c r="D309" t="s">
        <v>57</v>
      </c>
      <c r="E309" t="s">
        <v>716</v>
      </c>
      <c r="F309" s="2">
        <v>0.4661041484821023</v>
      </c>
      <c r="G309" t="str">
        <f>IF(F309&gt;=VLOOKUP(_xlfn.CONCAT(B309,E309),'Limites classes IBG'!$B$2:$I$4,8,FALSE),"Prioridade 1",IF(F309&lt;=VLOOKUP(_xlfn.CONCAT(B309,E309),'Limites classes IBG'!$B$2:$I$4,7,FALSE),"Prioridade 3","Prioridade 2"))</f>
        <v>Prioridade 2</v>
      </c>
    </row>
    <row r="310" spans="1:7" x14ac:dyDescent="0.25">
      <c r="A310">
        <v>21824</v>
      </c>
      <c r="B310" t="s">
        <v>719</v>
      </c>
      <c r="C310" t="s">
        <v>434</v>
      </c>
      <c r="D310" t="s">
        <v>57</v>
      </c>
      <c r="E310" t="s">
        <v>716</v>
      </c>
      <c r="F310" s="2">
        <v>0.49302355902043515</v>
      </c>
      <c r="G310" t="str">
        <f>IF(F310&gt;=VLOOKUP(_xlfn.CONCAT(B310,E310),'Limites classes IBG'!$B$2:$I$4,8,FALSE),"Prioridade 1",IF(F310&lt;=VLOOKUP(_xlfn.CONCAT(B310,E310),'Limites classes IBG'!$B$2:$I$4,7,FALSE),"Prioridade 3","Prioridade 2"))</f>
        <v>Prioridade 1</v>
      </c>
    </row>
    <row r="311" spans="1:7" x14ac:dyDescent="0.25">
      <c r="A311">
        <v>21825</v>
      </c>
      <c r="B311" t="s">
        <v>719</v>
      </c>
      <c r="C311" t="s">
        <v>435</v>
      </c>
      <c r="D311" t="s">
        <v>57</v>
      </c>
      <c r="E311" t="s">
        <v>716</v>
      </c>
      <c r="F311" s="2">
        <v>0.34782705000000003</v>
      </c>
      <c r="G311" t="str">
        <f>IF(F311&gt;=VLOOKUP(_xlfn.CONCAT(B311,E311),'Limites classes IBG'!$B$2:$I$4,8,FALSE),"Prioridade 1",IF(F311&lt;=VLOOKUP(_xlfn.CONCAT(B311,E311),'Limites classes IBG'!$B$2:$I$4,7,FALSE),"Prioridade 3","Prioridade 2"))</f>
        <v>Prioridade 2</v>
      </c>
    </row>
    <row r="312" spans="1:7" x14ac:dyDescent="0.25">
      <c r="A312">
        <v>21827</v>
      </c>
      <c r="B312" t="s">
        <v>719</v>
      </c>
      <c r="C312" t="s">
        <v>436</v>
      </c>
      <c r="D312" t="s">
        <v>57</v>
      </c>
      <c r="E312" t="s">
        <v>716</v>
      </c>
      <c r="F312" s="2">
        <v>0.22944535957200002</v>
      </c>
      <c r="G312" t="str">
        <f>IF(F312&gt;=VLOOKUP(_xlfn.CONCAT(B312,E312),'Limites classes IBG'!$B$2:$I$4,8,FALSE),"Prioridade 1",IF(F312&lt;=VLOOKUP(_xlfn.CONCAT(B312,E312),'Limites classes IBG'!$B$2:$I$4,7,FALSE),"Prioridade 3","Prioridade 2"))</f>
        <v>Prioridade 2</v>
      </c>
    </row>
    <row r="313" spans="1:7" x14ac:dyDescent="0.25">
      <c r="A313">
        <v>21829</v>
      </c>
      <c r="B313" t="s">
        <v>719</v>
      </c>
      <c r="C313" t="s">
        <v>437</v>
      </c>
      <c r="D313" t="s">
        <v>57</v>
      </c>
      <c r="E313" t="s">
        <v>716</v>
      </c>
      <c r="F313" s="2">
        <v>0.25307877994736644</v>
      </c>
      <c r="G313" t="str">
        <f>IF(F313&gt;=VLOOKUP(_xlfn.CONCAT(B313,E313),'Limites classes IBG'!$B$2:$I$4,8,FALSE),"Prioridade 1",IF(F313&lt;=VLOOKUP(_xlfn.CONCAT(B313,E313),'Limites classes IBG'!$B$2:$I$4,7,FALSE),"Prioridade 3","Prioridade 2"))</f>
        <v>Prioridade 2</v>
      </c>
    </row>
    <row r="314" spans="1:7" x14ac:dyDescent="0.25">
      <c r="A314">
        <v>21831</v>
      </c>
      <c r="B314" t="s">
        <v>719</v>
      </c>
      <c r="C314" t="s">
        <v>439</v>
      </c>
      <c r="D314" t="s">
        <v>57</v>
      </c>
      <c r="E314" t="s">
        <v>716</v>
      </c>
      <c r="F314" s="2">
        <v>0.22513424000000001</v>
      </c>
      <c r="G314" t="str">
        <f>IF(F314&gt;=VLOOKUP(_xlfn.CONCAT(B314,E314),'Limites classes IBG'!$B$2:$I$4,8,FALSE),"Prioridade 1",IF(F314&lt;=VLOOKUP(_xlfn.CONCAT(B314,E314),'Limites classes IBG'!$B$2:$I$4,7,FALSE),"Prioridade 3","Prioridade 2"))</f>
        <v>Prioridade 2</v>
      </c>
    </row>
    <row r="315" spans="1:7" x14ac:dyDescent="0.25">
      <c r="A315">
        <v>21833</v>
      </c>
      <c r="B315" t="s">
        <v>719</v>
      </c>
      <c r="C315" t="s">
        <v>440</v>
      </c>
      <c r="D315" t="s">
        <v>57</v>
      </c>
      <c r="E315" t="s">
        <v>716</v>
      </c>
      <c r="F315" s="2">
        <v>0.62183875</v>
      </c>
      <c r="G315" t="str">
        <f>IF(F315&gt;=VLOOKUP(_xlfn.CONCAT(B315,E315),'Limites classes IBG'!$B$2:$I$4,8,FALSE),"Prioridade 1",IF(F315&lt;=VLOOKUP(_xlfn.CONCAT(B315,E315),'Limites classes IBG'!$B$2:$I$4,7,FALSE),"Prioridade 3","Prioridade 2"))</f>
        <v>Prioridade 1</v>
      </c>
    </row>
    <row r="316" spans="1:7" x14ac:dyDescent="0.25">
      <c r="A316">
        <v>21834</v>
      </c>
      <c r="B316" t="s">
        <v>719</v>
      </c>
      <c r="C316" t="s">
        <v>441</v>
      </c>
      <c r="D316" t="s">
        <v>57</v>
      </c>
      <c r="E316" t="s">
        <v>716</v>
      </c>
      <c r="F316" s="2">
        <v>0.45396399999999998</v>
      </c>
      <c r="G316" t="str">
        <f>IF(F316&gt;=VLOOKUP(_xlfn.CONCAT(B316,E316),'Limites classes IBG'!$B$2:$I$4,8,FALSE),"Prioridade 1",IF(F316&lt;=VLOOKUP(_xlfn.CONCAT(B316,E316),'Limites classes IBG'!$B$2:$I$4,7,FALSE),"Prioridade 3","Prioridade 2"))</f>
        <v>Prioridade 2</v>
      </c>
    </row>
    <row r="317" spans="1:7" x14ac:dyDescent="0.25">
      <c r="A317">
        <v>21835</v>
      </c>
      <c r="B317" t="s">
        <v>719</v>
      </c>
      <c r="C317" t="s">
        <v>442</v>
      </c>
      <c r="D317" t="s">
        <v>57</v>
      </c>
      <c r="E317" t="s">
        <v>716</v>
      </c>
      <c r="F317" s="2">
        <v>0.46553110999999997</v>
      </c>
      <c r="G317" t="str">
        <f>IF(F317&gt;=VLOOKUP(_xlfn.CONCAT(B317,E317),'Limites classes IBG'!$B$2:$I$4,8,FALSE),"Prioridade 1",IF(F317&lt;=VLOOKUP(_xlfn.CONCAT(B317,E317),'Limites classes IBG'!$B$2:$I$4,7,FALSE),"Prioridade 3","Prioridade 2"))</f>
        <v>Prioridade 2</v>
      </c>
    </row>
    <row r="318" spans="1:7" x14ac:dyDescent="0.25">
      <c r="A318">
        <v>21836</v>
      </c>
      <c r="B318" t="s">
        <v>719</v>
      </c>
      <c r="C318" t="s">
        <v>443</v>
      </c>
      <c r="D318" t="s">
        <v>57</v>
      </c>
      <c r="E318" t="s">
        <v>716</v>
      </c>
      <c r="F318" s="2">
        <v>0.68366518999999992</v>
      </c>
      <c r="G318" t="str">
        <f>IF(F318&gt;=VLOOKUP(_xlfn.CONCAT(B318,E318),'Limites classes IBG'!$B$2:$I$4,8,FALSE),"Prioridade 1",IF(F318&lt;=VLOOKUP(_xlfn.CONCAT(B318,E318),'Limites classes IBG'!$B$2:$I$4,7,FALSE),"Prioridade 3","Prioridade 2"))</f>
        <v>Prioridade 1</v>
      </c>
    </row>
    <row r="319" spans="1:7" x14ac:dyDescent="0.25">
      <c r="A319">
        <v>21837</v>
      </c>
      <c r="B319" t="s">
        <v>719</v>
      </c>
      <c r="C319" t="s">
        <v>444</v>
      </c>
      <c r="D319" t="s">
        <v>57</v>
      </c>
      <c r="E319" t="s">
        <v>716</v>
      </c>
      <c r="F319" s="2">
        <v>0.58460772000000005</v>
      </c>
      <c r="G319" t="str">
        <f>IF(F319&gt;=VLOOKUP(_xlfn.CONCAT(B319,E319),'Limites classes IBG'!$B$2:$I$4,8,FALSE),"Prioridade 1",IF(F319&lt;=VLOOKUP(_xlfn.CONCAT(B319,E319),'Limites classes IBG'!$B$2:$I$4,7,FALSE),"Prioridade 3","Prioridade 2"))</f>
        <v>Prioridade 1</v>
      </c>
    </row>
    <row r="320" spans="1:7" x14ac:dyDescent="0.25">
      <c r="A320">
        <v>21839</v>
      </c>
      <c r="B320" t="s">
        <v>719</v>
      </c>
      <c r="C320" t="s">
        <v>446</v>
      </c>
      <c r="D320" t="s">
        <v>57</v>
      </c>
      <c r="E320" t="s">
        <v>716</v>
      </c>
      <c r="F320" s="2">
        <v>0.79322680000000001</v>
      </c>
      <c r="G320" t="str">
        <f>IF(F320&gt;=VLOOKUP(_xlfn.CONCAT(B320,E320),'Limites classes IBG'!$B$2:$I$4,8,FALSE),"Prioridade 1",IF(F320&lt;=VLOOKUP(_xlfn.CONCAT(B320,E320),'Limites classes IBG'!$B$2:$I$4,7,FALSE),"Prioridade 3","Prioridade 2"))</f>
        <v>Prioridade 1</v>
      </c>
    </row>
    <row r="321" spans="1:7" x14ac:dyDescent="0.25">
      <c r="A321">
        <v>21841</v>
      </c>
      <c r="B321" t="s">
        <v>719</v>
      </c>
      <c r="C321" t="s">
        <v>447</v>
      </c>
      <c r="D321" t="s">
        <v>57</v>
      </c>
      <c r="E321" t="s">
        <v>716</v>
      </c>
      <c r="F321" s="2">
        <v>0.29710297368346705</v>
      </c>
      <c r="G321" t="str">
        <f>IF(F321&gt;=VLOOKUP(_xlfn.CONCAT(B321,E321),'Limites classes IBG'!$B$2:$I$4,8,FALSE),"Prioridade 1",IF(F321&lt;=VLOOKUP(_xlfn.CONCAT(B321,E321),'Limites classes IBG'!$B$2:$I$4,7,FALSE),"Prioridade 3","Prioridade 2"))</f>
        <v>Prioridade 2</v>
      </c>
    </row>
    <row r="322" spans="1:7" x14ac:dyDescent="0.25">
      <c r="A322">
        <v>21842</v>
      </c>
      <c r="B322" t="s">
        <v>719</v>
      </c>
      <c r="C322" t="s">
        <v>448</v>
      </c>
      <c r="D322" t="s">
        <v>57</v>
      </c>
      <c r="E322" t="s">
        <v>716</v>
      </c>
      <c r="F322" s="2">
        <v>0.32675541331577351</v>
      </c>
      <c r="G322" t="str">
        <f>IF(F322&gt;=VLOOKUP(_xlfn.CONCAT(B322,E322),'Limites classes IBG'!$B$2:$I$4,8,FALSE),"Prioridade 1",IF(F322&lt;=VLOOKUP(_xlfn.CONCAT(B322,E322),'Limites classes IBG'!$B$2:$I$4,7,FALSE),"Prioridade 3","Prioridade 2"))</f>
        <v>Prioridade 2</v>
      </c>
    </row>
    <row r="323" spans="1:7" x14ac:dyDescent="0.25">
      <c r="A323">
        <v>21843</v>
      </c>
      <c r="B323" t="s">
        <v>719</v>
      </c>
      <c r="C323" t="s">
        <v>449</v>
      </c>
      <c r="D323" t="s">
        <v>57</v>
      </c>
      <c r="E323" t="s">
        <v>716</v>
      </c>
      <c r="F323" s="2">
        <v>0.328615737347909</v>
      </c>
      <c r="G323" t="str">
        <f>IF(F323&gt;=VLOOKUP(_xlfn.CONCAT(B323,E323),'Limites classes IBG'!$B$2:$I$4,8,FALSE),"Prioridade 1",IF(F323&lt;=VLOOKUP(_xlfn.CONCAT(B323,E323),'Limites classes IBG'!$B$2:$I$4,7,FALSE),"Prioridade 3","Prioridade 2"))</f>
        <v>Prioridade 2</v>
      </c>
    </row>
    <row r="324" spans="1:7" x14ac:dyDescent="0.25">
      <c r="A324">
        <v>21844</v>
      </c>
      <c r="B324" t="s">
        <v>719</v>
      </c>
      <c r="C324" t="s">
        <v>450</v>
      </c>
      <c r="D324" t="s">
        <v>57</v>
      </c>
      <c r="E324" t="s">
        <v>716</v>
      </c>
      <c r="F324" s="2">
        <v>0.39759300946732973</v>
      </c>
      <c r="G324" t="str">
        <f>IF(F324&gt;=VLOOKUP(_xlfn.CONCAT(B324,E324),'Limites classes IBG'!$B$2:$I$4,8,FALSE),"Prioridade 1",IF(F324&lt;=VLOOKUP(_xlfn.CONCAT(B324,E324),'Limites classes IBG'!$B$2:$I$4,7,FALSE),"Prioridade 3","Prioridade 2"))</f>
        <v>Prioridade 2</v>
      </c>
    </row>
    <row r="325" spans="1:7" x14ac:dyDescent="0.25">
      <c r="A325">
        <v>21847</v>
      </c>
      <c r="B325" t="s">
        <v>719</v>
      </c>
      <c r="C325" t="s">
        <v>453</v>
      </c>
      <c r="D325" t="s">
        <v>57</v>
      </c>
      <c r="E325" t="s">
        <v>716</v>
      </c>
      <c r="F325" s="2">
        <v>0.37347027999999999</v>
      </c>
      <c r="G325" t="str">
        <f>IF(F325&gt;=VLOOKUP(_xlfn.CONCAT(B325,E325),'Limites classes IBG'!$B$2:$I$4,8,FALSE),"Prioridade 1",IF(F325&lt;=VLOOKUP(_xlfn.CONCAT(B325,E325),'Limites classes IBG'!$B$2:$I$4,7,FALSE),"Prioridade 3","Prioridade 2"))</f>
        <v>Prioridade 2</v>
      </c>
    </row>
    <row r="326" spans="1:7" x14ac:dyDescent="0.25">
      <c r="A326">
        <v>21853</v>
      </c>
      <c r="B326" t="s">
        <v>719</v>
      </c>
      <c r="C326" t="s">
        <v>459</v>
      </c>
      <c r="D326" t="s">
        <v>57</v>
      </c>
      <c r="E326" t="s">
        <v>716</v>
      </c>
      <c r="F326" s="2">
        <v>0.20990237055297345</v>
      </c>
      <c r="G326" t="str">
        <f>IF(F326&gt;=VLOOKUP(_xlfn.CONCAT(B326,E326),'Limites classes IBG'!$B$2:$I$4,8,FALSE),"Prioridade 1",IF(F326&lt;=VLOOKUP(_xlfn.CONCAT(B326,E326),'Limites classes IBG'!$B$2:$I$4,7,FALSE),"Prioridade 3","Prioridade 2"))</f>
        <v>Prioridade 2</v>
      </c>
    </row>
    <row r="327" spans="1:7" x14ac:dyDescent="0.25">
      <c r="A327">
        <v>21854</v>
      </c>
      <c r="B327" t="s">
        <v>719</v>
      </c>
      <c r="C327" t="s">
        <v>460</v>
      </c>
      <c r="D327" t="s">
        <v>57</v>
      </c>
      <c r="E327" t="s">
        <v>716</v>
      </c>
      <c r="F327" s="2">
        <v>0.50789654258000005</v>
      </c>
      <c r="G327" t="str">
        <f>IF(F327&gt;=VLOOKUP(_xlfn.CONCAT(B327,E327),'Limites classes IBG'!$B$2:$I$4,8,FALSE),"Prioridade 1",IF(F327&lt;=VLOOKUP(_xlfn.CONCAT(B327,E327),'Limites classes IBG'!$B$2:$I$4,7,FALSE),"Prioridade 3","Prioridade 2"))</f>
        <v>Prioridade 1</v>
      </c>
    </row>
    <row r="328" spans="1:7" x14ac:dyDescent="0.25">
      <c r="A328">
        <v>21855</v>
      </c>
      <c r="B328" t="s">
        <v>719</v>
      </c>
      <c r="C328" t="s">
        <v>461</v>
      </c>
      <c r="D328" t="s">
        <v>57</v>
      </c>
      <c r="E328" t="s">
        <v>716</v>
      </c>
      <c r="F328" s="2">
        <v>0.14611171697802391</v>
      </c>
      <c r="G328" t="str">
        <f>IF(F328&gt;=VLOOKUP(_xlfn.CONCAT(B328,E328),'Limites classes IBG'!$B$2:$I$4,8,FALSE),"Prioridade 1",IF(F328&lt;=VLOOKUP(_xlfn.CONCAT(B328,E328),'Limites classes IBG'!$B$2:$I$4,7,FALSE),"Prioridade 3","Prioridade 2"))</f>
        <v>Prioridade 3</v>
      </c>
    </row>
    <row r="329" spans="1:7" x14ac:dyDescent="0.25">
      <c r="A329">
        <v>21856</v>
      </c>
      <c r="B329" t="s">
        <v>719</v>
      </c>
      <c r="C329" t="s">
        <v>462</v>
      </c>
      <c r="D329" t="s">
        <v>57</v>
      </c>
      <c r="E329" t="s">
        <v>716</v>
      </c>
      <c r="F329" s="2">
        <v>0.1395104236542386</v>
      </c>
      <c r="G329" t="str">
        <f>IF(F329&gt;=VLOOKUP(_xlfn.CONCAT(B329,E329),'Limites classes IBG'!$B$2:$I$4,8,FALSE),"Prioridade 1",IF(F329&lt;=VLOOKUP(_xlfn.CONCAT(B329,E329),'Limites classes IBG'!$B$2:$I$4,7,FALSE),"Prioridade 3","Prioridade 2"))</f>
        <v>Prioridade 3</v>
      </c>
    </row>
    <row r="330" spans="1:7" x14ac:dyDescent="0.25">
      <c r="A330">
        <v>21857</v>
      </c>
      <c r="B330" t="s">
        <v>719</v>
      </c>
      <c r="C330" t="s">
        <v>463</v>
      </c>
      <c r="D330" t="s">
        <v>57</v>
      </c>
      <c r="E330" t="s">
        <v>716</v>
      </c>
      <c r="F330" s="2">
        <v>0.2392267619288842</v>
      </c>
      <c r="G330" t="str">
        <f>IF(F330&gt;=VLOOKUP(_xlfn.CONCAT(B330,E330),'Limites classes IBG'!$B$2:$I$4,8,FALSE),"Prioridade 1",IF(F330&lt;=VLOOKUP(_xlfn.CONCAT(B330,E330),'Limites classes IBG'!$B$2:$I$4,7,FALSE),"Prioridade 3","Prioridade 2"))</f>
        <v>Prioridade 2</v>
      </c>
    </row>
    <row r="331" spans="1:7" x14ac:dyDescent="0.25">
      <c r="A331">
        <v>21858</v>
      </c>
      <c r="B331" t="s">
        <v>719</v>
      </c>
      <c r="C331" t="s">
        <v>464</v>
      </c>
      <c r="D331" t="s">
        <v>57</v>
      </c>
      <c r="E331" t="s">
        <v>716</v>
      </c>
      <c r="F331" s="2">
        <v>0.24331047018000695</v>
      </c>
      <c r="G331" t="str">
        <f>IF(F331&gt;=VLOOKUP(_xlfn.CONCAT(B331,E331),'Limites classes IBG'!$B$2:$I$4,8,FALSE),"Prioridade 1",IF(F331&lt;=VLOOKUP(_xlfn.CONCAT(B331,E331),'Limites classes IBG'!$B$2:$I$4,7,FALSE),"Prioridade 3","Prioridade 2"))</f>
        <v>Prioridade 2</v>
      </c>
    </row>
    <row r="332" spans="1:7" x14ac:dyDescent="0.25">
      <c r="A332">
        <v>21859</v>
      </c>
      <c r="B332" t="s">
        <v>719</v>
      </c>
      <c r="C332" t="s">
        <v>465</v>
      </c>
      <c r="D332" t="s">
        <v>57</v>
      </c>
      <c r="E332" t="s">
        <v>716</v>
      </c>
      <c r="F332" s="2">
        <v>0.1761049125604025</v>
      </c>
      <c r="G332" t="str">
        <f>IF(F332&gt;=VLOOKUP(_xlfn.CONCAT(B332,E332),'Limites classes IBG'!$B$2:$I$4,8,FALSE),"Prioridade 1",IF(F332&lt;=VLOOKUP(_xlfn.CONCAT(B332,E332),'Limites classes IBG'!$B$2:$I$4,7,FALSE),"Prioridade 3","Prioridade 2"))</f>
        <v>Prioridade 3</v>
      </c>
    </row>
    <row r="333" spans="1:7" x14ac:dyDescent="0.25">
      <c r="A333">
        <v>21860</v>
      </c>
      <c r="B333" t="s">
        <v>719</v>
      </c>
      <c r="C333" t="s">
        <v>466</v>
      </c>
      <c r="D333" t="s">
        <v>57</v>
      </c>
      <c r="E333" t="s">
        <v>716</v>
      </c>
      <c r="F333" s="2">
        <v>0.13128093153182935</v>
      </c>
      <c r="G333" t="str">
        <f>IF(F333&gt;=VLOOKUP(_xlfn.CONCAT(B333,E333),'Limites classes IBG'!$B$2:$I$4,8,FALSE),"Prioridade 1",IF(F333&lt;=VLOOKUP(_xlfn.CONCAT(B333,E333),'Limites classes IBG'!$B$2:$I$4,7,FALSE),"Prioridade 3","Prioridade 2"))</f>
        <v>Prioridade 3</v>
      </c>
    </row>
    <row r="334" spans="1:7" x14ac:dyDescent="0.25">
      <c r="A334">
        <v>21861</v>
      </c>
      <c r="B334" t="s">
        <v>719</v>
      </c>
      <c r="C334" t="s">
        <v>467</v>
      </c>
      <c r="D334" t="s">
        <v>57</v>
      </c>
      <c r="E334" t="s">
        <v>716</v>
      </c>
      <c r="F334" s="2">
        <v>0.35229165626000003</v>
      </c>
      <c r="G334" t="str">
        <f>IF(F334&gt;=VLOOKUP(_xlfn.CONCAT(B334,E334),'Limites classes IBG'!$B$2:$I$4,8,FALSE),"Prioridade 1",IF(F334&lt;=VLOOKUP(_xlfn.CONCAT(B334,E334),'Limites classes IBG'!$B$2:$I$4,7,FALSE),"Prioridade 3","Prioridade 2"))</f>
        <v>Prioridade 2</v>
      </c>
    </row>
    <row r="335" spans="1:7" x14ac:dyDescent="0.25">
      <c r="A335">
        <v>21862</v>
      </c>
      <c r="B335" t="s">
        <v>719</v>
      </c>
      <c r="C335" t="s">
        <v>468</v>
      </c>
      <c r="D335" t="s">
        <v>57</v>
      </c>
      <c r="E335" t="s">
        <v>716</v>
      </c>
      <c r="F335" s="2">
        <v>0.1964810140122264</v>
      </c>
      <c r="G335" t="str">
        <f>IF(F335&gt;=VLOOKUP(_xlfn.CONCAT(B335,E335),'Limites classes IBG'!$B$2:$I$4,8,FALSE),"Prioridade 1",IF(F335&lt;=VLOOKUP(_xlfn.CONCAT(B335,E335),'Limites classes IBG'!$B$2:$I$4,7,FALSE),"Prioridade 3","Prioridade 2"))</f>
        <v>Prioridade 2</v>
      </c>
    </row>
    <row r="336" spans="1:7" x14ac:dyDescent="0.25">
      <c r="A336">
        <v>21863</v>
      </c>
      <c r="B336" t="s">
        <v>719</v>
      </c>
      <c r="C336" t="s">
        <v>469</v>
      </c>
      <c r="D336" t="s">
        <v>57</v>
      </c>
      <c r="E336" t="s">
        <v>716</v>
      </c>
      <c r="F336" s="2">
        <v>0.29671028018379431</v>
      </c>
      <c r="G336" t="str">
        <f>IF(F336&gt;=VLOOKUP(_xlfn.CONCAT(B336,E336),'Limites classes IBG'!$B$2:$I$4,8,FALSE),"Prioridade 1",IF(F336&lt;=VLOOKUP(_xlfn.CONCAT(B336,E336),'Limites classes IBG'!$B$2:$I$4,7,FALSE),"Prioridade 3","Prioridade 2"))</f>
        <v>Prioridade 2</v>
      </c>
    </row>
    <row r="337" spans="1:7" x14ac:dyDescent="0.25">
      <c r="A337">
        <v>21864</v>
      </c>
      <c r="B337" t="s">
        <v>719</v>
      </c>
      <c r="C337" t="s">
        <v>470</v>
      </c>
      <c r="D337" t="s">
        <v>57</v>
      </c>
      <c r="E337" t="s">
        <v>716</v>
      </c>
      <c r="F337" s="2">
        <v>0.31799664918196613</v>
      </c>
      <c r="G337" t="str">
        <f>IF(F337&gt;=VLOOKUP(_xlfn.CONCAT(B337,E337),'Limites classes IBG'!$B$2:$I$4,8,FALSE),"Prioridade 1",IF(F337&lt;=VLOOKUP(_xlfn.CONCAT(B337,E337),'Limites classes IBG'!$B$2:$I$4,7,FALSE),"Prioridade 3","Prioridade 2"))</f>
        <v>Prioridade 2</v>
      </c>
    </row>
    <row r="338" spans="1:7" x14ac:dyDescent="0.25">
      <c r="A338">
        <v>21865</v>
      </c>
      <c r="B338" t="s">
        <v>719</v>
      </c>
      <c r="C338" t="s">
        <v>471</v>
      </c>
      <c r="D338" t="s">
        <v>57</v>
      </c>
      <c r="E338" t="s">
        <v>716</v>
      </c>
      <c r="F338" s="2">
        <v>0.18031936005731133</v>
      </c>
      <c r="G338" t="str">
        <f>IF(F338&gt;=VLOOKUP(_xlfn.CONCAT(B338,E338),'Limites classes IBG'!$B$2:$I$4,8,FALSE),"Prioridade 1",IF(F338&lt;=VLOOKUP(_xlfn.CONCAT(B338,E338),'Limites classes IBG'!$B$2:$I$4,7,FALSE),"Prioridade 3","Prioridade 2"))</f>
        <v>Prioridade 3</v>
      </c>
    </row>
    <row r="339" spans="1:7" x14ac:dyDescent="0.25">
      <c r="A339">
        <v>21866</v>
      </c>
      <c r="B339" t="s">
        <v>719</v>
      </c>
      <c r="C339" t="s">
        <v>472</v>
      </c>
      <c r="D339" t="s">
        <v>57</v>
      </c>
      <c r="E339" t="s">
        <v>716</v>
      </c>
      <c r="F339" s="2">
        <v>0.12458370349059801</v>
      </c>
      <c r="G339" t="str">
        <f>IF(F339&gt;=VLOOKUP(_xlfn.CONCAT(B339,E339),'Limites classes IBG'!$B$2:$I$4,8,FALSE),"Prioridade 1",IF(F339&lt;=VLOOKUP(_xlfn.CONCAT(B339,E339),'Limites classes IBG'!$B$2:$I$4,7,FALSE),"Prioridade 3","Prioridade 2"))</f>
        <v>Prioridade 3</v>
      </c>
    </row>
    <row r="340" spans="1:7" x14ac:dyDescent="0.25">
      <c r="A340">
        <v>21867</v>
      </c>
      <c r="B340" t="s">
        <v>719</v>
      </c>
      <c r="C340" t="s">
        <v>473</v>
      </c>
      <c r="D340" t="s">
        <v>57</v>
      </c>
      <c r="E340" t="s">
        <v>716</v>
      </c>
      <c r="F340" s="2">
        <v>0.28287271847678741</v>
      </c>
      <c r="G340" t="str">
        <f>IF(F340&gt;=VLOOKUP(_xlfn.CONCAT(B340,E340),'Limites classes IBG'!$B$2:$I$4,8,FALSE),"Prioridade 1",IF(F340&lt;=VLOOKUP(_xlfn.CONCAT(B340,E340),'Limites classes IBG'!$B$2:$I$4,7,FALSE),"Prioridade 3","Prioridade 2"))</f>
        <v>Prioridade 2</v>
      </c>
    </row>
    <row r="341" spans="1:7" x14ac:dyDescent="0.25">
      <c r="A341">
        <v>21868</v>
      </c>
      <c r="B341" t="s">
        <v>719</v>
      </c>
      <c r="C341" t="s">
        <v>474</v>
      </c>
      <c r="D341" t="s">
        <v>57</v>
      </c>
      <c r="E341" t="s">
        <v>716</v>
      </c>
      <c r="F341" s="2">
        <v>0.29149674230400002</v>
      </c>
      <c r="G341" t="str">
        <f>IF(F341&gt;=VLOOKUP(_xlfn.CONCAT(B341,E341),'Limites classes IBG'!$B$2:$I$4,8,FALSE),"Prioridade 1",IF(F341&lt;=VLOOKUP(_xlfn.CONCAT(B341,E341),'Limites classes IBG'!$B$2:$I$4,7,FALSE),"Prioridade 3","Prioridade 2"))</f>
        <v>Prioridade 2</v>
      </c>
    </row>
    <row r="342" spans="1:7" x14ac:dyDescent="0.25">
      <c r="A342">
        <v>21869</v>
      </c>
      <c r="B342" t="s">
        <v>719</v>
      </c>
      <c r="C342" t="s">
        <v>475</v>
      </c>
      <c r="D342" t="s">
        <v>57</v>
      </c>
      <c r="E342" t="s">
        <v>716</v>
      </c>
      <c r="F342" s="2">
        <v>0.31612575300400003</v>
      </c>
      <c r="G342" t="str">
        <f>IF(F342&gt;=VLOOKUP(_xlfn.CONCAT(B342,E342),'Limites classes IBG'!$B$2:$I$4,8,FALSE),"Prioridade 1",IF(F342&lt;=VLOOKUP(_xlfn.CONCAT(B342,E342),'Limites classes IBG'!$B$2:$I$4,7,FALSE),"Prioridade 3","Prioridade 2"))</f>
        <v>Prioridade 2</v>
      </c>
    </row>
    <row r="343" spans="1:7" x14ac:dyDescent="0.25">
      <c r="A343">
        <v>21870</v>
      </c>
      <c r="B343" t="s">
        <v>719</v>
      </c>
      <c r="C343" t="s">
        <v>476</v>
      </c>
      <c r="D343" t="s">
        <v>57</v>
      </c>
      <c r="E343" t="s">
        <v>716</v>
      </c>
      <c r="F343" s="2">
        <v>0.13295292862179967</v>
      </c>
      <c r="G343" t="str">
        <f>IF(F343&gt;=VLOOKUP(_xlfn.CONCAT(B343,E343),'Limites classes IBG'!$B$2:$I$4,8,FALSE),"Prioridade 1",IF(F343&lt;=VLOOKUP(_xlfn.CONCAT(B343,E343),'Limites classes IBG'!$B$2:$I$4,7,FALSE),"Prioridade 3","Prioridade 2"))</f>
        <v>Prioridade 3</v>
      </c>
    </row>
    <row r="344" spans="1:7" x14ac:dyDescent="0.25">
      <c r="A344">
        <v>21871</v>
      </c>
      <c r="B344" t="s">
        <v>719</v>
      </c>
      <c r="C344" t="s">
        <v>477</v>
      </c>
      <c r="D344" t="s">
        <v>57</v>
      </c>
      <c r="E344" t="s">
        <v>716</v>
      </c>
      <c r="F344" s="2">
        <v>0.199407667574</v>
      </c>
      <c r="G344" t="str">
        <f>IF(F344&gt;=VLOOKUP(_xlfn.CONCAT(B344,E344),'Limites classes IBG'!$B$2:$I$4,8,FALSE),"Prioridade 1",IF(F344&lt;=VLOOKUP(_xlfn.CONCAT(B344,E344),'Limites classes IBG'!$B$2:$I$4,7,FALSE),"Prioridade 3","Prioridade 2"))</f>
        <v>Prioridade 2</v>
      </c>
    </row>
    <row r="345" spans="1:7" x14ac:dyDescent="0.25">
      <c r="A345">
        <v>21872</v>
      </c>
      <c r="B345" t="s">
        <v>719</v>
      </c>
      <c r="C345" t="s">
        <v>478</v>
      </c>
      <c r="D345" t="s">
        <v>57</v>
      </c>
      <c r="E345" t="s">
        <v>716</v>
      </c>
      <c r="F345" s="2">
        <v>0.16159930551101942</v>
      </c>
      <c r="G345" t="str">
        <f>IF(F345&gt;=VLOOKUP(_xlfn.CONCAT(B345,E345),'Limites classes IBG'!$B$2:$I$4,8,FALSE),"Prioridade 1",IF(F345&lt;=VLOOKUP(_xlfn.CONCAT(B345,E345),'Limites classes IBG'!$B$2:$I$4,7,FALSE),"Prioridade 3","Prioridade 2"))</f>
        <v>Prioridade 3</v>
      </c>
    </row>
    <row r="346" spans="1:7" x14ac:dyDescent="0.25">
      <c r="A346">
        <v>21873</v>
      </c>
      <c r="B346" t="s">
        <v>719</v>
      </c>
      <c r="C346" t="s">
        <v>479</v>
      </c>
      <c r="D346" t="s">
        <v>57</v>
      </c>
      <c r="E346" t="s">
        <v>716</v>
      </c>
      <c r="F346" s="2">
        <v>0.15089202913041072</v>
      </c>
      <c r="G346" t="str">
        <f>IF(F346&gt;=VLOOKUP(_xlfn.CONCAT(B346,E346),'Limites classes IBG'!$B$2:$I$4,8,FALSE),"Prioridade 1",IF(F346&lt;=VLOOKUP(_xlfn.CONCAT(B346,E346),'Limites classes IBG'!$B$2:$I$4,7,FALSE),"Prioridade 3","Prioridade 2"))</f>
        <v>Prioridade 3</v>
      </c>
    </row>
    <row r="347" spans="1:7" x14ac:dyDescent="0.25">
      <c r="A347">
        <v>21874</v>
      </c>
      <c r="B347" t="s">
        <v>719</v>
      </c>
      <c r="C347" t="s">
        <v>480</v>
      </c>
      <c r="D347" t="s">
        <v>57</v>
      </c>
      <c r="E347" t="s">
        <v>716</v>
      </c>
      <c r="F347" s="2">
        <v>0.13196854405160158</v>
      </c>
      <c r="G347" t="str">
        <f>IF(F347&gt;=VLOOKUP(_xlfn.CONCAT(B347,E347),'Limites classes IBG'!$B$2:$I$4,8,FALSE),"Prioridade 1",IF(F347&lt;=VLOOKUP(_xlfn.CONCAT(B347,E347),'Limites classes IBG'!$B$2:$I$4,7,FALSE),"Prioridade 3","Prioridade 2"))</f>
        <v>Prioridade 3</v>
      </c>
    </row>
    <row r="348" spans="1:7" x14ac:dyDescent="0.25">
      <c r="A348">
        <v>21875</v>
      </c>
      <c r="B348" t="s">
        <v>719</v>
      </c>
      <c r="C348" t="s">
        <v>481</v>
      </c>
      <c r="D348" t="s">
        <v>57</v>
      </c>
      <c r="E348" t="s">
        <v>716</v>
      </c>
      <c r="F348" s="2">
        <v>0.14896446625010101</v>
      </c>
      <c r="G348" t="str">
        <f>IF(F348&gt;=VLOOKUP(_xlfn.CONCAT(B348,E348),'Limites classes IBG'!$B$2:$I$4,8,FALSE),"Prioridade 1",IF(F348&lt;=VLOOKUP(_xlfn.CONCAT(B348,E348),'Limites classes IBG'!$B$2:$I$4,7,FALSE),"Prioridade 3","Prioridade 2"))</f>
        <v>Prioridade 3</v>
      </c>
    </row>
    <row r="349" spans="1:7" x14ac:dyDescent="0.25">
      <c r="A349">
        <v>21876</v>
      </c>
      <c r="B349" t="s">
        <v>719</v>
      </c>
      <c r="C349" t="s">
        <v>482</v>
      </c>
      <c r="D349" t="s">
        <v>57</v>
      </c>
      <c r="E349" t="s">
        <v>716</v>
      </c>
      <c r="F349" s="2">
        <v>0.24029435195964408</v>
      </c>
      <c r="G349" t="str">
        <f>IF(F349&gt;=VLOOKUP(_xlfn.CONCAT(B349,E349),'Limites classes IBG'!$B$2:$I$4,8,FALSE),"Prioridade 1",IF(F349&lt;=VLOOKUP(_xlfn.CONCAT(B349,E349),'Limites classes IBG'!$B$2:$I$4,7,FALSE),"Prioridade 3","Prioridade 2"))</f>
        <v>Prioridade 2</v>
      </c>
    </row>
    <row r="350" spans="1:7" x14ac:dyDescent="0.25">
      <c r="A350">
        <v>21877</v>
      </c>
      <c r="B350" t="s">
        <v>719</v>
      </c>
      <c r="C350" t="s">
        <v>483</v>
      </c>
      <c r="D350" t="s">
        <v>57</v>
      </c>
      <c r="E350" t="s">
        <v>716</v>
      </c>
      <c r="F350" s="2">
        <v>1.5309157263999999E-2</v>
      </c>
      <c r="G350" t="str">
        <f>IF(F350&gt;=VLOOKUP(_xlfn.CONCAT(B350,E350),'Limites classes IBG'!$B$2:$I$4,8,FALSE),"Prioridade 1",IF(F350&lt;=VLOOKUP(_xlfn.CONCAT(B350,E350),'Limites classes IBG'!$B$2:$I$4,7,FALSE),"Prioridade 3","Prioridade 2"))</f>
        <v>Prioridade 3</v>
      </c>
    </row>
    <row r="351" spans="1:7" x14ac:dyDescent="0.25">
      <c r="A351">
        <v>21880</v>
      </c>
      <c r="B351" t="s">
        <v>719</v>
      </c>
      <c r="C351" t="s">
        <v>484</v>
      </c>
      <c r="D351" t="s">
        <v>57</v>
      </c>
      <c r="E351" t="s">
        <v>716</v>
      </c>
      <c r="F351" s="2">
        <v>0.13491065656861229</v>
      </c>
      <c r="G351" t="str">
        <f>IF(F351&gt;=VLOOKUP(_xlfn.CONCAT(B351,E351),'Limites classes IBG'!$B$2:$I$4,8,FALSE),"Prioridade 1",IF(F351&lt;=VLOOKUP(_xlfn.CONCAT(B351,E351),'Limites classes IBG'!$B$2:$I$4,7,FALSE),"Prioridade 3","Prioridade 2"))</f>
        <v>Prioridade 3</v>
      </c>
    </row>
    <row r="352" spans="1:7" x14ac:dyDescent="0.25">
      <c r="A352">
        <v>21881</v>
      </c>
      <c r="B352" t="s">
        <v>719</v>
      </c>
      <c r="C352" t="s">
        <v>485</v>
      </c>
      <c r="D352" t="s">
        <v>57</v>
      </c>
      <c r="E352" t="s">
        <v>716</v>
      </c>
      <c r="F352" s="2">
        <v>0.25892578845199998</v>
      </c>
      <c r="G352" t="str">
        <f>IF(F352&gt;=VLOOKUP(_xlfn.CONCAT(B352,E352),'Limites classes IBG'!$B$2:$I$4,8,FALSE),"Prioridade 1",IF(F352&lt;=VLOOKUP(_xlfn.CONCAT(B352,E352),'Limites classes IBG'!$B$2:$I$4,7,FALSE),"Prioridade 3","Prioridade 2"))</f>
        <v>Prioridade 2</v>
      </c>
    </row>
    <row r="353" spans="1:7" x14ac:dyDescent="0.25">
      <c r="A353">
        <v>21882</v>
      </c>
      <c r="B353" t="s">
        <v>719</v>
      </c>
      <c r="C353" t="s">
        <v>486</v>
      </c>
      <c r="D353" t="s">
        <v>57</v>
      </c>
      <c r="E353" t="s">
        <v>716</v>
      </c>
      <c r="F353" s="2">
        <v>0.12478821467600001</v>
      </c>
      <c r="G353" t="str">
        <f>IF(F353&gt;=VLOOKUP(_xlfn.CONCAT(B353,E353),'Limites classes IBG'!$B$2:$I$4,8,FALSE),"Prioridade 1",IF(F353&lt;=VLOOKUP(_xlfn.CONCAT(B353,E353),'Limites classes IBG'!$B$2:$I$4,7,FALSE),"Prioridade 3","Prioridade 2"))</f>
        <v>Prioridade 3</v>
      </c>
    </row>
    <row r="354" spans="1:7" x14ac:dyDescent="0.25">
      <c r="A354">
        <v>21886</v>
      </c>
      <c r="B354" t="s">
        <v>719</v>
      </c>
      <c r="C354" t="s">
        <v>490</v>
      </c>
      <c r="D354" t="s">
        <v>57</v>
      </c>
      <c r="E354" t="s">
        <v>716</v>
      </c>
      <c r="F354" s="2">
        <v>0.43293029056689497</v>
      </c>
      <c r="G354" t="str">
        <f>IF(F354&gt;=VLOOKUP(_xlfn.CONCAT(B354,E354),'Limites classes IBG'!$B$2:$I$4,8,FALSE),"Prioridade 1",IF(F354&lt;=VLOOKUP(_xlfn.CONCAT(B354,E354),'Limites classes IBG'!$B$2:$I$4,7,FALSE),"Prioridade 3","Prioridade 2"))</f>
        <v>Prioridade 2</v>
      </c>
    </row>
  </sheetData>
  <autoFilter ref="A1:G354" xr:uid="{A002956E-B41E-417A-AE4C-8951ADEBA800}"/>
  <sortState xmlns:xlrd2="http://schemas.microsoft.com/office/spreadsheetml/2017/richdata2" ref="A2:F354">
    <sortCondition ref="B1:B354"/>
  </sortState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0236D-B56C-4BCA-BE54-F2E27380C384}">
  <dimension ref="A1:J292"/>
  <sheetViews>
    <sheetView topLeftCell="B103" zoomScale="115" zoomScaleNormal="115" workbookViewId="0">
      <selection activeCell="C12" sqref="C12"/>
    </sheetView>
  </sheetViews>
  <sheetFormatPr defaultRowHeight="15" x14ac:dyDescent="0.25"/>
  <cols>
    <col min="1" max="1" width="23.7109375" bestFit="1" customWidth="1"/>
    <col min="2" max="2" width="16.7109375" customWidth="1"/>
    <col min="3" max="3" width="104.7109375" bestFit="1" customWidth="1"/>
    <col min="4" max="4" width="33" customWidth="1"/>
    <col min="5" max="5" width="17.7109375" bestFit="1" customWidth="1"/>
    <col min="6" max="7" width="14.42578125" customWidth="1"/>
  </cols>
  <sheetData>
    <row r="1" spans="1:10" x14ac:dyDescent="0.25">
      <c r="A1" s="1" t="s">
        <v>0</v>
      </c>
      <c r="B1" s="1" t="s">
        <v>708</v>
      </c>
      <c r="C1" s="1" t="s">
        <v>1</v>
      </c>
      <c r="D1" s="1" t="s">
        <v>710</v>
      </c>
      <c r="E1" s="1" t="s">
        <v>709</v>
      </c>
      <c r="F1" s="1" t="s">
        <v>723</v>
      </c>
      <c r="G1" s="1" t="s">
        <v>734</v>
      </c>
    </row>
    <row r="2" spans="1:10" x14ac:dyDescent="0.25">
      <c r="A2">
        <v>341</v>
      </c>
      <c r="B2" t="s">
        <v>715</v>
      </c>
      <c r="C2" t="s">
        <v>204</v>
      </c>
      <c r="D2" t="s">
        <v>93</v>
      </c>
      <c r="E2" t="s">
        <v>716</v>
      </c>
      <c r="F2" s="2">
        <v>0.46896838506407246</v>
      </c>
      <c r="G2" t="str">
        <f>IF(F2&gt;=VLOOKUP(_xlfn.CONCAT(B2,E2),'Limites classes IBG'!$B$5:$I$6,8,FALSE),"Prioridade 1",IF('IBG Cenário 4'!F2&lt;=VLOOKUP(_xlfn.CONCAT('IBG Cenário 4'!B2,'IBG Cenário 4'!E2),'Limites classes IBG'!$B$5:$I$6,7,FALSE),"Prioridade 3","Prioridade 2"))</f>
        <v>Prioridade 1</v>
      </c>
      <c r="H2" s="2"/>
      <c r="J2" s="4"/>
    </row>
    <row r="3" spans="1:10" x14ac:dyDescent="0.25">
      <c r="A3">
        <v>352</v>
      </c>
      <c r="B3" t="s">
        <v>715</v>
      </c>
      <c r="C3" t="s">
        <v>211</v>
      </c>
      <c r="D3" t="s">
        <v>93</v>
      </c>
      <c r="E3" t="s">
        <v>716</v>
      </c>
      <c r="F3" s="2">
        <v>0.77061361802564843</v>
      </c>
      <c r="G3" t="str">
        <f>IF(F3&gt;=VLOOKUP(_xlfn.CONCAT(B3,E3),'Limites classes IBG'!$B$5:$I$6,8,FALSE),"Prioridade 1",IF('IBG Cenário 4'!F9&lt;=VLOOKUP(_xlfn.CONCAT('IBG Cenário 4'!B9,'IBG Cenário 4'!E9),'Limites classes IBG'!$B$5:$I$6,7,FALSE),"Prioridade 3","Prioridade 2"))</f>
        <v>Prioridade 1</v>
      </c>
      <c r="H3" s="2"/>
      <c r="J3" s="4"/>
    </row>
    <row r="4" spans="1:10" x14ac:dyDescent="0.25">
      <c r="A4">
        <v>356</v>
      </c>
      <c r="B4" t="s">
        <v>715</v>
      </c>
      <c r="C4" t="s">
        <v>214</v>
      </c>
      <c r="D4" t="s">
        <v>93</v>
      </c>
      <c r="E4" t="s">
        <v>716</v>
      </c>
      <c r="F4" s="2">
        <v>0.59475537789442789</v>
      </c>
      <c r="G4" t="str">
        <f>IF(F4&gt;=VLOOKUP(_xlfn.CONCAT(B4,E4),'Limites classes IBG'!$B$5:$I$6,8,FALSE),"Prioridade 1",IF('IBG Cenário 4'!F12&lt;=VLOOKUP(_xlfn.CONCAT('IBG Cenário 4'!B12,'IBG Cenário 4'!E12),'Limites classes IBG'!$B$5:$I$6,7,FALSE),"Prioridade 3","Prioridade 2"))</f>
        <v>Prioridade 1</v>
      </c>
      <c r="H4" s="2"/>
    </row>
    <row r="5" spans="1:10" x14ac:dyDescent="0.25">
      <c r="A5">
        <v>368</v>
      </c>
      <c r="B5" t="s">
        <v>715</v>
      </c>
      <c r="C5" t="s">
        <v>222</v>
      </c>
      <c r="D5" t="s">
        <v>93</v>
      </c>
      <c r="E5" t="s">
        <v>716</v>
      </c>
      <c r="F5" s="2">
        <v>0.54291355959323806</v>
      </c>
      <c r="G5" t="str">
        <f>IF(F5&gt;=VLOOKUP(_xlfn.CONCAT(B5,E5),'Limites classes IBG'!$B$5:$I$6,8,FALSE),"Prioridade 1",IF('IBG Cenário 4'!F20&lt;=VLOOKUP(_xlfn.CONCAT('IBG Cenário 4'!B20,'IBG Cenário 4'!E20),'Limites classes IBG'!$B$5:$I$6,7,FALSE),"Prioridade 3","Prioridade 2"))</f>
        <v>Prioridade 1</v>
      </c>
      <c r="H5" s="2"/>
    </row>
    <row r="6" spans="1:10" x14ac:dyDescent="0.25">
      <c r="A6">
        <v>371</v>
      </c>
      <c r="B6" t="s">
        <v>715</v>
      </c>
      <c r="C6" t="s">
        <v>224</v>
      </c>
      <c r="D6" t="s">
        <v>93</v>
      </c>
      <c r="E6" t="s">
        <v>716</v>
      </c>
      <c r="F6" s="2">
        <v>0.74413429709491918</v>
      </c>
      <c r="G6" t="str">
        <f>IF(F6&gt;=VLOOKUP(_xlfn.CONCAT(B6,E6),'Limites classes IBG'!$B$5:$I$6,8,FALSE),"Prioridade 1",IF('IBG Cenário 4'!F22&lt;=VLOOKUP(_xlfn.CONCAT('IBG Cenário 4'!B22,'IBG Cenário 4'!E22),'Limites classes IBG'!$B$5:$I$6,7,FALSE),"Prioridade 3","Prioridade 2"))</f>
        <v>Prioridade 1</v>
      </c>
      <c r="H6" s="2"/>
    </row>
    <row r="7" spans="1:10" x14ac:dyDescent="0.25">
      <c r="A7">
        <v>387</v>
      </c>
      <c r="B7" t="s">
        <v>715</v>
      </c>
      <c r="C7" t="s">
        <v>230</v>
      </c>
      <c r="D7" t="s">
        <v>93</v>
      </c>
      <c r="E7" t="s">
        <v>716</v>
      </c>
      <c r="F7" s="2">
        <v>0.57378934880699906</v>
      </c>
      <c r="G7" t="str">
        <f>IF(F7&gt;=VLOOKUP(_xlfn.CONCAT(B7,E7),'Limites classes IBG'!$B$5:$I$6,8,FALSE),"Prioridade 1",IF('IBG Cenário 4'!F28&lt;=VLOOKUP(_xlfn.CONCAT('IBG Cenário 4'!B28,'IBG Cenário 4'!E28),'Limites classes IBG'!$B$5:$I$6,7,FALSE),"Prioridade 3","Prioridade 2"))</f>
        <v>Prioridade 1</v>
      </c>
      <c r="H7" s="2"/>
    </row>
    <row r="8" spans="1:10" x14ac:dyDescent="0.25">
      <c r="A8">
        <v>451</v>
      </c>
      <c r="B8" t="s">
        <v>715</v>
      </c>
      <c r="C8" t="s">
        <v>240</v>
      </c>
      <c r="D8" t="s">
        <v>93</v>
      </c>
      <c r="E8" t="s">
        <v>716</v>
      </c>
      <c r="F8" s="2">
        <v>0.8972590430344215</v>
      </c>
      <c r="G8" t="str">
        <f>IF(F8&gt;=VLOOKUP(_xlfn.CONCAT(B8,E8),'Limites classes IBG'!$B$5:$I$6,8,FALSE),"Prioridade 1",IF('IBG Cenário 4'!F35&lt;=VLOOKUP(_xlfn.CONCAT('IBG Cenário 4'!B35,'IBG Cenário 4'!E35),'Limites classes IBG'!$B$5:$I$6,7,FALSE),"Prioridade 3","Prioridade 2"))</f>
        <v>Prioridade 1</v>
      </c>
      <c r="H8" s="2"/>
    </row>
    <row r="9" spans="1:10" x14ac:dyDescent="0.25">
      <c r="A9">
        <v>469</v>
      </c>
      <c r="B9" t="s">
        <v>715</v>
      </c>
      <c r="C9" t="s">
        <v>244</v>
      </c>
      <c r="D9" t="s">
        <v>93</v>
      </c>
      <c r="E9" t="s">
        <v>716</v>
      </c>
      <c r="F9" s="2">
        <v>0.47033805692551856</v>
      </c>
      <c r="G9" t="str">
        <f>IF(F9&gt;=VLOOKUP(_xlfn.CONCAT(B9,E9),'Limites classes IBG'!$B$5:$I$6,8,FALSE),"Prioridade 1",IF('IBG Cenário 4'!F37&lt;=VLOOKUP(_xlfn.CONCAT('IBG Cenário 4'!B37,'IBG Cenário 4'!E37),'Limites classes IBG'!$B$5:$I$6,7,FALSE),"Prioridade 3","Prioridade 2"))</f>
        <v>Prioridade 1</v>
      </c>
      <c r="H9" s="2"/>
    </row>
    <row r="10" spans="1:10" x14ac:dyDescent="0.25">
      <c r="A10">
        <v>22239</v>
      </c>
      <c r="B10" t="s">
        <v>715</v>
      </c>
      <c r="C10" t="s">
        <v>678</v>
      </c>
      <c r="D10" t="s">
        <v>93</v>
      </c>
      <c r="E10" t="s">
        <v>716</v>
      </c>
      <c r="F10" s="2">
        <v>0.85869071536729424</v>
      </c>
      <c r="G10" t="str">
        <f>IF(F10&gt;=VLOOKUP(_xlfn.CONCAT(B10,E10),'Limites classes IBG'!$B$5:$I$6,8,FALSE),"Prioridade 1",IF('IBG Cenário 4'!F66&lt;=VLOOKUP(_xlfn.CONCAT('IBG Cenário 4'!B66,'IBG Cenário 4'!E66),'Limites classes IBG'!$B$5:$I$6,7,FALSE),"Prioridade 3","Prioridade 2"))</f>
        <v>Prioridade 1</v>
      </c>
      <c r="H10" s="2"/>
    </row>
    <row r="11" spans="1:10" x14ac:dyDescent="0.25">
      <c r="A11">
        <v>22279</v>
      </c>
      <c r="B11" t="s">
        <v>715</v>
      </c>
      <c r="C11" t="s">
        <v>686</v>
      </c>
      <c r="D11" t="s">
        <v>93</v>
      </c>
      <c r="E11" t="s">
        <v>716</v>
      </c>
      <c r="F11" s="2">
        <v>0.45706954816600659</v>
      </c>
      <c r="G11" t="str">
        <f>IF(F11&gt;=VLOOKUP(_xlfn.CONCAT(B11,E11),'Limites classes IBG'!$B$5:$I$6,8,FALSE),"Prioridade 1",IF('IBG Cenário 4'!F74&lt;=VLOOKUP(_xlfn.CONCAT('IBG Cenário 4'!B74,'IBG Cenário 4'!E74),'Limites classes IBG'!$B$5:$I$6,7,FALSE),"Prioridade 3","Prioridade 2"))</f>
        <v>Prioridade 1</v>
      </c>
      <c r="H11" s="2"/>
    </row>
    <row r="12" spans="1:10" x14ac:dyDescent="0.25">
      <c r="A12">
        <v>343</v>
      </c>
      <c r="B12" t="s">
        <v>715</v>
      </c>
      <c r="C12" t="s">
        <v>205</v>
      </c>
      <c r="D12" t="s">
        <v>93</v>
      </c>
      <c r="E12" t="s">
        <v>716</v>
      </c>
      <c r="F12" s="2">
        <v>0.38206234703966396</v>
      </c>
      <c r="G12" t="str">
        <f>IF(F12&gt;=VLOOKUP(_xlfn.CONCAT(B12,E12),'Limites classes IBG'!$B$5:$I$6,8,FALSE),"Prioridade 1",IF('IBG Cenário 4'!F3&lt;=VLOOKUP(_xlfn.CONCAT('IBG Cenário 4'!B3,'IBG Cenário 4'!E3),'Limites classes IBG'!$B$5:$I$6,7,FALSE),"Prioridade 3","Prioridade 2"))</f>
        <v>Prioridade 2</v>
      </c>
      <c r="H12" s="2"/>
    </row>
    <row r="13" spans="1:10" x14ac:dyDescent="0.25">
      <c r="A13">
        <v>345</v>
      </c>
      <c r="B13" t="s">
        <v>715</v>
      </c>
      <c r="C13" t="s">
        <v>206</v>
      </c>
      <c r="D13" t="s">
        <v>93</v>
      </c>
      <c r="E13" t="s">
        <v>716</v>
      </c>
      <c r="F13" s="2">
        <v>0.18425624000000002</v>
      </c>
      <c r="G13" t="str">
        <f>IF(F13&gt;=VLOOKUP(_xlfn.CONCAT(B13,E13),'Limites classes IBG'!$B$5:$I$6,8,FALSE),"Prioridade 1",IF('IBG Cenário 4'!F4&lt;=VLOOKUP(_xlfn.CONCAT('IBG Cenário 4'!B4,'IBG Cenário 4'!E4),'Limites classes IBG'!$B$5:$I$6,7,FALSE),"Prioridade 3","Prioridade 2"))</f>
        <v>Prioridade 2</v>
      </c>
      <c r="H13" s="2"/>
    </row>
    <row r="14" spans="1:10" x14ac:dyDescent="0.25">
      <c r="A14">
        <v>346</v>
      </c>
      <c r="B14" t="s">
        <v>715</v>
      </c>
      <c r="C14" t="s">
        <v>207</v>
      </c>
      <c r="D14" t="s">
        <v>93</v>
      </c>
      <c r="E14" t="s">
        <v>716</v>
      </c>
      <c r="F14" s="2">
        <v>0.30221885506407248</v>
      </c>
      <c r="G14" t="str">
        <f>IF(F14&gt;=VLOOKUP(_xlfn.CONCAT(B14,E14),'Limites classes IBG'!$B$5:$I$6,8,FALSE),"Prioridade 1",IF('IBG Cenário 4'!F5&lt;=VLOOKUP(_xlfn.CONCAT('IBG Cenário 4'!B5,'IBG Cenário 4'!E5),'Limites classes IBG'!$B$5:$I$6,7,FALSE),"Prioridade 3","Prioridade 2"))</f>
        <v>Prioridade 2</v>
      </c>
      <c r="H14" s="2"/>
    </row>
    <row r="15" spans="1:10" x14ac:dyDescent="0.25">
      <c r="A15">
        <v>347</v>
      </c>
      <c r="B15" t="s">
        <v>715</v>
      </c>
      <c r="C15" t="s">
        <v>208</v>
      </c>
      <c r="D15" t="s">
        <v>93</v>
      </c>
      <c r="E15" t="s">
        <v>716</v>
      </c>
      <c r="F15" s="2">
        <v>0.18126684999999998</v>
      </c>
      <c r="G15" t="str">
        <f>IF(F15&gt;=VLOOKUP(_xlfn.CONCAT(B15,E15),'Limites classes IBG'!$B$5:$I$6,8,FALSE),"Prioridade 1",IF('IBG Cenário 4'!F6&lt;=VLOOKUP(_xlfn.CONCAT('IBG Cenário 4'!B6,'IBG Cenário 4'!E6),'Limites classes IBG'!$B$5:$I$6,7,FALSE),"Prioridade 3","Prioridade 2"))</f>
        <v>Prioridade 2</v>
      </c>
      <c r="H15" s="2"/>
    </row>
    <row r="16" spans="1:10" x14ac:dyDescent="0.25">
      <c r="A16">
        <v>348</v>
      </c>
      <c r="B16" t="s">
        <v>715</v>
      </c>
      <c r="C16" t="s">
        <v>209</v>
      </c>
      <c r="D16" t="s">
        <v>93</v>
      </c>
      <c r="E16" t="s">
        <v>716</v>
      </c>
      <c r="F16" s="2">
        <v>0.17363302999999999</v>
      </c>
      <c r="G16" t="str">
        <f>IF(F16&gt;=VLOOKUP(_xlfn.CONCAT(B16,E16),'Limites classes IBG'!$B$5:$I$6,8,FALSE),"Prioridade 1",IF('IBG Cenário 4'!F7&lt;=VLOOKUP(_xlfn.CONCAT('IBG Cenário 4'!B7,'IBG Cenário 4'!E7),'Limites classes IBG'!$B$5:$I$6,7,FALSE),"Prioridade 3","Prioridade 2"))</f>
        <v>Prioridade 2</v>
      </c>
      <c r="H16" s="2"/>
    </row>
    <row r="17" spans="1:8" x14ac:dyDescent="0.25">
      <c r="A17">
        <v>349</v>
      </c>
      <c r="B17" t="s">
        <v>715</v>
      </c>
      <c r="C17" t="s">
        <v>210</v>
      </c>
      <c r="D17" t="s">
        <v>93</v>
      </c>
      <c r="E17" t="s">
        <v>716</v>
      </c>
      <c r="F17" s="2">
        <v>0.27003764573195027</v>
      </c>
      <c r="G17" t="str">
        <f>IF(F17&gt;=VLOOKUP(_xlfn.CONCAT(B17,E17),'Limites classes IBG'!$B$5:$I$6,8,FALSE),"Prioridade 1",IF('IBG Cenário 4'!F8&lt;=VLOOKUP(_xlfn.CONCAT('IBG Cenário 4'!B8,'IBG Cenário 4'!E8),'Limites classes IBG'!$B$5:$I$6,7,FALSE),"Prioridade 3","Prioridade 2"))</f>
        <v>Prioridade 2</v>
      </c>
      <c r="H17" s="2"/>
    </row>
    <row r="18" spans="1:8" x14ac:dyDescent="0.25">
      <c r="A18">
        <v>354</v>
      </c>
      <c r="B18" t="s">
        <v>715</v>
      </c>
      <c r="C18" t="s">
        <v>212</v>
      </c>
      <c r="D18" t="s">
        <v>93</v>
      </c>
      <c r="E18" t="s">
        <v>716</v>
      </c>
      <c r="F18" s="2">
        <v>0.1260742</v>
      </c>
      <c r="G18" t="str">
        <f>IF(F18&gt;=VLOOKUP(_xlfn.CONCAT(B18,E18),'Limites classes IBG'!$B$5:$I$6,8,FALSE),"Prioridade 1",IF('IBG Cenário 4'!F10&lt;=VLOOKUP(_xlfn.CONCAT('IBG Cenário 4'!B10,'IBG Cenário 4'!E10),'Limites classes IBG'!$B$5:$I$6,7,FALSE),"Prioridade 3","Prioridade 2"))</f>
        <v>Prioridade 2</v>
      </c>
      <c r="H18" s="2"/>
    </row>
    <row r="19" spans="1:8" x14ac:dyDescent="0.25">
      <c r="A19">
        <v>355</v>
      </c>
      <c r="B19" t="s">
        <v>715</v>
      </c>
      <c r="C19" t="s">
        <v>213</v>
      </c>
      <c r="D19" t="s">
        <v>93</v>
      </c>
      <c r="E19" t="s">
        <v>716</v>
      </c>
      <c r="F19" s="2">
        <v>0.31122436287194621</v>
      </c>
      <c r="G19" t="str">
        <f>IF(F19&gt;=VLOOKUP(_xlfn.CONCAT(B19,E19),'Limites classes IBG'!$B$5:$I$6,8,FALSE),"Prioridade 1",IF('IBG Cenário 4'!F11&lt;=VLOOKUP(_xlfn.CONCAT('IBG Cenário 4'!B11,'IBG Cenário 4'!E11),'Limites classes IBG'!$B$5:$I$6,7,FALSE),"Prioridade 3","Prioridade 2"))</f>
        <v>Prioridade 2</v>
      </c>
      <c r="H19" s="2"/>
    </row>
    <row r="20" spans="1:8" x14ac:dyDescent="0.25">
      <c r="A20">
        <v>357</v>
      </c>
      <c r="B20" t="s">
        <v>715</v>
      </c>
      <c r="C20" t="s">
        <v>215</v>
      </c>
      <c r="D20" t="s">
        <v>93</v>
      </c>
      <c r="E20" t="s">
        <v>716</v>
      </c>
      <c r="F20" s="2">
        <v>0.13740817785488971</v>
      </c>
      <c r="G20" t="str">
        <f>IF(F20&gt;=VLOOKUP(_xlfn.CONCAT(B20,E20),'Limites classes IBG'!$B$5:$I$6,8,FALSE),"Prioridade 1",IF('IBG Cenário 4'!F13&lt;=VLOOKUP(_xlfn.CONCAT('IBG Cenário 4'!B13,'IBG Cenário 4'!E13),'Limites classes IBG'!$B$5:$I$6,7,FALSE),"Prioridade 3","Prioridade 2"))</f>
        <v>Prioridade 2</v>
      </c>
      <c r="H20" s="2"/>
    </row>
    <row r="21" spans="1:8" x14ac:dyDescent="0.25">
      <c r="A21">
        <v>358</v>
      </c>
      <c r="B21" t="s">
        <v>715</v>
      </c>
      <c r="C21" t="s">
        <v>216</v>
      </c>
      <c r="D21" t="s">
        <v>93</v>
      </c>
      <c r="E21" t="s">
        <v>716</v>
      </c>
      <c r="F21" s="2">
        <v>0.15677924084948747</v>
      </c>
      <c r="G21" t="str">
        <f>IF(F21&gt;=VLOOKUP(_xlfn.CONCAT(B21,E21),'Limites classes IBG'!$B$5:$I$6,8,FALSE),"Prioridade 1",IF('IBG Cenário 4'!F14&lt;=VLOOKUP(_xlfn.CONCAT('IBG Cenário 4'!B14,'IBG Cenário 4'!E14),'Limites classes IBG'!$B$5:$I$6,7,FALSE),"Prioridade 3","Prioridade 2"))</f>
        <v>Prioridade 2</v>
      </c>
      <c r="H21" s="2"/>
    </row>
    <row r="22" spans="1:8" x14ac:dyDescent="0.25">
      <c r="A22">
        <v>362</v>
      </c>
      <c r="B22" t="s">
        <v>715</v>
      </c>
      <c r="C22" t="s">
        <v>217</v>
      </c>
      <c r="D22" t="s">
        <v>93</v>
      </c>
      <c r="E22" t="s">
        <v>716</v>
      </c>
      <c r="F22" s="2">
        <v>0.1462445348009383</v>
      </c>
      <c r="G22" t="str">
        <f>IF(F22&gt;=VLOOKUP(_xlfn.CONCAT(B22,E22),'Limites classes IBG'!$B$5:$I$6,8,FALSE),"Prioridade 1",IF('IBG Cenário 4'!F15&lt;=VLOOKUP(_xlfn.CONCAT('IBG Cenário 4'!B15,'IBG Cenário 4'!E15),'Limites classes IBG'!$B$5:$I$6,7,FALSE),"Prioridade 3","Prioridade 2"))</f>
        <v>Prioridade 2</v>
      </c>
      <c r="H22" s="2"/>
    </row>
    <row r="23" spans="1:8" x14ac:dyDescent="0.25">
      <c r="A23">
        <v>363</v>
      </c>
      <c r="B23" t="s">
        <v>715</v>
      </c>
      <c r="C23" t="s">
        <v>218</v>
      </c>
      <c r="D23" t="s">
        <v>93</v>
      </c>
      <c r="E23" t="s">
        <v>716</v>
      </c>
      <c r="F23" s="2">
        <v>0.17373429000000001</v>
      </c>
      <c r="G23" t="str">
        <f>IF(F23&gt;=VLOOKUP(_xlfn.CONCAT(B23,E23),'Limites classes IBG'!$B$5:$I$6,8,FALSE),"Prioridade 1",IF('IBG Cenário 4'!F16&lt;=VLOOKUP(_xlfn.CONCAT('IBG Cenário 4'!B16,'IBG Cenário 4'!E16),'Limites classes IBG'!$B$5:$I$6,7,FALSE),"Prioridade 3","Prioridade 2"))</f>
        <v>Prioridade 2</v>
      </c>
      <c r="H23" s="2"/>
    </row>
    <row r="24" spans="1:8" x14ac:dyDescent="0.25">
      <c r="A24">
        <v>364</v>
      </c>
      <c r="B24" t="s">
        <v>715</v>
      </c>
      <c r="C24" t="s">
        <v>219</v>
      </c>
      <c r="D24" t="s">
        <v>93</v>
      </c>
      <c r="E24" t="s">
        <v>716</v>
      </c>
      <c r="F24" s="2">
        <v>0.41562258156946241</v>
      </c>
      <c r="G24" t="str">
        <f>IF(F24&gt;=VLOOKUP(_xlfn.CONCAT(B24,E24),'Limites classes IBG'!$B$5:$I$6,8,FALSE),"Prioridade 1",IF('IBG Cenário 4'!F17&lt;=VLOOKUP(_xlfn.CONCAT('IBG Cenário 4'!B17,'IBG Cenário 4'!E17),'Limites classes IBG'!$B$5:$I$6,7,FALSE),"Prioridade 3","Prioridade 2"))</f>
        <v>Prioridade 2</v>
      </c>
      <c r="H24" s="2"/>
    </row>
    <row r="25" spans="1:8" x14ac:dyDescent="0.25">
      <c r="A25">
        <v>365</v>
      </c>
      <c r="B25" t="s">
        <v>715</v>
      </c>
      <c r="C25" t="s">
        <v>220</v>
      </c>
      <c r="D25" t="s">
        <v>93</v>
      </c>
      <c r="E25" t="s">
        <v>716</v>
      </c>
      <c r="F25" s="2">
        <v>0.24505586114913228</v>
      </c>
      <c r="G25" t="str">
        <f>IF(F25&gt;=VLOOKUP(_xlfn.CONCAT(B25,E25),'Limites classes IBG'!$B$5:$I$6,8,FALSE),"Prioridade 1",IF('IBG Cenário 4'!F18&lt;=VLOOKUP(_xlfn.CONCAT('IBG Cenário 4'!B18,'IBG Cenário 4'!E18),'Limites classes IBG'!$B$5:$I$6,7,FALSE),"Prioridade 3","Prioridade 2"))</f>
        <v>Prioridade 2</v>
      </c>
      <c r="H25" s="2"/>
    </row>
    <row r="26" spans="1:8" x14ac:dyDescent="0.25">
      <c r="A26">
        <v>367</v>
      </c>
      <c r="B26" t="s">
        <v>715</v>
      </c>
      <c r="C26" t="s">
        <v>221</v>
      </c>
      <c r="D26" t="s">
        <v>93</v>
      </c>
      <c r="E26" t="s">
        <v>716</v>
      </c>
      <c r="F26" s="2">
        <v>0.15766201201756377</v>
      </c>
      <c r="G26" t="str">
        <f>IF(F26&gt;=VLOOKUP(_xlfn.CONCAT(B26,E26),'Limites classes IBG'!$B$5:$I$6,8,FALSE),"Prioridade 1",IF('IBG Cenário 4'!F19&lt;=VLOOKUP(_xlfn.CONCAT('IBG Cenário 4'!B19,'IBG Cenário 4'!E19),'Limites classes IBG'!$B$5:$I$6,7,FALSE),"Prioridade 3","Prioridade 2"))</f>
        <v>Prioridade 2</v>
      </c>
      <c r="H26" s="2"/>
    </row>
    <row r="27" spans="1:8" x14ac:dyDescent="0.25">
      <c r="A27">
        <v>370</v>
      </c>
      <c r="B27" t="s">
        <v>715</v>
      </c>
      <c r="C27" t="s">
        <v>223</v>
      </c>
      <c r="D27" t="s">
        <v>93</v>
      </c>
      <c r="E27" t="s">
        <v>716</v>
      </c>
      <c r="F27" s="2">
        <v>0.18662623</v>
      </c>
      <c r="G27" t="str">
        <f>IF(F27&gt;=VLOOKUP(_xlfn.CONCAT(B27,E27),'Limites classes IBG'!$B$5:$I$6,8,FALSE),"Prioridade 1",IF('IBG Cenário 4'!F21&lt;=VLOOKUP(_xlfn.CONCAT('IBG Cenário 4'!B21,'IBG Cenário 4'!E21),'Limites classes IBG'!$B$5:$I$6,7,FALSE),"Prioridade 3","Prioridade 2"))</f>
        <v>Prioridade 2</v>
      </c>
      <c r="H27" s="2"/>
    </row>
    <row r="28" spans="1:8" x14ac:dyDescent="0.25">
      <c r="A28">
        <v>372</v>
      </c>
      <c r="B28" t="s">
        <v>715</v>
      </c>
      <c r="C28" t="s">
        <v>225</v>
      </c>
      <c r="D28" t="s">
        <v>93</v>
      </c>
      <c r="E28" t="s">
        <v>716</v>
      </c>
      <c r="F28" s="2">
        <v>0.14715761999999999</v>
      </c>
      <c r="G28" t="str">
        <f>IF(F28&gt;=VLOOKUP(_xlfn.CONCAT(B28,E28),'Limites classes IBG'!$B$5:$I$6,8,FALSE),"Prioridade 1",IF('IBG Cenário 4'!F23&lt;=VLOOKUP(_xlfn.CONCAT('IBG Cenário 4'!B23,'IBG Cenário 4'!E23),'Limites classes IBG'!$B$5:$I$6,7,FALSE),"Prioridade 3","Prioridade 2"))</f>
        <v>Prioridade 2</v>
      </c>
      <c r="H28" s="2"/>
    </row>
    <row r="29" spans="1:8" x14ac:dyDescent="0.25">
      <c r="A29">
        <v>373</v>
      </c>
      <c r="B29" t="s">
        <v>715</v>
      </c>
      <c r="C29" t="s">
        <v>226</v>
      </c>
      <c r="D29" t="s">
        <v>93</v>
      </c>
      <c r="E29" t="s">
        <v>716</v>
      </c>
      <c r="F29" s="2">
        <v>0.31206439871141151</v>
      </c>
      <c r="G29" t="str">
        <f>IF(F29&gt;=VLOOKUP(_xlfn.CONCAT(B29,E29),'Limites classes IBG'!$B$5:$I$6,8,FALSE),"Prioridade 1",IF('IBG Cenário 4'!F24&lt;=VLOOKUP(_xlfn.CONCAT('IBG Cenário 4'!B24,'IBG Cenário 4'!E24),'Limites classes IBG'!$B$5:$I$6,7,FALSE),"Prioridade 3","Prioridade 2"))</f>
        <v>Prioridade 2</v>
      </c>
      <c r="H29" s="2"/>
    </row>
    <row r="30" spans="1:8" x14ac:dyDescent="0.25">
      <c r="A30">
        <v>381</v>
      </c>
      <c r="B30" t="s">
        <v>715</v>
      </c>
      <c r="C30" t="s">
        <v>227</v>
      </c>
      <c r="D30" t="s">
        <v>93</v>
      </c>
      <c r="E30" t="s">
        <v>716</v>
      </c>
      <c r="F30" s="2">
        <v>0.37434925070610608</v>
      </c>
      <c r="G30" t="str">
        <f>IF(F30&gt;=VLOOKUP(_xlfn.CONCAT(B30,E30),'Limites classes IBG'!$B$5:$I$6,8,FALSE),"Prioridade 1",IF('IBG Cenário 4'!F25&lt;=VLOOKUP(_xlfn.CONCAT('IBG Cenário 4'!B25,'IBG Cenário 4'!E25),'Limites classes IBG'!$B$5:$I$6,7,FALSE),"Prioridade 3","Prioridade 2"))</f>
        <v>Prioridade 2</v>
      </c>
      <c r="H30" s="2"/>
    </row>
    <row r="31" spans="1:8" x14ac:dyDescent="0.25">
      <c r="A31">
        <v>385</v>
      </c>
      <c r="B31" t="s">
        <v>715</v>
      </c>
      <c r="C31" t="s">
        <v>228</v>
      </c>
      <c r="D31" t="s">
        <v>93</v>
      </c>
      <c r="E31" t="s">
        <v>716</v>
      </c>
      <c r="F31" s="2">
        <v>0.24421440312473516</v>
      </c>
      <c r="G31" t="str">
        <f>IF(F31&gt;=VLOOKUP(_xlfn.CONCAT(B31,E31),'Limites classes IBG'!$B$5:$I$6,8,FALSE),"Prioridade 1",IF('IBG Cenário 4'!F26&lt;=VLOOKUP(_xlfn.CONCAT('IBG Cenário 4'!B26,'IBG Cenário 4'!E26),'Limites classes IBG'!$B$5:$I$6,7,FALSE),"Prioridade 3","Prioridade 2"))</f>
        <v>Prioridade 2</v>
      </c>
      <c r="H31" s="2"/>
    </row>
    <row r="32" spans="1:8" x14ac:dyDescent="0.25">
      <c r="A32">
        <v>386</v>
      </c>
      <c r="B32" t="s">
        <v>715</v>
      </c>
      <c r="C32" t="s">
        <v>229</v>
      </c>
      <c r="D32" t="s">
        <v>93</v>
      </c>
      <c r="E32" t="s">
        <v>716</v>
      </c>
      <c r="F32" s="2">
        <v>0.19768459146652265</v>
      </c>
      <c r="G32" t="str">
        <f>IF(F32&gt;=VLOOKUP(_xlfn.CONCAT(B32,E32),'Limites classes IBG'!$B$5:$I$6,8,FALSE),"Prioridade 1",IF('IBG Cenário 4'!F27&lt;=VLOOKUP(_xlfn.CONCAT('IBG Cenário 4'!B27,'IBG Cenário 4'!E27),'Limites classes IBG'!$B$5:$I$6,7,FALSE),"Prioridade 3","Prioridade 2"))</f>
        <v>Prioridade 2</v>
      </c>
      <c r="H32" s="2"/>
    </row>
    <row r="33" spans="1:8" x14ac:dyDescent="0.25">
      <c r="A33">
        <v>390</v>
      </c>
      <c r="B33" t="s">
        <v>715</v>
      </c>
      <c r="C33" t="s">
        <v>231</v>
      </c>
      <c r="D33" t="s">
        <v>93</v>
      </c>
      <c r="E33" t="s">
        <v>716</v>
      </c>
      <c r="F33" s="2">
        <v>0.29542222355600944</v>
      </c>
      <c r="G33" t="str">
        <f>IF(F33&gt;=VLOOKUP(_xlfn.CONCAT(B33,E33),'Limites classes IBG'!$B$5:$I$6,8,FALSE),"Prioridade 1",IF('IBG Cenário 4'!F29&lt;=VLOOKUP(_xlfn.CONCAT('IBG Cenário 4'!B29,'IBG Cenário 4'!E29),'Limites classes IBG'!$B$5:$I$6,7,FALSE),"Prioridade 3","Prioridade 2"))</f>
        <v>Prioridade 2</v>
      </c>
      <c r="H33" s="2"/>
    </row>
    <row r="34" spans="1:8" x14ac:dyDescent="0.25">
      <c r="A34">
        <v>391</v>
      </c>
      <c r="B34" t="s">
        <v>715</v>
      </c>
      <c r="C34" t="s">
        <v>232</v>
      </c>
      <c r="D34" t="s">
        <v>93</v>
      </c>
      <c r="E34" t="s">
        <v>716</v>
      </c>
      <c r="F34" s="2">
        <v>0.16562391317203987</v>
      </c>
      <c r="G34" t="str">
        <f>IF(F34&gt;=VLOOKUP(_xlfn.CONCAT(B34,E34),'Limites classes IBG'!$B$5:$I$6,8,FALSE),"Prioridade 1",IF('IBG Cenário 4'!F30&lt;=VLOOKUP(_xlfn.CONCAT('IBG Cenário 4'!B30,'IBG Cenário 4'!E30),'Limites classes IBG'!$B$5:$I$6,7,FALSE),"Prioridade 3","Prioridade 2"))</f>
        <v>Prioridade 2</v>
      </c>
      <c r="H34" s="2"/>
    </row>
    <row r="35" spans="1:8" x14ac:dyDescent="0.25">
      <c r="A35">
        <v>395</v>
      </c>
      <c r="B35" t="s">
        <v>715</v>
      </c>
      <c r="C35" t="s">
        <v>234</v>
      </c>
      <c r="D35" t="s">
        <v>93</v>
      </c>
      <c r="E35" t="s">
        <v>716</v>
      </c>
      <c r="F35" s="2">
        <v>0.1956033223376526</v>
      </c>
      <c r="G35" t="str">
        <f>IF(F35&gt;=VLOOKUP(_xlfn.CONCAT(B35,E35),'Limites classes IBG'!$B$5:$I$6,8,FALSE),"Prioridade 1",IF('IBG Cenário 4'!F32&lt;=VLOOKUP(_xlfn.CONCAT('IBG Cenário 4'!B32,'IBG Cenário 4'!E32),'Limites classes IBG'!$B$5:$I$6,7,FALSE),"Prioridade 3","Prioridade 2"))</f>
        <v>Prioridade 2</v>
      </c>
      <c r="H35" s="2"/>
    </row>
    <row r="36" spans="1:8" x14ac:dyDescent="0.25">
      <c r="A36">
        <v>450</v>
      </c>
      <c r="B36" t="s">
        <v>715</v>
      </c>
      <c r="C36" t="s">
        <v>239</v>
      </c>
      <c r="D36" t="s">
        <v>93</v>
      </c>
      <c r="E36" t="s">
        <v>716</v>
      </c>
      <c r="F36" s="2">
        <v>0.22985511750123153</v>
      </c>
      <c r="G36" t="str">
        <f>IF(F36&gt;=VLOOKUP(_xlfn.CONCAT(B36,E36),'Limites classes IBG'!$B$5:$I$6,8,FALSE),"Prioridade 1",IF('IBG Cenário 4'!F34&lt;=VLOOKUP(_xlfn.CONCAT('IBG Cenário 4'!B34,'IBG Cenário 4'!E34),'Limites classes IBG'!$B$5:$I$6,7,FALSE),"Prioridade 3","Prioridade 2"))</f>
        <v>Prioridade 2</v>
      </c>
      <c r="H36" s="2"/>
    </row>
    <row r="37" spans="1:8" x14ac:dyDescent="0.25">
      <c r="A37">
        <v>453</v>
      </c>
      <c r="B37" t="s">
        <v>715</v>
      </c>
      <c r="C37" t="s">
        <v>242</v>
      </c>
      <c r="D37" t="s">
        <v>93</v>
      </c>
      <c r="E37" t="s">
        <v>716</v>
      </c>
      <c r="F37" s="2">
        <v>0.24957614809375009</v>
      </c>
      <c r="G37" t="str">
        <f>IF(F37&gt;=VLOOKUP(_xlfn.CONCAT(B37,E37),'Limites classes IBG'!$B$5:$I$6,8,FALSE),"Prioridade 1",IF('IBG Cenário 4'!F36&lt;=VLOOKUP(_xlfn.CONCAT('IBG Cenário 4'!B36,'IBG Cenário 4'!E36),'Limites classes IBG'!$B$5:$I$6,7,FALSE),"Prioridade 3","Prioridade 2"))</f>
        <v>Prioridade 2</v>
      </c>
      <c r="H37" s="2"/>
    </row>
    <row r="38" spans="1:8" x14ac:dyDescent="0.25">
      <c r="A38">
        <v>473</v>
      </c>
      <c r="B38" t="s">
        <v>715</v>
      </c>
      <c r="C38" t="s">
        <v>246</v>
      </c>
      <c r="D38" t="s">
        <v>93</v>
      </c>
      <c r="E38" t="s">
        <v>716</v>
      </c>
      <c r="F38" s="2">
        <v>0.25682643922784715</v>
      </c>
      <c r="G38" t="str">
        <f>IF(F38&gt;=VLOOKUP(_xlfn.CONCAT(B38,E38),'Limites classes IBG'!$B$5:$I$6,8,FALSE),"Prioridade 1",IF('IBG Cenário 4'!F38&lt;=VLOOKUP(_xlfn.CONCAT('IBG Cenário 4'!B38,'IBG Cenário 4'!E38),'Limites classes IBG'!$B$5:$I$6,7,FALSE),"Prioridade 3","Prioridade 2"))</f>
        <v>Prioridade 2</v>
      </c>
      <c r="H38" s="2"/>
    </row>
    <row r="39" spans="1:8" x14ac:dyDescent="0.25">
      <c r="A39">
        <v>21552</v>
      </c>
      <c r="B39" t="s">
        <v>715</v>
      </c>
      <c r="C39" t="s">
        <v>262</v>
      </c>
      <c r="D39" t="s">
        <v>93</v>
      </c>
      <c r="E39" t="s">
        <v>716</v>
      </c>
      <c r="F39" s="2">
        <v>0.1700294151231716</v>
      </c>
      <c r="G39" t="str">
        <f>IF(F39&gt;=VLOOKUP(_xlfn.CONCAT(B39,E39),'Limites classes IBG'!$B$5:$I$6,8,FALSE),"Prioridade 1",IF('IBG Cenário 4'!F39&lt;=VLOOKUP(_xlfn.CONCAT('IBG Cenário 4'!B39,'IBG Cenário 4'!E39),'Limites classes IBG'!$B$5:$I$6,7,FALSE),"Prioridade 3","Prioridade 2"))</f>
        <v>Prioridade 2</v>
      </c>
      <c r="H39" s="2"/>
    </row>
    <row r="40" spans="1:8" x14ac:dyDescent="0.25">
      <c r="A40">
        <v>21766</v>
      </c>
      <c r="B40" t="s">
        <v>715</v>
      </c>
      <c r="C40" t="s">
        <v>399</v>
      </c>
      <c r="D40" t="s">
        <v>93</v>
      </c>
      <c r="E40" t="s">
        <v>716</v>
      </c>
      <c r="F40" s="2">
        <v>0.14699652928704357</v>
      </c>
      <c r="G40" t="str">
        <f>IF(F40&gt;=VLOOKUP(_xlfn.CONCAT(B40,E40),'Limites classes IBG'!$B$5:$I$6,8,FALSE),"Prioridade 1",IF('IBG Cenário 4'!F40&lt;=VLOOKUP(_xlfn.CONCAT('IBG Cenário 4'!B40,'IBG Cenário 4'!E40),'Limites classes IBG'!$B$5:$I$6,7,FALSE),"Prioridade 3","Prioridade 2"))</f>
        <v>Prioridade 2</v>
      </c>
      <c r="H40" s="2"/>
    </row>
    <row r="41" spans="1:8" x14ac:dyDescent="0.25">
      <c r="A41">
        <v>21767</v>
      </c>
      <c r="B41" t="s">
        <v>715</v>
      </c>
      <c r="C41" t="s">
        <v>400</v>
      </c>
      <c r="D41" t="s">
        <v>93</v>
      </c>
      <c r="E41" t="s">
        <v>716</v>
      </c>
      <c r="F41" s="2">
        <v>0.36174195999999997</v>
      </c>
      <c r="G41" t="str">
        <f>IF(F41&gt;=VLOOKUP(_xlfn.CONCAT(B41,E41),'Limites classes IBG'!$B$5:$I$6,8,FALSE),"Prioridade 1",IF('IBG Cenário 4'!F41&lt;=VLOOKUP(_xlfn.CONCAT('IBG Cenário 4'!B41,'IBG Cenário 4'!E41),'Limites classes IBG'!$B$5:$I$6,7,FALSE),"Prioridade 3","Prioridade 2"))</f>
        <v>Prioridade 2</v>
      </c>
      <c r="H41" s="2"/>
    </row>
    <row r="42" spans="1:8" x14ac:dyDescent="0.25">
      <c r="A42">
        <v>21768</v>
      </c>
      <c r="B42" t="s">
        <v>715</v>
      </c>
      <c r="C42" t="s">
        <v>401</v>
      </c>
      <c r="D42" t="s">
        <v>93</v>
      </c>
      <c r="E42" t="s">
        <v>716</v>
      </c>
      <c r="F42" s="2">
        <v>0.15173169</v>
      </c>
      <c r="G42" t="str">
        <f>IF(F42&gt;=VLOOKUP(_xlfn.CONCAT(B42,E42),'Limites classes IBG'!$B$5:$I$6,8,FALSE),"Prioridade 1",IF('IBG Cenário 4'!F42&lt;=VLOOKUP(_xlfn.CONCAT('IBG Cenário 4'!B42,'IBG Cenário 4'!E42),'Limites classes IBG'!$B$5:$I$6,7,FALSE),"Prioridade 3","Prioridade 2"))</f>
        <v>Prioridade 2</v>
      </c>
      <c r="H42" s="2"/>
    </row>
    <row r="43" spans="1:8" x14ac:dyDescent="0.25">
      <c r="A43">
        <v>21769</v>
      </c>
      <c r="B43" t="s">
        <v>715</v>
      </c>
      <c r="C43" t="s">
        <v>402</v>
      </c>
      <c r="D43" t="s">
        <v>93</v>
      </c>
      <c r="E43" t="s">
        <v>716</v>
      </c>
      <c r="F43" s="2">
        <v>0.15075109463599304</v>
      </c>
      <c r="G43" t="str">
        <f>IF(F43&gt;=VLOOKUP(_xlfn.CONCAT(B43,E43),'Limites classes IBG'!$B$5:$I$6,8,FALSE),"Prioridade 1",IF('IBG Cenário 4'!F43&lt;=VLOOKUP(_xlfn.CONCAT('IBG Cenário 4'!B43,'IBG Cenário 4'!E43),'Limites classes IBG'!$B$5:$I$6,7,FALSE),"Prioridade 3","Prioridade 2"))</f>
        <v>Prioridade 2</v>
      </c>
      <c r="H43" s="2"/>
    </row>
    <row r="44" spans="1:8" x14ac:dyDescent="0.25">
      <c r="A44">
        <v>21771</v>
      </c>
      <c r="B44" t="s">
        <v>715</v>
      </c>
      <c r="C44" t="s">
        <v>404</v>
      </c>
      <c r="D44" t="s">
        <v>93</v>
      </c>
      <c r="E44" t="s">
        <v>716</v>
      </c>
      <c r="F44" s="2">
        <v>0.13307693141613888</v>
      </c>
      <c r="G44" t="str">
        <f>IF(F44&gt;=VLOOKUP(_xlfn.CONCAT(B44,E44),'Limites classes IBG'!$B$5:$I$6,8,FALSE),"Prioridade 1",IF('IBG Cenário 4'!F45&lt;=VLOOKUP(_xlfn.CONCAT('IBG Cenário 4'!B45,'IBG Cenário 4'!E45),'Limites classes IBG'!$B$5:$I$6,7,FALSE),"Prioridade 3","Prioridade 2"))</f>
        <v>Prioridade 2</v>
      </c>
      <c r="H44" s="2"/>
    </row>
    <row r="45" spans="1:8" x14ac:dyDescent="0.25">
      <c r="A45">
        <v>21772</v>
      </c>
      <c r="B45" t="s">
        <v>715</v>
      </c>
      <c r="C45" t="s">
        <v>405</v>
      </c>
      <c r="D45" t="s">
        <v>93</v>
      </c>
      <c r="E45" t="s">
        <v>716</v>
      </c>
      <c r="F45" s="2">
        <v>0.20982646414951484</v>
      </c>
      <c r="G45" t="str">
        <f>IF(F45&gt;=VLOOKUP(_xlfn.CONCAT(B45,E45),'Limites classes IBG'!$B$5:$I$6,8,FALSE),"Prioridade 1",IF('IBG Cenário 4'!F46&lt;=VLOOKUP(_xlfn.CONCAT('IBG Cenário 4'!B46,'IBG Cenário 4'!E46),'Limites classes IBG'!$B$5:$I$6,7,FALSE),"Prioridade 3","Prioridade 2"))</f>
        <v>Prioridade 2</v>
      </c>
      <c r="H45" s="2"/>
    </row>
    <row r="46" spans="1:8" x14ac:dyDescent="0.25">
      <c r="A46">
        <v>21777</v>
      </c>
      <c r="B46" t="s">
        <v>715</v>
      </c>
      <c r="C46" t="s">
        <v>407</v>
      </c>
      <c r="D46" t="s">
        <v>93</v>
      </c>
      <c r="E46" t="s">
        <v>716</v>
      </c>
      <c r="F46" s="2">
        <v>0.36833633319625847</v>
      </c>
      <c r="G46" t="str">
        <f>IF(F46&gt;=VLOOKUP(_xlfn.CONCAT(B46,E46),'Limites classes IBG'!$B$5:$I$6,8,FALSE),"Prioridade 1",IF('IBG Cenário 4'!F47&lt;=VLOOKUP(_xlfn.CONCAT('IBG Cenário 4'!B47,'IBG Cenário 4'!E47),'Limites classes IBG'!$B$5:$I$6,7,FALSE),"Prioridade 3","Prioridade 2"))</f>
        <v>Prioridade 2</v>
      </c>
      <c r="H46" s="2"/>
    </row>
    <row r="47" spans="1:8" x14ac:dyDescent="0.25">
      <c r="A47">
        <v>21785</v>
      </c>
      <c r="B47" t="s">
        <v>715</v>
      </c>
      <c r="C47" t="s">
        <v>415</v>
      </c>
      <c r="D47" t="s">
        <v>93</v>
      </c>
      <c r="E47" t="s">
        <v>716</v>
      </c>
      <c r="F47" s="2">
        <v>0.42575788711173362</v>
      </c>
      <c r="G47" t="str">
        <f>IF(F47&gt;=VLOOKUP(_xlfn.CONCAT(B47,E47),'Limites classes IBG'!$B$5:$I$6,8,FALSE),"Prioridade 1",IF('IBG Cenário 4'!F48&lt;=VLOOKUP(_xlfn.CONCAT('IBG Cenário 4'!B48,'IBG Cenário 4'!E48),'Limites classes IBG'!$B$5:$I$6,7,FALSE),"Prioridade 3","Prioridade 2"))</f>
        <v>Prioridade 2</v>
      </c>
      <c r="H47" s="2"/>
    </row>
    <row r="48" spans="1:8" x14ac:dyDescent="0.25">
      <c r="A48">
        <v>21786</v>
      </c>
      <c r="B48" t="s">
        <v>715</v>
      </c>
      <c r="C48" t="s">
        <v>416</v>
      </c>
      <c r="D48" t="s">
        <v>93</v>
      </c>
      <c r="E48" t="s">
        <v>716</v>
      </c>
      <c r="F48" s="2">
        <v>0.19515741808526674</v>
      </c>
      <c r="G48" t="str">
        <f>IF(F48&gt;=VLOOKUP(_xlfn.CONCAT(B48,E48),'Limites classes IBG'!$B$5:$I$6,8,FALSE),"Prioridade 1",IF('IBG Cenário 4'!F49&lt;=VLOOKUP(_xlfn.CONCAT('IBG Cenário 4'!B49,'IBG Cenário 4'!E49),'Limites classes IBG'!$B$5:$I$6,7,FALSE),"Prioridade 3","Prioridade 2"))</f>
        <v>Prioridade 2</v>
      </c>
      <c r="H48" s="2"/>
    </row>
    <row r="49" spans="1:8" x14ac:dyDescent="0.25">
      <c r="A49">
        <v>21787</v>
      </c>
      <c r="B49" t="s">
        <v>715</v>
      </c>
      <c r="C49" t="s">
        <v>417</v>
      </c>
      <c r="D49" t="s">
        <v>93</v>
      </c>
      <c r="E49" t="s">
        <v>716</v>
      </c>
      <c r="F49" s="2">
        <v>0.34150864959030747</v>
      </c>
      <c r="G49" t="str">
        <f>IF(F49&gt;=VLOOKUP(_xlfn.CONCAT(B49,E49),'Limites classes IBG'!$B$5:$I$6,8,FALSE),"Prioridade 1",IF('IBG Cenário 4'!F50&lt;=VLOOKUP(_xlfn.CONCAT('IBG Cenário 4'!B50,'IBG Cenário 4'!E50),'Limites classes IBG'!$B$5:$I$6,7,FALSE),"Prioridade 3","Prioridade 2"))</f>
        <v>Prioridade 2</v>
      </c>
      <c r="H49" s="2"/>
    </row>
    <row r="50" spans="1:8" x14ac:dyDescent="0.25">
      <c r="A50">
        <v>21789</v>
      </c>
      <c r="B50" t="s">
        <v>715</v>
      </c>
      <c r="C50" t="s">
        <v>418</v>
      </c>
      <c r="D50" t="s">
        <v>93</v>
      </c>
      <c r="E50" t="s">
        <v>716</v>
      </c>
      <c r="F50" s="2">
        <v>0.312641933123946</v>
      </c>
      <c r="G50" t="str">
        <f>IF(F50&gt;=VLOOKUP(_xlfn.CONCAT(B50,E50),'Limites classes IBG'!$B$5:$I$6,8,FALSE),"Prioridade 1",IF('IBG Cenário 4'!F51&lt;=VLOOKUP(_xlfn.CONCAT('IBG Cenário 4'!B51,'IBG Cenário 4'!E51),'Limites classes IBG'!$B$5:$I$6,7,FALSE),"Prioridade 3","Prioridade 2"))</f>
        <v>Prioridade 2</v>
      </c>
      <c r="H50" s="2"/>
    </row>
    <row r="51" spans="1:8" x14ac:dyDescent="0.25">
      <c r="A51">
        <v>21790</v>
      </c>
      <c r="B51" t="s">
        <v>715</v>
      </c>
      <c r="C51" t="s">
        <v>419</v>
      </c>
      <c r="D51" t="s">
        <v>93</v>
      </c>
      <c r="E51" t="s">
        <v>716</v>
      </c>
      <c r="F51" s="2">
        <v>0.35177891794743538</v>
      </c>
      <c r="G51" t="str">
        <f>IF(F51&gt;=VLOOKUP(_xlfn.CONCAT(B51,E51),'Limites classes IBG'!$B$5:$I$6,8,FALSE),"Prioridade 1",IF('IBG Cenário 4'!F52&lt;=VLOOKUP(_xlfn.CONCAT('IBG Cenário 4'!B52,'IBG Cenário 4'!E52),'Limites classes IBG'!$B$5:$I$6,7,FALSE),"Prioridade 3","Prioridade 2"))</f>
        <v>Prioridade 2</v>
      </c>
      <c r="H51" s="2"/>
    </row>
    <row r="52" spans="1:8" x14ac:dyDescent="0.25">
      <c r="A52">
        <v>22228</v>
      </c>
      <c r="B52" t="s">
        <v>715</v>
      </c>
      <c r="C52" t="s">
        <v>667</v>
      </c>
      <c r="D52" t="s">
        <v>93</v>
      </c>
      <c r="E52" t="s">
        <v>716</v>
      </c>
      <c r="F52" s="2">
        <v>0.30000616361979804</v>
      </c>
      <c r="G52" t="str">
        <f>IF(F52&gt;=VLOOKUP(_xlfn.CONCAT(B52,E52),'Limites classes IBG'!$B$5:$I$6,8,FALSE),"Prioridade 1",IF('IBG Cenário 4'!F55&lt;=VLOOKUP(_xlfn.CONCAT('IBG Cenário 4'!B55,'IBG Cenário 4'!E55),'Limites classes IBG'!$B$5:$I$6,7,FALSE),"Prioridade 3","Prioridade 2"))</f>
        <v>Prioridade 2</v>
      </c>
      <c r="H52" s="2"/>
    </row>
    <row r="53" spans="1:8" x14ac:dyDescent="0.25">
      <c r="A53">
        <v>22229</v>
      </c>
      <c r="B53" t="s">
        <v>715</v>
      </c>
      <c r="C53" t="s">
        <v>668</v>
      </c>
      <c r="D53" t="s">
        <v>93</v>
      </c>
      <c r="E53" t="s">
        <v>716</v>
      </c>
      <c r="F53" s="2">
        <v>0.17073128528025763</v>
      </c>
      <c r="G53" t="str">
        <f>IF(F53&gt;=VLOOKUP(_xlfn.CONCAT(B53,E53),'Limites classes IBG'!$B$5:$I$6,8,FALSE),"Prioridade 1",IF('IBG Cenário 4'!F56&lt;=VLOOKUP(_xlfn.CONCAT('IBG Cenário 4'!B56,'IBG Cenário 4'!E56),'Limites classes IBG'!$B$5:$I$6,7,FALSE),"Prioridade 3","Prioridade 2"))</f>
        <v>Prioridade 2</v>
      </c>
      <c r="H53" s="2"/>
    </row>
    <row r="54" spans="1:8" x14ac:dyDescent="0.25">
      <c r="A54">
        <v>22230</v>
      </c>
      <c r="B54" t="s">
        <v>715</v>
      </c>
      <c r="C54" t="s">
        <v>669</v>
      </c>
      <c r="D54" t="s">
        <v>93</v>
      </c>
      <c r="E54" t="s">
        <v>716</v>
      </c>
      <c r="F54" s="2">
        <v>0.17991211952558614</v>
      </c>
      <c r="G54" t="str">
        <f>IF(F54&gt;=VLOOKUP(_xlfn.CONCAT(B54,E54),'Limites classes IBG'!$B$5:$I$6,8,FALSE),"Prioridade 1",IF('IBG Cenário 4'!F57&lt;=VLOOKUP(_xlfn.CONCAT('IBG Cenário 4'!B57,'IBG Cenário 4'!E57),'Limites classes IBG'!$B$5:$I$6,7,FALSE),"Prioridade 3","Prioridade 2"))</f>
        <v>Prioridade 2</v>
      </c>
      <c r="H54" s="2"/>
    </row>
    <row r="55" spans="1:8" x14ac:dyDescent="0.25">
      <c r="A55">
        <v>22231</v>
      </c>
      <c r="B55" t="s">
        <v>715</v>
      </c>
      <c r="C55" t="s">
        <v>670</v>
      </c>
      <c r="D55" t="s">
        <v>93</v>
      </c>
      <c r="E55" t="s">
        <v>716</v>
      </c>
      <c r="F55" s="2">
        <v>0.4404290060939261</v>
      </c>
      <c r="G55" t="str">
        <f>IF(F55&gt;=VLOOKUP(_xlfn.CONCAT(B55,E55),'Limites classes IBG'!$B$5:$I$6,8,FALSE),"Prioridade 1",IF('IBG Cenário 4'!F58&lt;=VLOOKUP(_xlfn.CONCAT('IBG Cenário 4'!B58,'IBG Cenário 4'!E58),'Limites classes IBG'!$B$5:$I$6,7,FALSE),"Prioridade 3","Prioridade 2"))</f>
        <v>Prioridade 2</v>
      </c>
      <c r="H55" s="2"/>
    </row>
    <row r="56" spans="1:8" x14ac:dyDescent="0.25">
      <c r="A56">
        <v>22232</v>
      </c>
      <c r="B56" t="s">
        <v>715</v>
      </c>
      <c r="C56" t="s">
        <v>671</v>
      </c>
      <c r="D56" t="s">
        <v>93</v>
      </c>
      <c r="E56" t="s">
        <v>716</v>
      </c>
      <c r="F56" s="2">
        <v>0.15585698529370456</v>
      </c>
      <c r="G56" t="str">
        <f>IF(F56&gt;=VLOOKUP(_xlfn.CONCAT(B56,E56),'Limites classes IBG'!$B$5:$I$6,8,FALSE),"Prioridade 1",IF('IBG Cenário 4'!F59&lt;=VLOOKUP(_xlfn.CONCAT('IBG Cenário 4'!B59,'IBG Cenário 4'!E59),'Limites classes IBG'!$B$5:$I$6,7,FALSE),"Prioridade 3","Prioridade 2"))</f>
        <v>Prioridade 2</v>
      </c>
      <c r="H56" s="2"/>
    </row>
    <row r="57" spans="1:8" x14ac:dyDescent="0.25">
      <c r="A57">
        <v>22233</v>
      </c>
      <c r="B57" t="s">
        <v>715</v>
      </c>
      <c r="C57" t="s">
        <v>672</v>
      </c>
      <c r="D57" t="s">
        <v>93</v>
      </c>
      <c r="E57" t="s">
        <v>716</v>
      </c>
      <c r="F57" s="2">
        <v>0.34538226877003853</v>
      </c>
      <c r="G57" t="str">
        <f>IF(F57&gt;=VLOOKUP(_xlfn.CONCAT(B57,E57),'Limites classes IBG'!$B$5:$I$6,8,FALSE),"Prioridade 1",IF('IBG Cenário 4'!F60&lt;=VLOOKUP(_xlfn.CONCAT('IBG Cenário 4'!B60,'IBG Cenário 4'!E60),'Limites classes IBG'!$B$5:$I$6,7,FALSE),"Prioridade 3","Prioridade 2"))</f>
        <v>Prioridade 2</v>
      </c>
      <c r="H57" s="2"/>
    </row>
    <row r="58" spans="1:8" x14ac:dyDescent="0.25">
      <c r="A58">
        <v>22234</v>
      </c>
      <c r="B58" t="s">
        <v>715</v>
      </c>
      <c r="C58" t="s">
        <v>673</v>
      </c>
      <c r="D58" t="s">
        <v>93</v>
      </c>
      <c r="E58" t="s">
        <v>716</v>
      </c>
      <c r="F58" s="2">
        <v>0.14709031748926199</v>
      </c>
      <c r="G58" t="str">
        <f>IF(F58&gt;=VLOOKUP(_xlfn.CONCAT(B58,E58),'Limites classes IBG'!$B$5:$I$6,8,FALSE),"Prioridade 1",IF('IBG Cenário 4'!F61&lt;=VLOOKUP(_xlfn.CONCAT('IBG Cenário 4'!B61,'IBG Cenário 4'!E61),'Limites classes IBG'!$B$5:$I$6,7,FALSE),"Prioridade 3","Prioridade 2"))</f>
        <v>Prioridade 2</v>
      </c>
      <c r="H58" s="2"/>
    </row>
    <row r="59" spans="1:8" x14ac:dyDescent="0.25">
      <c r="A59">
        <v>22235</v>
      </c>
      <c r="B59" t="s">
        <v>715</v>
      </c>
      <c r="C59" t="s">
        <v>674</v>
      </c>
      <c r="D59" t="s">
        <v>93</v>
      </c>
      <c r="E59" t="s">
        <v>716</v>
      </c>
      <c r="F59" s="2">
        <v>0.40226025317280267</v>
      </c>
      <c r="G59" t="str">
        <f>IF(F59&gt;=VLOOKUP(_xlfn.CONCAT(B59,E59),'Limites classes IBG'!$B$5:$I$6,8,FALSE),"Prioridade 1",IF('IBG Cenário 4'!F62&lt;=VLOOKUP(_xlfn.CONCAT('IBG Cenário 4'!B62,'IBG Cenário 4'!E62),'Limites classes IBG'!$B$5:$I$6,7,FALSE),"Prioridade 3","Prioridade 2"))</f>
        <v>Prioridade 2</v>
      </c>
      <c r="H59" s="2"/>
    </row>
    <row r="60" spans="1:8" x14ac:dyDescent="0.25">
      <c r="A60">
        <v>22236</v>
      </c>
      <c r="B60" t="s">
        <v>715</v>
      </c>
      <c r="C60" t="s">
        <v>675</v>
      </c>
      <c r="D60" t="s">
        <v>93</v>
      </c>
      <c r="E60" t="s">
        <v>716</v>
      </c>
      <c r="F60" s="2">
        <v>0.38975484754668999</v>
      </c>
      <c r="G60" t="str">
        <f>IF(F60&gt;=VLOOKUP(_xlfn.CONCAT(B60,E60),'Limites classes IBG'!$B$5:$I$6,8,FALSE),"Prioridade 1",IF('IBG Cenário 4'!F63&lt;=VLOOKUP(_xlfn.CONCAT('IBG Cenário 4'!B63,'IBG Cenário 4'!E63),'Limites classes IBG'!$B$5:$I$6,7,FALSE),"Prioridade 3","Prioridade 2"))</f>
        <v>Prioridade 2</v>
      </c>
      <c r="H60" s="2"/>
    </row>
    <row r="61" spans="1:8" x14ac:dyDescent="0.25">
      <c r="A61">
        <v>22237</v>
      </c>
      <c r="B61" t="s">
        <v>715</v>
      </c>
      <c r="C61" t="s">
        <v>676</v>
      </c>
      <c r="D61" t="s">
        <v>93</v>
      </c>
      <c r="E61" t="s">
        <v>716</v>
      </c>
      <c r="F61" s="2">
        <v>0.26592306903137303</v>
      </c>
      <c r="G61" t="str">
        <f>IF(F61&gt;=VLOOKUP(_xlfn.CONCAT(B61,E61),'Limites classes IBG'!$B$5:$I$6,8,FALSE),"Prioridade 1",IF('IBG Cenário 4'!F64&lt;=VLOOKUP(_xlfn.CONCAT('IBG Cenário 4'!B64,'IBG Cenário 4'!E64),'Limites classes IBG'!$B$5:$I$6,7,FALSE),"Prioridade 3","Prioridade 2"))</f>
        <v>Prioridade 2</v>
      </c>
      <c r="H61" s="2"/>
    </row>
    <row r="62" spans="1:8" x14ac:dyDescent="0.25">
      <c r="A62">
        <v>22238</v>
      </c>
      <c r="B62" t="s">
        <v>715</v>
      </c>
      <c r="C62" t="s">
        <v>677</v>
      </c>
      <c r="D62" t="s">
        <v>93</v>
      </c>
      <c r="E62" t="s">
        <v>716</v>
      </c>
      <c r="F62" s="2">
        <v>0.41062327644676616</v>
      </c>
      <c r="G62" t="str">
        <f>IF(F62&gt;=VLOOKUP(_xlfn.CONCAT(B62,E62),'Limites classes IBG'!$B$5:$I$6,8,FALSE),"Prioridade 1",IF('IBG Cenário 4'!F65&lt;=VLOOKUP(_xlfn.CONCAT('IBG Cenário 4'!B65,'IBG Cenário 4'!E65),'Limites classes IBG'!$B$5:$I$6,7,FALSE),"Prioridade 3","Prioridade 2"))</f>
        <v>Prioridade 2</v>
      </c>
      <c r="H62" s="2"/>
    </row>
    <row r="63" spans="1:8" x14ac:dyDescent="0.25">
      <c r="A63">
        <v>22240</v>
      </c>
      <c r="B63" t="s">
        <v>715</v>
      </c>
      <c r="C63" t="s">
        <v>679</v>
      </c>
      <c r="D63" t="s">
        <v>93</v>
      </c>
      <c r="E63" t="s">
        <v>716</v>
      </c>
      <c r="F63" s="2">
        <v>0.36873985533928899</v>
      </c>
      <c r="G63" t="str">
        <f>IF(F63&gt;=VLOOKUP(_xlfn.CONCAT(B63,E63),'Limites classes IBG'!$B$5:$I$6,8,FALSE),"Prioridade 1",IF('IBG Cenário 4'!F67&lt;=VLOOKUP(_xlfn.CONCAT('IBG Cenário 4'!B67,'IBG Cenário 4'!E67),'Limites classes IBG'!$B$5:$I$6,7,FALSE),"Prioridade 3","Prioridade 2"))</f>
        <v>Prioridade 2</v>
      </c>
      <c r="H63" s="2"/>
    </row>
    <row r="64" spans="1:8" x14ac:dyDescent="0.25">
      <c r="A64">
        <v>22241</v>
      </c>
      <c r="B64" t="s">
        <v>715</v>
      </c>
      <c r="C64" t="s">
        <v>680</v>
      </c>
      <c r="D64" t="s">
        <v>93</v>
      </c>
      <c r="E64" t="s">
        <v>716</v>
      </c>
      <c r="F64" s="2">
        <v>0.18964362862547962</v>
      </c>
      <c r="G64" t="str">
        <f>IF(F64&gt;=VLOOKUP(_xlfn.CONCAT(B64,E64),'Limites classes IBG'!$B$5:$I$6,8,FALSE),"Prioridade 1",IF('IBG Cenário 4'!F68&lt;=VLOOKUP(_xlfn.CONCAT('IBG Cenário 4'!B68,'IBG Cenário 4'!E68),'Limites classes IBG'!$B$5:$I$6,7,FALSE),"Prioridade 3","Prioridade 2"))</f>
        <v>Prioridade 2</v>
      </c>
      <c r="H64" s="2"/>
    </row>
    <row r="65" spans="1:8" x14ac:dyDescent="0.25">
      <c r="A65">
        <v>22242</v>
      </c>
      <c r="B65" t="s">
        <v>715</v>
      </c>
      <c r="C65" t="s">
        <v>681</v>
      </c>
      <c r="D65" t="s">
        <v>93</v>
      </c>
      <c r="E65" t="s">
        <v>716</v>
      </c>
      <c r="F65" s="2">
        <v>0.31448128866826836</v>
      </c>
      <c r="G65" t="str">
        <f>IF(F65&gt;=VLOOKUP(_xlfn.CONCAT(B65,E65),'Limites classes IBG'!$B$5:$I$6,8,FALSE),"Prioridade 1",IF('IBG Cenário 4'!F69&lt;=VLOOKUP(_xlfn.CONCAT('IBG Cenário 4'!B69,'IBG Cenário 4'!E69),'Limites classes IBG'!$B$5:$I$6,7,FALSE),"Prioridade 3","Prioridade 2"))</f>
        <v>Prioridade 2</v>
      </c>
      <c r="H65" s="2"/>
    </row>
    <row r="66" spans="1:8" x14ac:dyDescent="0.25">
      <c r="A66">
        <v>22243</v>
      </c>
      <c r="B66" t="s">
        <v>715</v>
      </c>
      <c r="C66" t="s">
        <v>682</v>
      </c>
      <c r="D66" t="s">
        <v>93</v>
      </c>
      <c r="E66" t="s">
        <v>716</v>
      </c>
      <c r="F66" s="2">
        <v>0.20902569493598347</v>
      </c>
      <c r="G66" t="str">
        <f>IF(F66&gt;=VLOOKUP(_xlfn.CONCAT(B66,E66),'Limites classes IBG'!$B$5:$I$6,8,FALSE),"Prioridade 1",IF('IBG Cenário 4'!F70&lt;=VLOOKUP(_xlfn.CONCAT('IBG Cenário 4'!B70,'IBG Cenário 4'!E70),'Limites classes IBG'!$B$5:$I$6,7,FALSE),"Prioridade 3","Prioridade 2"))</f>
        <v>Prioridade 2</v>
      </c>
      <c r="H66" s="2"/>
    </row>
    <row r="67" spans="1:8" x14ac:dyDescent="0.25">
      <c r="A67">
        <v>22244</v>
      </c>
      <c r="B67" t="s">
        <v>715</v>
      </c>
      <c r="C67" t="s">
        <v>683</v>
      </c>
      <c r="D67" t="s">
        <v>93</v>
      </c>
      <c r="E67" t="s">
        <v>716</v>
      </c>
      <c r="F67" s="2">
        <v>0.32725706609392607</v>
      </c>
      <c r="G67" t="str">
        <f>IF(F67&gt;=VLOOKUP(_xlfn.CONCAT(B67,E67),'Limites classes IBG'!$B$5:$I$6,8,FALSE),"Prioridade 1",IF('IBG Cenário 4'!F71&lt;=VLOOKUP(_xlfn.CONCAT('IBG Cenário 4'!B71,'IBG Cenário 4'!E71),'Limites classes IBG'!$B$5:$I$6,7,FALSE),"Prioridade 3","Prioridade 2"))</f>
        <v>Prioridade 2</v>
      </c>
      <c r="H67" s="2"/>
    </row>
    <row r="68" spans="1:8" x14ac:dyDescent="0.25">
      <c r="A68">
        <v>22277</v>
      </c>
      <c r="B68" t="s">
        <v>715</v>
      </c>
      <c r="C68" t="s">
        <v>684</v>
      </c>
      <c r="D68" t="s">
        <v>93</v>
      </c>
      <c r="E68" t="s">
        <v>716</v>
      </c>
      <c r="F68" s="2">
        <v>0.32916592203912298</v>
      </c>
      <c r="G68" t="str">
        <f>IF(F68&gt;=VLOOKUP(_xlfn.CONCAT(B68,E68),'Limites classes IBG'!$B$5:$I$6,8,FALSE),"Prioridade 1",IF('IBG Cenário 4'!F72&lt;=VLOOKUP(_xlfn.CONCAT('IBG Cenário 4'!B72,'IBG Cenário 4'!E72),'Limites classes IBG'!$B$5:$I$6,7,FALSE),"Prioridade 3","Prioridade 2"))</f>
        <v>Prioridade 2</v>
      </c>
      <c r="H68" s="2"/>
    </row>
    <row r="69" spans="1:8" x14ac:dyDescent="0.25">
      <c r="A69">
        <v>22278</v>
      </c>
      <c r="B69" t="s">
        <v>715</v>
      </c>
      <c r="C69" t="s">
        <v>685</v>
      </c>
      <c r="D69" t="s">
        <v>93</v>
      </c>
      <c r="E69" t="s">
        <v>716</v>
      </c>
      <c r="F69" s="2">
        <v>0.35999827088221015</v>
      </c>
      <c r="G69" t="str">
        <f>IF(F69&gt;=VLOOKUP(_xlfn.CONCAT(B69,E69),'Limites classes IBG'!$B$5:$I$6,8,FALSE),"Prioridade 1",IF('IBG Cenário 4'!F73&lt;=VLOOKUP(_xlfn.CONCAT('IBG Cenário 4'!B73,'IBG Cenário 4'!E73),'Limites classes IBG'!$B$5:$I$6,7,FALSE),"Prioridade 3","Prioridade 2"))</f>
        <v>Prioridade 2</v>
      </c>
      <c r="H69" s="2"/>
    </row>
    <row r="70" spans="1:8" x14ac:dyDescent="0.25">
      <c r="A70">
        <v>22312</v>
      </c>
      <c r="B70" t="s">
        <v>715</v>
      </c>
      <c r="C70" t="s">
        <v>687</v>
      </c>
      <c r="D70" t="s">
        <v>93</v>
      </c>
      <c r="E70" t="s">
        <v>716</v>
      </c>
      <c r="F70" s="2">
        <v>0.17493217905036498</v>
      </c>
      <c r="G70" t="str">
        <f>IF(F70&gt;=VLOOKUP(_xlfn.CONCAT(B70,E70),'Limites classes IBG'!$B$5:$I$6,8,FALSE),"Prioridade 1",IF('IBG Cenário 4'!F75&lt;=VLOOKUP(_xlfn.CONCAT('IBG Cenário 4'!B75,'IBG Cenário 4'!E75),'Limites classes IBG'!$B$5:$I$6,7,FALSE),"Prioridade 3","Prioridade 2"))</f>
        <v>Prioridade 2</v>
      </c>
      <c r="H70" s="2"/>
    </row>
    <row r="71" spans="1:8" x14ac:dyDescent="0.25">
      <c r="A71">
        <v>22313</v>
      </c>
      <c r="B71" t="s">
        <v>715</v>
      </c>
      <c r="C71" t="s">
        <v>688</v>
      </c>
      <c r="D71" t="s">
        <v>93</v>
      </c>
      <c r="E71" t="s">
        <v>716</v>
      </c>
      <c r="F71" s="2">
        <v>0.42668408181787754</v>
      </c>
      <c r="G71" t="str">
        <f>IF(F71&gt;=VLOOKUP(_xlfn.CONCAT(B71,E71),'Limites classes IBG'!$B$5:$I$6,8,FALSE),"Prioridade 1",IF('IBG Cenário 4'!F76&lt;=VLOOKUP(_xlfn.CONCAT('IBG Cenário 4'!B76,'IBG Cenário 4'!E76),'Limites classes IBG'!$B$5:$I$6,7,FALSE),"Prioridade 3","Prioridade 2"))</f>
        <v>Prioridade 2</v>
      </c>
      <c r="H71" s="2"/>
    </row>
    <row r="72" spans="1:8" x14ac:dyDescent="0.25">
      <c r="A72">
        <v>22314</v>
      </c>
      <c r="B72" t="s">
        <v>715</v>
      </c>
      <c r="C72" t="s">
        <v>689</v>
      </c>
      <c r="D72" t="s">
        <v>93</v>
      </c>
      <c r="E72" t="s">
        <v>716</v>
      </c>
      <c r="F72" s="2">
        <v>0.15960216433035423</v>
      </c>
      <c r="G72" t="str">
        <f>IF(F72&gt;=VLOOKUP(_xlfn.CONCAT(B72,E72),'Limites classes IBG'!$B$5:$I$6,8,FALSE),"Prioridade 1",IF('IBG Cenário 4'!F77&lt;=VLOOKUP(_xlfn.CONCAT('IBG Cenário 4'!B77,'IBG Cenário 4'!E77),'Limites classes IBG'!$B$5:$I$6,7,FALSE),"Prioridade 3","Prioridade 2"))</f>
        <v>Prioridade 2</v>
      </c>
      <c r="H72" s="2"/>
    </row>
    <row r="73" spans="1:8" x14ac:dyDescent="0.25">
      <c r="A73">
        <v>22315</v>
      </c>
      <c r="B73" t="s">
        <v>715</v>
      </c>
      <c r="C73" t="s">
        <v>690</v>
      </c>
      <c r="D73" t="s">
        <v>93</v>
      </c>
      <c r="E73" t="s">
        <v>716</v>
      </c>
      <c r="F73" s="2">
        <v>0.39428222987981787</v>
      </c>
      <c r="G73" t="str">
        <f>IF(F73&gt;=VLOOKUP(_xlfn.CONCAT(B73,E73),'Limites classes IBG'!$B$5:$I$6,8,FALSE),"Prioridade 1",IF('IBG Cenário 4'!F78&lt;=VLOOKUP(_xlfn.CONCAT('IBG Cenário 4'!B78,'IBG Cenário 4'!E78),'Limites classes IBG'!$B$5:$I$6,7,FALSE),"Prioridade 3","Prioridade 2"))</f>
        <v>Prioridade 2</v>
      </c>
      <c r="H73" s="2"/>
    </row>
    <row r="74" spans="1:8" x14ac:dyDescent="0.25">
      <c r="A74">
        <v>22316</v>
      </c>
      <c r="B74" t="s">
        <v>715</v>
      </c>
      <c r="C74" t="s">
        <v>691</v>
      </c>
      <c r="D74" t="s">
        <v>93</v>
      </c>
      <c r="E74" t="s">
        <v>716</v>
      </c>
      <c r="F74" s="2">
        <v>0.20044241711713279</v>
      </c>
      <c r="G74" t="str">
        <f>IF(F74&gt;=VLOOKUP(_xlfn.CONCAT(B74,E74),'Limites classes IBG'!$B$5:$I$6,8,FALSE),"Prioridade 1",IF('IBG Cenário 4'!F79&lt;=VLOOKUP(_xlfn.CONCAT('IBG Cenário 4'!B79,'IBG Cenário 4'!E79),'Limites classes IBG'!$B$5:$I$6,7,FALSE),"Prioridade 3","Prioridade 2"))</f>
        <v>Prioridade 2</v>
      </c>
      <c r="H74" s="2"/>
    </row>
    <row r="75" spans="1:8" x14ac:dyDescent="0.25">
      <c r="A75">
        <v>22317</v>
      </c>
      <c r="B75" t="s">
        <v>715</v>
      </c>
      <c r="C75" t="s">
        <v>692</v>
      </c>
      <c r="D75" t="s">
        <v>93</v>
      </c>
      <c r="E75" t="s">
        <v>716</v>
      </c>
      <c r="F75" s="2">
        <v>0.17498371284202335</v>
      </c>
      <c r="G75" t="str">
        <f>IF(F75&gt;=VLOOKUP(_xlfn.CONCAT(B75,E75),'Limites classes IBG'!$B$5:$I$6,8,FALSE),"Prioridade 1",IF('IBG Cenário 4'!F80&lt;=VLOOKUP(_xlfn.CONCAT('IBG Cenário 4'!B80,'IBG Cenário 4'!E80),'Limites classes IBG'!$B$5:$I$6,7,FALSE),"Prioridade 3","Prioridade 2"))</f>
        <v>Prioridade 2</v>
      </c>
      <c r="H75" s="2"/>
    </row>
    <row r="76" spans="1:8" x14ac:dyDescent="0.25">
      <c r="A76">
        <v>22318</v>
      </c>
      <c r="B76" t="s">
        <v>715</v>
      </c>
      <c r="C76" t="s">
        <v>693</v>
      </c>
      <c r="D76" t="s">
        <v>93</v>
      </c>
      <c r="E76" t="s">
        <v>716</v>
      </c>
      <c r="F76" s="2">
        <v>0.1728125883996228</v>
      </c>
      <c r="G76" t="str">
        <f>IF(F76&gt;=VLOOKUP(_xlfn.CONCAT(B76,E76),'Limites classes IBG'!$B$5:$I$6,8,FALSE),"Prioridade 1",IF('IBG Cenário 4'!F81&lt;=VLOOKUP(_xlfn.CONCAT('IBG Cenário 4'!B81,'IBG Cenário 4'!E81),'Limites classes IBG'!$B$5:$I$6,7,FALSE),"Prioridade 3","Prioridade 2"))</f>
        <v>Prioridade 2</v>
      </c>
      <c r="H76" s="2"/>
    </row>
    <row r="77" spans="1:8" x14ac:dyDescent="0.25">
      <c r="A77">
        <v>22319</v>
      </c>
      <c r="B77" t="s">
        <v>715</v>
      </c>
      <c r="C77" t="s">
        <v>694</v>
      </c>
      <c r="D77" t="s">
        <v>93</v>
      </c>
      <c r="E77" t="s">
        <v>716</v>
      </c>
      <c r="F77" s="2">
        <v>0.14634442525524671</v>
      </c>
      <c r="G77" t="str">
        <f>IF(F77&gt;=VLOOKUP(_xlfn.CONCAT(B77,E77),'Limites classes IBG'!$B$5:$I$6,8,FALSE),"Prioridade 1",IF('IBG Cenário 4'!F82&lt;=VLOOKUP(_xlfn.CONCAT('IBG Cenário 4'!B82,'IBG Cenário 4'!E82),'Limites classes IBG'!$B$5:$I$6,7,FALSE),"Prioridade 3","Prioridade 2"))</f>
        <v>Prioridade 2</v>
      </c>
      <c r="H77" s="2"/>
    </row>
    <row r="78" spans="1:8" x14ac:dyDescent="0.25">
      <c r="A78">
        <v>22320</v>
      </c>
      <c r="B78" t="s">
        <v>715</v>
      </c>
      <c r="C78" t="s">
        <v>695</v>
      </c>
      <c r="D78" t="s">
        <v>93</v>
      </c>
      <c r="E78" t="s">
        <v>716</v>
      </c>
      <c r="F78" s="2">
        <v>0.18260878921470988</v>
      </c>
      <c r="G78" t="str">
        <f>IF(F78&gt;=VLOOKUP(_xlfn.CONCAT(B78,E78),'Limites classes IBG'!$B$5:$I$6,8,FALSE),"Prioridade 1",IF('IBG Cenário 4'!F83&lt;=VLOOKUP(_xlfn.CONCAT('IBG Cenário 4'!B83,'IBG Cenário 4'!E83),'Limites classes IBG'!$B$5:$I$6,7,FALSE),"Prioridade 3","Prioridade 2"))</f>
        <v>Prioridade 2</v>
      </c>
      <c r="H78" s="2"/>
    </row>
    <row r="79" spans="1:8" x14ac:dyDescent="0.25">
      <c r="A79">
        <v>22321</v>
      </c>
      <c r="B79" t="s">
        <v>715</v>
      </c>
      <c r="C79" t="s">
        <v>696</v>
      </c>
      <c r="D79" t="s">
        <v>93</v>
      </c>
      <c r="E79" t="s">
        <v>716</v>
      </c>
      <c r="F79" s="2">
        <v>0.16574534960187925</v>
      </c>
      <c r="G79" t="str">
        <f>IF(F79&gt;=VLOOKUP(_xlfn.CONCAT(B79,E79),'Limites classes IBG'!$B$5:$I$6,8,FALSE),"Prioridade 1",IF('IBG Cenário 4'!F84&lt;=VLOOKUP(_xlfn.CONCAT('IBG Cenário 4'!B84,'IBG Cenário 4'!E84),'Limites classes IBG'!$B$5:$I$6,7,FALSE),"Prioridade 3","Prioridade 2"))</f>
        <v>Prioridade 2</v>
      </c>
      <c r="H79" s="2"/>
    </row>
    <row r="80" spans="1:8" x14ac:dyDescent="0.25">
      <c r="A80">
        <v>22322</v>
      </c>
      <c r="B80" t="s">
        <v>715</v>
      </c>
      <c r="C80" t="s">
        <v>697</v>
      </c>
      <c r="D80" t="s">
        <v>93</v>
      </c>
      <c r="E80" t="s">
        <v>716</v>
      </c>
      <c r="F80" s="2">
        <v>0.21534642601939699</v>
      </c>
      <c r="G80" t="str">
        <f>IF(F80&gt;=VLOOKUP(_xlfn.CONCAT(B80,E80),'Limites classes IBG'!$B$5:$I$6,8,FALSE),"Prioridade 1",IF('IBG Cenário 4'!F85&lt;=VLOOKUP(_xlfn.CONCAT('IBG Cenário 4'!B85,'IBG Cenário 4'!E85),'Limites classes IBG'!$B$5:$I$6,7,FALSE),"Prioridade 3","Prioridade 2"))</f>
        <v>Prioridade 2</v>
      </c>
      <c r="H80" s="2"/>
    </row>
    <row r="81" spans="1:8" x14ac:dyDescent="0.25">
      <c r="A81">
        <v>22323</v>
      </c>
      <c r="B81" t="s">
        <v>715</v>
      </c>
      <c r="C81" t="s">
        <v>698</v>
      </c>
      <c r="D81" t="s">
        <v>93</v>
      </c>
      <c r="E81" t="s">
        <v>716</v>
      </c>
      <c r="F81" s="2">
        <v>0.15181420539233395</v>
      </c>
      <c r="G81" t="str">
        <f>IF(F81&gt;=VLOOKUP(_xlfn.CONCAT(B81,E81),'Limites classes IBG'!$B$5:$I$6,8,FALSE),"Prioridade 1",IF('IBG Cenário 4'!F86&lt;=VLOOKUP(_xlfn.CONCAT('IBG Cenário 4'!B86,'IBG Cenário 4'!E86),'Limites classes IBG'!$B$5:$I$6,7,FALSE),"Prioridade 3","Prioridade 2"))</f>
        <v>Prioridade 3</v>
      </c>
      <c r="H81" s="2"/>
    </row>
    <row r="82" spans="1:8" x14ac:dyDescent="0.25">
      <c r="A82">
        <v>22324</v>
      </c>
      <c r="B82" t="s">
        <v>715</v>
      </c>
      <c r="C82" t="s">
        <v>699</v>
      </c>
      <c r="D82" t="s">
        <v>93</v>
      </c>
      <c r="E82" t="s">
        <v>716</v>
      </c>
      <c r="F82" s="2">
        <v>0.14959576547019637</v>
      </c>
      <c r="G82" t="str">
        <f>IF(F82&gt;=VLOOKUP(_xlfn.CONCAT(B82,E82),'Limites classes IBG'!$B$5:$I$6,8,FALSE),"Prioridade 1",IF('IBG Cenário 4'!F87&lt;=VLOOKUP(_xlfn.CONCAT('IBG Cenário 4'!B87,'IBG Cenário 4'!E87),'Limites classes IBG'!$B$5:$I$6,7,FALSE),"Prioridade 3","Prioridade 2"))</f>
        <v>Prioridade 3</v>
      </c>
      <c r="H82" s="2"/>
    </row>
    <row r="83" spans="1:8" x14ac:dyDescent="0.25">
      <c r="A83">
        <v>22325</v>
      </c>
      <c r="B83" t="s">
        <v>715</v>
      </c>
      <c r="C83" t="s">
        <v>700</v>
      </c>
      <c r="D83" t="s">
        <v>93</v>
      </c>
      <c r="E83" t="s">
        <v>716</v>
      </c>
      <c r="F83" s="2">
        <v>0.42997443245179262</v>
      </c>
      <c r="G83" t="str">
        <f>IF(F83&gt;=VLOOKUP(_xlfn.CONCAT(B83,E83),'Limites classes IBG'!$B$5:$I$6,8,FALSE),"Prioridade 1",IF('IBG Cenário 4'!F88&lt;=VLOOKUP(_xlfn.CONCAT('IBG Cenário 4'!B88,'IBG Cenário 4'!E88),'Limites classes IBG'!$B$5:$I$6,7,FALSE),"Prioridade 3","Prioridade 2"))</f>
        <v>Prioridade 3</v>
      </c>
      <c r="H83" s="2"/>
    </row>
    <row r="84" spans="1:8" x14ac:dyDescent="0.25">
      <c r="A84">
        <v>22326</v>
      </c>
      <c r="B84" t="s">
        <v>715</v>
      </c>
      <c r="C84" t="s">
        <v>701</v>
      </c>
      <c r="D84" t="s">
        <v>93</v>
      </c>
      <c r="E84" t="s">
        <v>716</v>
      </c>
      <c r="F84" s="2">
        <v>0.26489255681695073</v>
      </c>
      <c r="G84" t="str">
        <f>IF(F84&gt;=VLOOKUP(_xlfn.CONCAT(B84,E84),'Limites classes IBG'!$B$5:$I$6,8,FALSE),"Prioridade 1",IF('IBG Cenário 4'!F89&lt;=VLOOKUP(_xlfn.CONCAT('IBG Cenário 4'!B89,'IBG Cenário 4'!E89),'Limites classes IBG'!$B$5:$I$6,7,FALSE),"Prioridade 3","Prioridade 2"))</f>
        <v>Prioridade 3</v>
      </c>
      <c r="H84" s="2"/>
    </row>
    <row r="85" spans="1:8" x14ac:dyDescent="0.25">
      <c r="A85">
        <v>22327</v>
      </c>
      <c r="B85" t="s">
        <v>715</v>
      </c>
      <c r="C85" t="s">
        <v>702</v>
      </c>
      <c r="D85" t="s">
        <v>93</v>
      </c>
      <c r="E85" t="s">
        <v>716</v>
      </c>
      <c r="F85" s="2">
        <v>0.24648889681695069</v>
      </c>
      <c r="G85" t="str">
        <f>IF(F85&gt;=VLOOKUP(_xlfn.CONCAT(B85,E85),'Limites classes IBG'!$B$5:$I$6,8,FALSE),"Prioridade 1",IF('IBG Cenário 4'!F90&lt;=VLOOKUP(_xlfn.CONCAT('IBG Cenário 4'!B90,'IBG Cenário 4'!E90),'Limites classes IBG'!$B$5:$I$6,7,FALSE),"Prioridade 3","Prioridade 2"))</f>
        <v>Prioridade 3</v>
      </c>
      <c r="H85" s="2"/>
    </row>
    <row r="86" spans="1:8" x14ac:dyDescent="0.25">
      <c r="A86">
        <v>393</v>
      </c>
      <c r="B86" t="s">
        <v>715</v>
      </c>
      <c r="C86" t="s">
        <v>233</v>
      </c>
      <c r="D86" t="s">
        <v>93</v>
      </c>
      <c r="E86" t="s">
        <v>716</v>
      </c>
      <c r="F86" s="2">
        <v>1.9235450000000001E-2</v>
      </c>
      <c r="G86" t="str">
        <f>IF(F86&gt;=VLOOKUP(_xlfn.CONCAT(B86,E86),'Limites classes IBG'!$B$5:$I$6,8,FALSE),"Prioridade 1",IF('IBG Cenário 4'!F31&lt;=VLOOKUP(_xlfn.CONCAT('IBG Cenário 4'!B31,'IBG Cenário 4'!E31),'Limites classes IBG'!$B$5:$I$6,7,FALSE),"Prioridade 3","Prioridade 2"))</f>
        <v>Prioridade 2</v>
      </c>
      <c r="H86" s="2"/>
    </row>
    <row r="87" spans="1:8" x14ac:dyDescent="0.25">
      <c r="A87">
        <v>419</v>
      </c>
      <c r="B87" t="s">
        <v>715</v>
      </c>
      <c r="C87" t="s">
        <v>235</v>
      </c>
      <c r="D87" t="s">
        <v>93</v>
      </c>
      <c r="E87" t="s">
        <v>716</v>
      </c>
      <c r="F87" s="2">
        <v>1.2111690000000001E-2</v>
      </c>
      <c r="G87" t="str">
        <f>IF(F87&gt;=VLOOKUP(_xlfn.CONCAT(B87,E87),'Limites classes IBG'!$B$5:$I$6,8,FALSE),"Prioridade 1",IF('IBG Cenário 4'!F33&lt;=VLOOKUP(_xlfn.CONCAT('IBG Cenário 4'!B33,'IBG Cenário 4'!E33),'Limites classes IBG'!$B$5:$I$6,7,FALSE),"Prioridade 3","Prioridade 2"))</f>
        <v>Prioridade 2</v>
      </c>
      <c r="H87" s="2"/>
    </row>
    <row r="88" spans="1:8" x14ac:dyDescent="0.25">
      <c r="A88">
        <v>21770</v>
      </c>
      <c r="B88" t="s">
        <v>715</v>
      </c>
      <c r="C88" t="s">
        <v>403</v>
      </c>
      <c r="D88" t="s">
        <v>93</v>
      </c>
      <c r="E88" t="s">
        <v>716</v>
      </c>
      <c r="F88" s="2">
        <v>8.7456099999999991E-3</v>
      </c>
      <c r="G88" t="str">
        <f>IF(F88&gt;=VLOOKUP(_xlfn.CONCAT(B88,E88),'Limites classes IBG'!$B$5:$I$6,8,FALSE),"Prioridade 1",IF('IBG Cenário 4'!F44&lt;=VLOOKUP(_xlfn.CONCAT('IBG Cenário 4'!B44,'IBG Cenário 4'!E44),'Limites classes IBG'!$B$5:$I$6,7,FALSE),"Prioridade 3","Prioridade 2"))</f>
        <v>Prioridade 2</v>
      </c>
      <c r="H88" s="2"/>
    </row>
    <row r="89" spans="1:8" x14ac:dyDescent="0.25">
      <c r="A89">
        <v>21809</v>
      </c>
      <c r="B89" t="s">
        <v>715</v>
      </c>
      <c r="C89" t="s">
        <v>427</v>
      </c>
      <c r="D89" t="s">
        <v>93</v>
      </c>
      <c r="E89" t="s">
        <v>716</v>
      </c>
      <c r="F89" s="2">
        <v>2.4399580000000001E-2</v>
      </c>
      <c r="G89" t="str">
        <f>IF(F89&gt;=VLOOKUP(_xlfn.CONCAT(B89,E89),'Limites classes IBG'!$B$5:$I$6,8,FALSE),"Prioridade 1",IF('IBG Cenário 4'!F53&lt;=VLOOKUP(_xlfn.CONCAT('IBG Cenário 4'!B53,'IBG Cenário 4'!E53),'Limites classes IBG'!$B$5:$I$6,7,FALSE),"Prioridade 3","Prioridade 2"))</f>
        <v>Prioridade 2</v>
      </c>
      <c r="H89" s="2"/>
    </row>
    <row r="90" spans="1:8" x14ac:dyDescent="0.25">
      <c r="A90">
        <v>21812</v>
      </c>
      <c r="B90" t="s">
        <v>715</v>
      </c>
      <c r="C90" t="s">
        <v>428</v>
      </c>
      <c r="D90" t="s">
        <v>93</v>
      </c>
      <c r="E90" t="s">
        <v>716</v>
      </c>
      <c r="F90" s="2">
        <v>2.4399580000000001E-2</v>
      </c>
      <c r="G90" t="str">
        <f>IF(F90&gt;=VLOOKUP(_xlfn.CONCAT(B90,E90),'Limites classes IBG'!$B$5:$I$6,8,FALSE),"Prioridade 1",IF('IBG Cenário 4'!F54&lt;=VLOOKUP(_xlfn.CONCAT('IBG Cenário 4'!B54,'IBG Cenário 4'!E54),'Limites classes IBG'!$B$5:$I$6,7,FALSE),"Prioridade 3","Prioridade 2"))</f>
        <v>Prioridade 2</v>
      </c>
      <c r="H90" s="2"/>
    </row>
    <row r="91" spans="1:8" x14ac:dyDescent="0.25">
      <c r="A91">
        <v>49</v>
      </c>
      <c r="B91" t="s">
        <v>719</v>
      </c>
      <c r="C91" t="s">
        <v>92</v>
      </c>
      <c r="D91" t="s">
        <v>93</v>
      </c>
      <c r="E91" t="s">
        <v>716</v>
      </c>
      <c r="F91" s="2">
        <v>0.18945059</v>
      </c>
      <c r="G91" t="str">
        <f>IF(F91&gt;=VLOOKUP(_xlfn.CONCAT(B91,E91),'Limites classes IBG'!$B$5:$I$6,8,FALSE),"Prioridade 1",IF('IBG Cenário 4'!F91&lt;=VLOOKUP(_xlfn.CONCAT('IBG Cenário 4'!B91,'IBG Cenário 4'!E91),'Limites classes IBG'!$B$5:$I$6,7,FALSE),"Prioridade 3","Prioridade 2"))</f>
        <v>Prioridade 3</v>
      </c>
      <c r="H91" s="2"/>
    </row>
    <row r="92" spans="1:8" x14ac:dyDescent="0.25">
      <c r="A92">
        <v>62</v>
      </c>
      <c r="B92" t="s">
        <v>719</v>
      </c>
      <c r="C92" t="s">
        <v>96</v>
      </c>
      <c r="D92" t="s">
        <v>93</v>
      </c>
      <c r="E92" t="s">
        <v>716</v>
      </c>
      <c r="F92" s="2">
        <v>0.34541526</v>
      </c>
      <c r="G92" t="str">
        <f>IF(F92&gt;=VLOOKUP(_xlfn.CONCAT(B92,E92),'Limites classes IBG'!$B$5:$I$6,8,FALSE),"Prioridade 1",IF('IBG Cenário 4'!F92&lt;=VLOOKUP(_xlfn.CONCAT('IBG Cenário 4'!B92,'IBG Cenário 4'!E92),'Limites classes IBG'!$B$5:$I$6,7,FALSE),"Prioridade 3","Prioridade 2"))</f>
        <v>Prioridade 2</v>
      </c>
      <c r="H92" s="2"/>
    </row>
    <row r="93" spans="1:8" x14ac:dyDescent="0.25">
      <c r="A93">
        <v>74</v>
      </c>
      <c r="B93" t="s">
        <v>719</v>
      </c>
      <c r="C93" t="s">
        <v>100</v>
      </c>
      <c r="D93" t="s">
        <v>93</v>
      </c>
      <c r="E93" t="s">
        <v>716</v>
      </c>
      <c r="F93" s="2">
        <v>0.38921322999999997</v>
      </c>
      <c r="G93" t="str">
        <f>IF(F93&gt;=VLOOKUP(_xlfn.CONCAT(B93,E93),'Limites classes IBG'!$B$5:$I$6,8,FALSE),"Prioridade 1",IF('IBG Cenário 4'!F93&lt;=VLOOKUP(_xlfn.CONCAT('IBG Cenário 4'!B93,'IBG Cenário 4'!E93),'Limites classes IBG'!$B$5:$I$6,7,FALSE),"Prioridade 3","Prioridade 2"))</f>
        <v>Prioridade 2</v>
      </c>
      <c r="H93" s="2"/>
    </row>
    <row r="94" spans="1:8" x14ac:dyDescent="0.25">
      <c r="A94">
        <v>78</v>
      </c>
      <c r="B94" t="s">
        <v>719</v>
      </c>
      <c r="C94" t="s">
        <v>102</v>
      </c>
      <c r="D94" t="s">
        <v>93</v>
      </c>
      <c r="E94" t="s">
        <v>716</v>
      </c>
      <c r="F94" s="2">
        <v>0.25931831999999999</v>
      </c>
      <c r="G94" t="str">
        <f>IF(F94&gt;=VLOOKUP(_xlfn.CONCAT(B94,E94),'Limites classes IBG'!$B$5:$I$6,8,FALSE),"Prioridade 1",IF('IBG Cenário 4'!F94&lt;=VLOOKUP(_xlfn.CONCAT('IBG Cenário 4'!B94,'IBG Cenário 4'!E94),'Limites classes IBG'!$B$5:$I$6,7,FALSE),"Prioridade 3","Prioridade 2"))</f>
        <v>Prioridade 2</v>
      </c>
      <c r="H94" s="2"/>
    </row>
    <row r="95" spans="1:8" x14ac:dyDescent="0.25">
      <c r="A95">
        <v>105</v>
      </c>
      <c r="B95" t="s">
        <v>719</v>
      </c>
      <c r="C95" t="s">
        <v>107</v>
      </c>
      <c r="D95" t="s">
        <v>93</v>
      </c>
      <c r="E95" t="s">
        <v>716</v>
      </c>
      <c r="F95" s="2">
        <v>0.27244862000000003</v>
      </c>
      <c r="G95" t="str">
        <f>IF(F95&gt;=VLOOKUP(_xlfn.CONCAT(B95,E95),'Limites classes IBG'!$B$5:$I$6,8,FALSE),"Prioridade 1",IF('IBG Cenário 4'!F95&lt;=VLOOKUP(_xlfn.CONCAT('IBG Cenário 4'!B95,'IBG Cenário 4'!E95),'Limites classes IBG'!$B$5:$I$6,7,FALSE),"Prioridade 3","Prioridade 2"))</f>
        <v>Prioridade 2</v>
      </c>
      <c r="H95" s="2"/>
    </row>
    <row r="96" spans="1:8" x14ac:dyDescent="0.25">
      <c r="A96">
        <v>129</v>
      </c>
      <c r="B96" t="s">
        <v>719</v>
      </c>
      <c r="C96" t="s">
        <v>119</v>
      </c>
      <c r="D96" t="s">
        <v>93</v>
      </c>
      <c r="E96" t="s">
        <v>716</v>
      </c>
      <c r="F96" s="2">
        <v>0.46316831999999997</v>
      </c>
      <c r="G96" t="str">
        <f>IF(F96&gt;=VLOOKUP(_xlfn.CONCAT(B96,E96),'Limites classes IBG'!$B$5:$I$6,8,FALSE),"Prioridade 1",IF('IBG Cenário 4'!F96&lt;=VLOOKUP(_xlfn.CONCAT('IBG Cenário 4'!B96,'IBG Cenário 4'!E96),'Limites classes IBG'!$B$5:$I$6,7,FALSE),"Prioridade 3","Prioridade 2"))</f>
        <v>Prioridade 2</v>
      </c>
      <c r="H96" s="2"/>
    </row>
    <row r="97" spans="1:8" x14ac:dyDescent="0.25">
      <c r="A97">
        <v>130</v>
      </c>
      <c r="B97" t="s">
        <v>719</v>
      </c>
      <c r="C97" t="s">
        <v>120</v>
      </c>
      <c r="D97" t="s">
        <v>93</v>
      </c>
      <c r="E97" t="s">
        <v>716</v>
      </c>
      <c r="F97" s="2">
        <v>0.65267446000000007</v>
      </c>
      <c r="G97" t="str">
        <f>IF(F97&gt;=VLOOKUP(_xlfn.CONCAT(B97,E97),'Limites classes IBG'!$B$5:$I$6,8,FALSE),"Prioridade 1",IF('IBG Cenário 4'!F97&lt;=VLOOKUP(_xlfn.CONCAT('IBG Cenário 4'!B97,'IBG Cenário 4'!E97),'Limites classes IBG'!$B$5:$I$6,7,FALSE),"Prioridade 3","Prioridade 2"))</f>
        <v>Prioridade 1</v>
      </c>
      <c r="H97" s="2"/>
    </row>
    <row r="98" spans="1:8" x14ac:dyDescent="0.25">
      <c r="A98">
        <v>139</v>
      </c>
      <c r="B98" t="s">
        <v>719</v>
      </c>
      <c r="C98" t="s">
        <v>129</v>
      </c>
      <c r="D98" t="s">
        <v>93</v>
      </c>
      <c r="E98" t="s">
        <v>716</v>
      </c>
      <c r="F98" s="2">
        <v>0.64856119999999995</v>
      </c>
      <c r="G98" t="str">
        <f>IF(F98&gt;=VLOOKUP(_xlfn.CONCAT(B98,E98),'Limites classes IBG'!$B$5:$I$6,8,FALSE),"Prioridade 1",IF('IBG Cenário 4'!F98&lt;=VLOOKUP(_xlfn.CONCAT('IBG Cenário 4'!B98,'IBG Cenário 4'!E98),'Limites classes IBG'!$B$5:$I$6,7,FALSE),"Prioridade 3","Prioridade 2"))</f>
        <v>Prioridade 1</v>
      </c>
      <c r="H98" s="2"/>
    </row>
    <row r="99" spans="1:8" x14ac:dyDescent="0.25">
      <c r="A99">
        <v>148</v>
      </c>
      <c r="B99" t="s">
        <v>719</v>
      </c>
      <c r="C99" t="s">
        <v>138</v>
      </c>
      <c r="D99" t="s">
        <v>93</v>
      </c>
      <c r="E99" t="s">
        <v>716</v>
      </c>
      <c r="F99" s="2">
        <v>0.4779562</v>
      </c>
      <c r="G99" t="str">
        <f>IF(F99&gt;=VLOOKUP(_xlfn.CONCAT(B99,E99),'Limites classes IBG'!$B$5:$I$6,8,FALSE),"Prioridade 1",IF('IBG Cenário 4'!F99&lt;=VLOOKUP(_xlfn.CONCAT('IBG Cenário 4'!B99,'IBG Cenário 4'!E99),'Limites classes IBG'!$B$5:$I$6,7,FALSE),"Prioridade 3","Prioridade 2"))</f>
        <v>Prioridade 2</v>
      </c>
      <c r="H99" s="2"/>
    </row>
    <row r="100" spans="1:8" x14ac:dyDescent="0.25">
      <c r="A100">
        <v>160</v>
      </c>
      <c r="B100" t="s">
        <v>719</v>
      </c>
      <c r="C100" t="s">
        <v>150</v>
      </c>
      <c r="D100" t="s">
        <v>93</v>
      </c>
      <c r="E100" t="s">
        <v>716</v>
      </c>
      <c r="F100" s="2">
        <v>0.71471158000000001</v>
      </c>
      <c r="G100" t="str">
        <f>IF(F100&gt;=VLOOKUP(_xlfn.CONCAT(B100,E100),'Limites classes IBG'!$B$5:$I$6,8,FALSE),"Prioridade 1",IF('IBG Cenário 4'!F100&lt;=VLOOKUP(_xlfn.CONCAT('IBG Cenário 4'!B100,'IBG Cenário 4'!E100),'Limites classes IBG'!$B$5:$I$6,7,FALSE),"Prioridade 3","Prioridade 2"))</f>
        <v>Prioridade 1</v>
      </c>
      <c r="H100" s="2"/>
    </row>
    <row r="101" spans="1:8" x14ac:dyDescent="0.25">
      <c r="A101">
        <v>161</v>
      </c>
      <c r="B101" t="s">
        <v>719</v>
      </c>
      <c r="C101" t="s">
        <v>151</v>
      </c>
      <c r="D101" t="s">
        <v>93</v>
      </c>
      <c r="E101" t="s">
        <v>716</v>
      </c>
      <c r="F101" s="2">
        <v>0.42018129055041842</v>
      </c>
      <c r="G101" t="str">
        <f>IF(F101&gt;=VLOOKUP(_xlfn.CONCAT(B101,E101),'Limites classes IBG'!$B$5:$I$6,8,FALSE),"Prioridade 1",IF('IBG Cenário 4'!F101&lt;=VLOOKUP(_xlfn.CONCAT('IBG Cenário 4'!B101,'IBG Cenário 4'!E101),'Limites classes IBG'!$B$5:$I$6,7,FALSE),"Prioridade 3","Prioridade 2"))</f>
        <v>Prioridade 2</v>
      </c>
      <c r="H101" s="2"/>
    </row>
    <row r="102" spans="1:8" x14ac:dyDescent="0.25">
      <c r="A102">
        <v>21653</v>
      </c>
      <c r="B102" t="s">
        <v>719</v>
      </c>
      <c r="C102" t="s">
        <v>317</v>
      </c>
      <c r="D102" t="s">
        <v>93</v>
      </c>
      <c r="E102" t="s">
        <v>716</v>
      </c>
      <c r="F102" s="2">
        <v>0.23257692027912164</v>
      </c>
      <c r="G102" t="str">
        <f>IF(F102&gt;=VLOOKUP(_xlfn.CONCAT(B102,E102),'Limites classes IBG'!$B$5:$I$6,8,FALSE),"Prioridade 1",IF('IBG Cenário 4'!F102&lt;=VLOOKUP(_xlfn.CONCAT('IBG Cenário 4'!B102,'IBG Cenário 4'!E102),'Limites classes IBG'!$B$5:$I$6,7,FALSE),"Prioridade 3","Prioridade 2"))</f>
        <v>Prioridade 2</v>
      </c>
      <c r="H102" s="2"/>
    </row>
    <row r="103" spans="1:8" x14ac:dyDescent="0.25">
      <c r="A103">
        <v>21661</v>
      </c>
      <c r="B103" t="s">
        <v>719</v>
      </c>
      <c r="C103" t="s">
        <v>325</v>
      </c>
      <c r="D103" t="s">
        <v>93</v>
      </c>
      <c r="E103" t="s">
        <v>716</v>
      </c>
      <c r="F103" s="2">
        <v>0.32484211092552884</v>
      </c>
      <c r="G103" t="str">
        <f>IF(F103&gt;=VLOOKUP(_xlfn.CONCAT(B103,E103),'Limites classes IBG'!$B$5:$I$6,8,FALSE),"Prioridade 1",IF('IBG Cenário 4'!F103&lt;=VLOOKUP(_xlfn.CONCAT('IBG Cenário 4'!B103,'IBG Cenário 4'!E103),'Limites classes IBG'!$B$5:$I$6,7,FALSE),"Prioridade 3","Prioridade 2"))</f>
        <v>Prioridade 2</v>
      </c>
      <c r="H103" s="2"/>
    </row>
    <row r="104" spans="1:8" x14ac:dyDescent="0.25">
      <c r="A104">
        <v>21666</v>
      </c>
      <c r="B104" t="s">
        <v>719</v>
      </c>
      <c r="C104" t="s">
        <v>330</v>
      </c>
      <c r="D104" t="s">
        <v>93</v>
      </c>
      <c r="E104" t="s">
        <v>716</v>
      </c>
      <c r="F104" s="2">
        <v>0.24944517999999999</v>
      </c>
      <c r="G104" t="str">
        <f>IF(F104&gt;=VLOOKUP(_xlfn.CONCAT(B104,E104),'Limites classes IBG'!$B$5:$I$6,8,FALSE),"Prioridade 1",IF('IBG Cenário 4'!F104&lt;=VLOOKUP(_xlfn.CONCAT('IBG Cenário 4'!B104,'IBG Cenário 4'!E104),'Limites classes IBG'!$B$5:$I$6,7,FALSE),"Prioridade 3","Prioridade 2"))</f>
        <v>Prioridade 2</v>
      </c>
      <c r="H104" s="2"/>
    </row>
    <row r="105" spans="1:8" x14ac:dyDescent="0.25">
      <c r="A105">
        <v>21686</v>
      </c>
      <c r="B105" t="s">
        <v>719</v>
      </c>
      <c r="C105" t="s">
        <v>350</v>
      </c>
      <c r="D105" t="s">
        <v>93</v>
      </c>
      <c r="E105" t="s">
        <v>716</v>
      </c>
      <c r="F105" s="2">
        <v>0.2093807656720871</v>
      </c>
      <c r="G105" t="str">
        <f>IF(F105&gt;=VLOOKUP(_xlfn.CONCAT(B105,E105),'Limites classes IBG'!$B$5:$I$6,8,FALSE),"Prioridade 1",IF('IBG Cenário 4'!F105&lt;=VLOOKUP(_xlfn.CONCAT('IBG Cenário 4'!B105,'IBG Cenário 4'!E105),'Limites classes IBG'!$B$5:$I$6,7,FALSE),"Prioridade 3","Prioridade 2"))</f>
        <v>Prioridade 2</v>
      </c>
      <c r="H105" s="2"/>
    </row>
    <row r="106" spans="1:8" x14ac:dyDescent="0.25">
      <c r="A106">
        <v>21830</v>
      </c>
      <c r="B106" t="s">
        <v>719</v>
      </c>
      <c r="C106" t="s">
        <v>438</v>
      </c>
      <c r="D106" t="s">
        <v>93</v>
      </c>
      <c r="E106" t="s">
        <v>716</v>
      </c>
      <c r="F106" s="2">
        <v>0.13319903999999999</v>
      </c>
      <c r="G106" t="str">
        <f>IF(F106&gt;=VLOOKUP(_xlfn.CONCAT(B106,E106),'Limites classes IBG'!$B$5:$I$6,8,FALSE),"Prioridade 1",IF('IBG Cenário 4'!F106&lt;=VLOOKUP(_xlfn.CONCAT('IBG Cenário 4'!B106,'IBG Cenário 4'!E106),'Limites classes IBG'!$B$5:$I$6,7,FALSE),"Prioridade 3","Prioridade 2"))</f>
        <v>Prioridade 3</v>
      </c>
      <c r="H106" s="2"/>
    </row>
    <row r="107" spans="1:8" x14ac:dyDescent="0.25">
      <c r="A107">
        <v>21838</v>
      </c>
      <c r="B107" t="s">
        <v>719</v>
      </c>
      <c r="C107" t="s">
        <v>445</v>
      </c>
      <c r="D107" t="s">
        <v>93</v>
      </c>
      <c r="E107" t="s">
        <v>716</v>
      </c>
      <c r="F107" s="2">
        <v>0.21154050929936655</v>
      </c>
      <c r="G107" t="str">
        <f>IF(F107&gt;=VLOOKUP(_xlfn.CONCAT(B107,E107),'Limites classes IBG'!$B$5:$I$6,8,FALSE),"Prioridade 1",IF('IBG Cenário 4'!F107&lt;=VLOOKUP(_xlfn.CONCAT('IBG Cenário 4'!B107,'IBG Cenário 4'!E107),'Limites classes IBG'!$B$5:$I$6,7,FALSE),"Prioridade 3","Prioridade 2"))</f>
        <v>Prioridade 2</v>
      </c>
      <c r="H107" s="2"/>
    </row>
    <row r="108" spans="1:8" x14ac:dyDescent="0.25">
      <c r="A108">
        <v>21845</v>
      </c>
      <c r="B108" t="s">
        <v>719</v>
      </c>
      <c r="C108" t="s">
        <v>451</v>
      </c>
      <c r="D108" t="s">
        <v>93</v>
      </c>
      <c r="E108" t="s">
        <v>716</v>
      </c>
      <c r="F108" s="2">
        <v>0.35869670999999997</v>
      </c>
      <c r="G108" t="str">
        <f>IF(F108&gt;=VLOOKUP(_xlfn.CONCAT(B108,E108),'Limites classes IBG'!$B$5:$I$6,8,FALSE),"Prioridade 1",IF('IBG Cenário 4'!F108&lt;=VLOOKUP(_xlfn.CONCAT('IBG Cenário 4'!B108,'IBG Cenário 4'!E108),'Limites classes IBG'!$B$5:$I$6,7,FALSE),"Prioridade 3","Prioridade 2"))</f>
        <v>Prioridade 2</v>
      </c>
      <c r="H108" s="2"/>
    </row>
    <row r="109" spans="1:8" x14ac:dyDescent="0.25">
      <c r="A109">
        <v>21846</v>
      </c>
      <c r="B109" t="s">
        <v>719</v>
      </c>
      <c r="C109" t="s">
        <v>452</v>
      </c>
      <c r="D109" t="s">
        <v>93</v>
      </c>
      <c r="E109" t="s">
        <v>716</v>
      </c>
      <c r="F109" s="2">
        <v>0.27188420202926361</v>
      </c>
      <c r="G109" t="str">
        <f>IF(F109&gt;=VLOOKUP(_xlfn.CONCAT(B109,E109),'Limites classes IBG'!$B$5:$I$6,8,FALSE),"Prioridade 1",IF('IBG Cenário 4'!F109&lt;=VLOOKUP(_xlfn.CONCAT('IBG Cenário 4'!B109,'IBG Cenário 4'!E109),'Limites classes IBG'!$B$5:$I$6,7,FALSE),"Prioridade 3","Prioridade 2"))</f>
        <v>Prioridade 2</v>
      </c>
      <c r="H109" s="2"/>
    </row>
    <row r="110" spans="1:8" x14ac:dyDescent="0.25">
      <c r="A110">
        <v>21848</v>
      </c>
      <c r="B110" t="s">
        <v>719</v>
      </c>
      <c r="C110" t="s">
        <v>454</v>
      </c>
      <c r="D110" t="s">
        <v>93</v>
      </c>
      <c r="E110" t="s">
        <v>716</v>
      </c>
      <c r="F110" s="2">
        <v>0.55208479999999993</v>
      </c>
      <c r="G110" t="str">
        <f>IF(F110&gt;=VLOOKUP(_xlfn.CONCAT(B110,E110),'Limites classes IBG'!$B$5:$I$6,8,FALSE),"Prioridade 1",IF('IBG Cenário 4'!F110&lt;=VLOOKUP(_xlfn.CONCAT('IBG Cenário 4'!B110,'IBG Cenário 4'!E110),'Limites classes IBG'!$B$5:$I$6,7,FALSE),"Prioridade 3","Prioridade 2"))</f>
        <v>Prioridade 1</v>
      </c>
      <c r="H110" s="2"/>
    </row>
    <row r="111" spans="1:8" x14ac:dyDescent="0.25">
      <c r="A111">
        <v>21849</v>
      </c>
      <c r="B111" t="s">
        <v>719</v>
      </c>
      <c r="C111" t="s">
        <v>455</v>
      </c>
      <c r="D111" t="s">
        <v>93</v>
      </c>
      <c r="E111" t="s">
        <v>716</v>
      </c>
      <c r="F111" s="2">
        <v>0.28991864683208995</v>
      </c>
      <c r="G111" t="str">
        <f>IF(F111&gt;=VLOOKUP(_xlfn.CONCAT(B111,E111),'Limites classes IBG'!$B$5:$I$6,8,FALSE),"Prioridade 1",IF('IBG Cenário 4'!F111&lt;=VLOOKUP(_xlfn.CONCAT('IBG Cenário 4'!B111,'IBG Cenário 4'!E111),'Limites classes IBG'!$B$5:$I$6,7,FALSE),"Prioridade 3","Prioridade 2"))</f>
        <v>Prioridade 2</v>
      </c>
      <c r="H111" s="2"/>
    </row>
    <row r="112" spans="1:8" x14ac:dyDescent="0.25">
      <c r="A112">
        <v>21850</v>
      </c>
      <c r="B112" t="s">
        <v>719</v>
      </c>
      <c r="C112" t="s">
        <v>456</v>
      </c>
      <c r="D112" t="s">
        <v>93</v>
      </c>
      <c r="E112" t="s">
        <v>716</v>
      </c>
      <c r="F112" s="2">
        <v>0.31885786999999999</v>
      </c>
      <c r="G112" t="str">
        <f>IF(F112&gt;=VLOOKUP(_xlfn.CONCAT(B112,E112),'Limites classes IBG'!$B$5:$I$6,8,FALSE),"Prioridade 1",IF('IBG Cenário 4'!F112&lt;=VLOOKUP(_xlfn.CONCAT('IBG Cenário 4'!B112,'IBG Cenário 4'!E112),'Limites classes IBG'!$B$5:$I$6,7,FALSE),"Prioridade 3","Prioridade 2"))</f>
        <v>Prioridade 2</v>
      </c>
      <c r="H112" s="2"/>
    </row>
    <row r="113" spans="1:8" x14ac:dyDescent="0.25">
      <c r="A113">
        <v>21851</v>
      </c>
      <c r="B113" t="s">
        <v>719</v>
      </c>
      <c r="C113" t="s">
        <v>457</v>
      </c>
      <c r="D113" t="s">
        <v>93</v>
      </c>
      <c r="E113" t="s">
        <v>716</v>
      </c>
      <c r="F113" s="2">
        <v>0.57029458999999993</v>
      </c>
      <c r="G113" t="str">
        <f>IF(F113&gt;=VLOOKUP(_xlfn.CONCAT(B113,E113),'Limites classes IBG'!$B$5:$I$6,8,FALSE),"Prioridade 1",IF('IBG Cenário 4'!F113&lt;=VLOOKUP(_xlfn.CONCAT('IBG Cenário 4'!B113,'IBG Cenário 4'!E113),'Limites classes IBG'!$B$5:$I$6,7,FALSE),"Prioridade 3","Prioridade 2"))</f>
        <v>Prioridade 1</v>
      </c>
      <c r="H113" s="2"/>
    </row>
    <row r="114" spans="1:8" x14ac:dyDescent="0.25">
      <c r="A114">
        <v>21852</v>
      </c>
      <c r="B114" t="s">
        <v>719</v>
      </c>
      <c r="C114" t="s">
        <v>458</v>
      </c>
      <c r="D114" t="s">
        <v>93</v>
      </c>
      <c r="E114" t="s">
        <v>716</v>
      </c>
      <c r="F114" s="2">
        <v>0.43198787999999999</v>
      </c>
      <c r="G114" t="str">
        <f>IF(F114&gt;=VLOOKUP(_xlfn.CONCAT(B114,E114),'Limites classes IBG'!$B$5:$I$6,8,FALSE),"Prioridade 1",IF('IBG Cenário 4'!F114&lt;=VLOOKUP(_xlfn.CONCAT('IBG Cenário 4'!B114,'IBG Cenário 4'!E114),'Limites classes IBG'!$B$5:$I$6,7,FALSE),"Prioridade 3","Prioridade 2"))</f>
        <v>Prioridade 2</v>
      </c>
      <c r="H114" s="2"/>
    </row>
    <row r="115" spans="1:8" x14ac:dyDescent="0.25">
      <c r="A115">
        <v>21887</v>
      </c>
      <c r="B115" t="s">
        <v>719</v>
      </c>
      <c r="C115" t="s">
        <v>491</v>
      </c>
      <c r="D115" t="s">
        <v>93</v>
      </c>
      <c r="E115" t="s">
        <v>716</v>
      </c>
      <c r="F115" s="2">
        <v>0.48107520999999998</v>
      </c>
      <c r="G115" t="str">
        <f>IF(F115&gt;=VLOOKUP(_xlfn.CONCAT(B115,E115),'Limites classes IBG'!$B$5:$I$6,8,FALSE),"Prioridade 1",IF('IBG Cenário 4'!F115&lt;=VLOOKUP(_xlfn.CONCAT('IBG Cenário 4'!B115,'IBG Cenário 4'!E115),'Limites classes IBG'!$B$5:$I$6,7,FALSE),"Prioridade 3","Prioridade 2"))</f>
        <v>Prioridade 1</v>
      </c>
      <c r="H115" s="2"/>
    </row>
    <row r="116" spans="1:8" x14ac:dyDescent="0.25">
      <c r="A116">
        <v>21888</v>
      </c>
      <c r="B116" t="s">
        <v>719</v>
      </c>
      <c r="C116" t="s">
        <v>492</v>
      </c>
      <c r="D116" t="s">
        <v>93</v>
      </c>
      <c r="E116" t="s">
        <v>716</v>
      </c>
      <c r="F116" s="2">
        <v>0.76931911000000008</v>
      </c>
      <c r="G116" t="str">
        <f>IF(F116&gt;=VLOOKUP(_xlfn.CONCAT(B116,E116),'Limites classes IBG'!$B$5:$I$6,8,FALSE),"Prioridade 1",IF('IBG Cenário 4'!F116&lt;=VLOOKUP(_xlfn.CONCAT('IBG Cenário 4'!B116,'IBG Cenário 4'!E116),'Limites classes IBG'!$B$5:$I$6,7,FALSE),"Prioridade 3","Prioridade 2"))</f>
        <v>Prioridade 1</v>
      </c>
      <c r="H116" s="2"/>
    </row>
    <row r="117" spans="1:8" x14ac:dyDescent="0.25">
      <c r="A117">
        <v>21889</v>
      </c>
      <c r="B117" t="s">
        <v>719</v>
      </c>
      <c r="C117" t="s">
        <v>493</v>
      </c>
      <c r="D117" t="s">
        <v>93</v>
      </c>
      <c r="E117" t="s">
        <v>716</v>
      </c>
      <c r="F117" s="2">
        <v>0.62665583000000002</v>
      </c>
      <c r="G117" t="str">
        <f>IF(F117&gt;=VLOOKUP(_xlfn.CONCAT(B117,E117),'Limites classes IBG'!$B$5:$I$6,8,FALSE),"Prioridade 1",IF('IBG Cenário 4'!F117&lt;=VLOOKUP(_xlfn.CONCAT('IBG Cenário 4'!B117,'IBG Cenário 4'!E117),'Limites classes IBG'!$B$5:$I$6,7,FALSE),"Prioridade 3","Prioridade 2"))</f>
        <v>Prioridade 1</v>
      </c>
      <c r="H117" s="2"/>
    </row>
    <row r="118" spans="1:8" x14ac:dyDescent="0.25">
      <c r="A118">
        <v>21890</v>
      </c>
      <c r="B118" t="s">
        <v>719</v>
      </c>
      <c r="C118" t="s">
        <v>494</v>
      </c>
      <c r="D118" t="s">
        <v>93</v>
      </c>
      <c r="E118" t="s">
        <v>716</v>
      </c>
      <c r="F118" s="2">
        <v>0.52021534999999997</v>
      </c>
      <c r="G118" t="str">
        <f>IF(F118&gt;=VLOOKUP(_xlfn.CONCAT(B118,E118),'Limites classes IBG'!$B$5:$I$6,8,FALSE),"Prioridade 1",IF('IBG Cenário 4'!F118&lt;=VLOOKUP(_xlfn.CONCAT('IBG Cenário 4'!B118,'IBG Cenário 4'!E118),'Limites classes IBG'!$B$5:$I$6,7,FALSE),"Prioridade 3","Prioridade 2"))</f>
        <v>Prioridade 1</v>
      </c>
      <c r="H118" s="2"/>
    </row>
    <row r="119" spans="1:8" x14ac:dyDescent="0.25">
      <c r="A119">
        <v>21891</v>
      </c>
      <c r="B119" t="s">
        <v>719</v>
      </c>
      <c r="C119" t="s">
        <v>495</v>
      </c>
      <c r="D119" t="s">
        <v>93</v>
      </c>
      <c r="E119" t="s">
        <v>716</v>
      </c>
      <c r="F119" s="2">
        <v>0.62445781999999994</v>
      </c>
      <c r="G119" t="str">
        <f>IF(F119&gt;=VLOOKUP(_xlfn.CONCAT(B119,E119),'Limites classes IBG'!$B$5:$I$6,8,FALSE),"Prioridade 1",IF('IBG Cenário 4'!F119&lt;=VLOOKUP(_xlfn.CONCAT('IBG Cenário 4'!B119,'IBG Cenário 4'!E119),'Limites classes IBG'!$B$5:$I$6,7,FALSE),"Prioridade 3","Prioridade 2"))</f>
        <v>Prioridade 1</v>
      </c>
      <c r="H119" s="2"/>
    </row>
    <row r="120" spans="1:8" x14ac:dyDescent="0.25">
      <c r="A120">
        <v>21892</v>
      </c>
      <c r="B120" t="s">
        <v>719</v>
      </c>
      <c r="C120" t="s">
        <v>496</v>
      </c>
      <c r="D120" t="s">
        <v>93</v>
      </c>
      <c r="E120" t="s">
        <v>716</v>
      </c>
      <c r="F120" s="2">
        <v>0.56100343754207449</v>
      </c>
      <c r="G120" t="str">
        <f>IF(F120&gt;=VLOOKUP(_xlfn.CONCAT(B120,E120),'Limites classes IBG'!$B$5:$I$6,8,FALSE),"Prioridade 1",IF('IBG Cenário 4'!F120&lt;=VLOOKUP(_xlfn.CONCAT('IBG Cenário 4'!B120,'IBG Cenário 4'!E120),'Limites classes IBG'!$B$5:$I$6,7,FALSE),"Prioridade 3","Prioridade 2"))</f>
        <v>Prioridade 1</v>
      </c>
      <c r="H120" s="2"/>
    </row>
    <row r="121" spans="1:8" x14ac:dyDescent="0.25">
      <c r="A121">
        <v>21893</v>
      </c>
      <c r="B121" t="s">
        <v>719</v>
      </c>
      <c r="C121" t="s">
        <v>497</v>
      </c>
      <c r="D121" t="s">
        <v>93</v>
      </c>
      <c r="E121" t="s">
        <v>716</v>
      </c>
      <c r="F121" s="2">
        <v>0.52310522000000004</v>
      </c>
      <c r="G121" t="str">
        <f>IF(F121&gt;=VLOOKUP(_xlfn.CONCAT(B121,E121),'Limites classes IBG'!$B$5:$I$6,8,FALSE),"Prioridade 1",IF('IBG Cenário 4'!F121&lt;=VLOOKUP(_xlfn.CONCAT('IBG Cenário 4'!B121,'IBG Cenário 4'!E121),'Limites classes IBG'!$B$5:$I$6,7,FALSE),"Prioridade 3","Prioridade 2"))</f>
        <v>Prioridade 1</v>
      </c>
      <c r="H121" s="2"/>
    </row>
    <row r="122" spans="1:8" x14ac:dyDescent="0.25">
      <c r="A122">
        <v>21899</v>
      </c>
      <c r="B122" t="s">
        <v>719</v>
      </c>
      <c r="C122" t="s">
        <v>498</v>
      </c>
      <c r="D122" t="s">
        <v>93</v>
      </c>
      <c r="E122" t="s">
        <v>716</v>
      </c>
      <c r="F122" s="2">
        <v>0.33464843999999999</v>
      </c>
      <c r="G122" t="str">
        <f>IF(F122&gt;=VLOOKUP(_xlfn.CONCAT(B122,E122),'Limites classes IBG'!$B$5:$I$6,8,FALSE),"Prioridade 1",IF('IBG Cenário 4'!F122&lt;=VLOOKUP(_xlfn.CONCAT('IBG Cenário 4'!B122,'IBG Cenário 4'!E122),'Limites classes IBG'!$B$5:$I$6,7,FALSE),"Prioridade 3","Prioridade 2"))</f>
        <v>Prioridade 2</v>
      </c>
      <c r="H122" s="2"/>
    </row>
    <row r="123" spans="1:8" x14ac:dyDescent="0.25">
      <c r="A123">
        <v>21900</v>
      </c>
      <c r="B123" t="s">
        <v>719</v>
      </c>
      <c r="C123" t="s">
        <v>499</v>
      </c>
      <c r="D123" t="s">
        <v>93</v>
      </c>
      <c r="E123" t="s">
        <v>716</v>
      </c>
      <c r="F123" s="2">
        <v>0.27813536999999999</v>
      </c>
      <c r="G123" t="str">
        <f>IF(F123&gt;=VLOOKUP(_xlfn.CONCAT(B123,E123),'Limites classes IBG'!$B$5:$I$6,8,FALSE),"Prioridade 1",IF('IBG Cenário 4'!F123&lt;=VLOOKUP(_xlfn.CONCAT('IBG Cenário 4'!B123,'IBG Cenário 4'!E123),'Limites classes IBG'!$B$5:$I$6,7,FALSE),"Prioridade 3","Prioridade 2"))</f>
        <v>Prioridade 2</v>
      </c>
      <c r="H123" s="2"/>
    </row>
    <row r="124" spans="1:8" x14ac:dyDescent="0.25">
      <c r="A124">
        <v>21901</v>
      </c>
      <c r="B124" t="s">
        <v>719</v>
      </c>
      <c r="C124" t="s">
        <v>500</v>
      </c>
      <c r="D124" t="s">
        <v>93</v>
      </c>
      <c r="E124" t="s">
        <v>716</v>
      </c>
      <c r="F124" s="2">
        <v>0.38912015</v>
      </c>
      <c r="G124" t="str">
        <f>IF(F124&gt;=VLOOKUP(_xlfn.CONCAT(B124,E124),'Limites classes IBG'!$B$5:$I$6,8,FALSE),"Prioridade 1",IF('IBG Cenário 4'!F124&lt;=VLOOKUP(_xlfn.CONCAT('IBG Cenário 4'!B124,'IBG Cenário 4'!E124),'Limites classes IBG'!$B$5:$I$6,7,FALSE),"Prioridade 3","Prioridade 2"))</f>
        <v>Prioridade 2</v>
      </c>
      <c r="H124" s="2"/>
    </row>
    <row r="125" spans="1:8" x14ac:dyDescent="0.25">
      <c r="A125">
        <v>21902</v>
      </c>
      <c r="B125" t="s">
        <v>719</v>
      </c>
      <c r="C125" t="s">
        <v>501</v>
      </c>
      <c r="D125" t="s">
        <v>93</v>
      </c>
      <c r="E125" t="s">
        <v>716</v>
      </c>
      <c r="F125" s="2">
        <v>0.36540259000000003</v>
      </c>
      <c r="G125" t="str">
        <f>IF(F125&gt;=VLOOKUP(_xlfn.CONCAT(B125,E125),'Limites classes IBG'!$B$5:$I$6,8,FALSE),"Prioridade 1",IF('IBG Cenário 4'!F125&lt;=VLOOKUP(_xlfn.CONCAT('IBG Cenário 4'!B125,'IBG Cenário 4'!E125),'Limites classes IBG'!$B$5:$I$6,7,FALSE),"Prioridade 3","Prioridade 2"))</f>
        <v>Prioridade 2</v>
      </c>
      <c r="H125" s="2"/>
    </row>
    <row r="126" spans="1:8" x14ac:dyDescent="0.25">
      <c r="A126">
        <v>21903</v>
      </c>
      <c r="B126" t="s">
        <v>719</v>
      </c>
      <c r="C126" t="s">
        <v>502</v>
      </c>
      <c r="D126" t="s">
        <v>93</v>
      </c>
      <c r="E126" t="s">
        <v>716</v>
      </c>
      <c r="F126" s="2">
        <v>0.31865222000000004</v>
      </c>
      <c r="G126" t="str">
        <f>IF(F126&gt;=VLOOKUP(_xlfn.CONCAT(B126,E126),'Limites classes IBG'!$B$5:$I$6,8,FALSE),"Prioridade 1",IF('IBG Cenário 4'!F126&lt;=VLOOKUP(_xlfn.CONCAT('IBG Cenário 4'!B126,'IBG Cenário 4'!E126),'Limites classes IBG'!$B$5:$I$6,7,FALSE),"Prioridade 3","Prioridade 2"))</f>
        <v>Prioridade 2</v>
      </c>
      <c r="H126" s="2"/>
    </row>
    <row r="127" spans="1:8" x14ac:dyDescent="0.25">
      <c r="A127">
        <v>21904</v>
      </c>
      <c r="B127" t="s">
        <v>719</v>
      </c>
      <c r="C127" t="s">
        <v>503</v>
      </c>
      <c r="D127" t="s">
        <v>93</v>
      </c>
      <c r="E127" t="s">
        <v>716</v>
      </c>
      <c r="F127" s="2">
        <v>0.37134665999999994</v>
      </c>
      <c r="G127" t="str">
        <f>IF(F127&gt;=VLOOKUP(_xlfn.CONCAT(B127,E127),'Limites classes IBG'!$B$5:$I$6,8,FALSE),"Prioridade 1",IF('IBG Cenário 4'!F127&lt;=VLOOKUP(_xlfn.CONCAT('IBG Cenário 4'!B127,'IBG Cenário 4'!E127),'Limites classes IBG'!$B$5:$I$6,7,FALSE),"Prioridade 3","Prioridade 2"))</f>
        <v>Prioridade 2</v>
      </c>
      <c r="H127" s="2"/>
    </row>
    <row r="128" spans="1:8" x14ac:dyDescent="0.25">
      <c r="A128">
        <v>21905</v>
      </c>
      <c r="B128" t="s">
        <v>719</v>
      </c>
      <c r="C128" t="s">
        <v>504</v>
      </c>
      <c r="D128" t="s">
        <v>93</v>
      </c>
      <c r="E128" t="s">
        <v>716</v>
      </c>
      <c r="F128" s="2">
        <v>0.21465056999999998</v>
      </c>
      <c r="G128" t="str">
        <f>IF(F128&gt;=VLOOKUP(_xlfn.CONCAT(B128,E128),'Limites classes IBG'!$B$5:$I$6,8,FALSE),"Prioridade 1",IF('IBG Cenário 4'!F128&lt;=VLOOKUP(_xlfn.CONCAT('IBG Cenário 4'!B128,'IBG Cenário 4'!E128),'Limites classes IBG'!$B$5:$I$6,7,FALSE),"Prioridade 3","Prioridade 2"))</f>
        <v>Prioridade 2</v>
      </c>
      <c r="H128" s="2"/>
    </row>
    <row r="129" spans="1:8" x14ac:dyDescent="0.25">
      <c r="A129">
        <v>21906</v>
      </c>
      <c r="B129" t="s">
        <v>719</v>
      </c>
      <c r="C129" t="s">
        <v>505</v>
      </c>
      <c r="D129" t="s">
        <v>93</v>
      </c>
      <c r="E129" t="s">
        <v>716</v>
      </c>
      <c r="F129" s="2">
        <v>0.1923797083939694</v>
      </c>
      <c r="G129" t="str">
        <f>IF(F129&gt;=VLOOKUP(_xlfn.CONCAT(B129,E129),'Limites classes IBG'!$B$5:$I$6,8,FALSE),"Prioridade 1",IF('IBG Cenário 4'!F129&lt;=VLOOKUP(_xlfn.CONCAT('IBG Cenário 4'!B129,'IBG Cenário 4'!E129),'Limites classes IBG'!$B$5:$I$6,7,FALSE),"Prioridade 3","Prioridade 2"))</f>
        <v>Prioridade 3</v>
      </c>
      <c r="H129" s="2"/>
    </row>
    <row r="130" spans="1:8" x14ac:dyDescent="0.25">
      <c r="A130">
        <v>21907</v>
      </c>
      <c r="B130" t="s">
        <v>719</v>
      </c>
      <c r="C130" t="s">
        <v>506</v>
      </c>
      <c r="D130" t="s">
        <v>93</v>
      </c>
      <c r="E130" t="s">
        <v>716</v>
      </c>
      <c r="F130" s="2">
        <v>0.41245595000000002</v>
      </c>
      <c r="G130" t="str">
        <f>IF(F130&gt;=VLOOKUP(_xlfn.CONCAT(B130,E130),'Limites classes IBG'!$B$5:$I$6,8,FALSE),"Prioridade 1",IF('IBG Cenário 4'!F130&lt;=VLOOKUP(_xlfn.CONCAT('IBG Cenário 4'!B130,'IBG Cenário 4'!E130),'Limites classes IBG'!$B$5:$I$6,7,FALSE),"Prioridade 3","Prioridade 2"))</f>
        <v>Prioridade 2</v>
      </c>
      <c r="H130" s="2"/>
    </row>
    <row r="131" spans="1:8" x14ac:dyDescent="0.25">
      <c r="A131">
        <v>21908</v>
      </c>
      <c r="B131" t="s">
        <v>719</v>
      </c>
      <c r="C131" t="s">
        <v>507</v>
      </c>
      <c r="D131" t="s">
        <v>93</v>
      </c>
      <c r="E131" t="s">
        <v>716</v>
      </c>
      <c r="F131" s="2">
        <v>0.34995131999999995</v>
      </c>
      <c r="G131" t="str">
        <f>IF(F131&gt;=VLOOKUP(_xlfn.CONCAT(B131,E131),'Limites classes IBG'!$B$5:$I$6,8,FALSE),"Prioridade 1",IF('IBG Cenário 4'!F131&lt;=VLOOKUP(_xlfn.CONCAT('IBG Cenário 4'!B131,'IBG Cenário 4'!E131),'Limites classes IBG'!$B$5:$I$6,7,FALSE),"Prioridade 3","Prioridade 2"))</f>
        <v>Prioridade 2</v>
      </c>
      <c r="H131" s="2"/>
    </row>
    <row r="132" spans="1:8" x14ac:dyDescent="0.25">
      <c r="A132">
        <v>21909</v>
      </c>
      <c r="B132" t="s">
        <v>719</v>
      </c>
      <c r="C132" t="s">
        <v>508</v>
      </c>
      <c r="D132" t="s">
        <v>93</v>
      </c>
      <c r="E132" t="s">
        <v>716</v>
      </c>
      <c r="F132" s="2">
        <v>0.26322248999999998</v>
      </c>
      <c r="G132" t="str">
        <f>IF(F132&gt;=VLOOKUP(_xlfn.CONCAT(B132,E132),'Limites classes IBG'!$B$5:$I$6,8,FALSE),"Prioridade 1",IF('IBG Cenário 4'!F132&lt;=VLOOKUP(_xlfn.CONCAT('IBG Cenário 4'!B132,'IBG Cenário 4'!E132),'Limites classes IBG'!$B$5:$I$6,7,FALSE),"Prioridade 3","Prioridade 2"))</f>
        <v>Prioridade 2</v>
      </c>
      <c r="H132" s="2"/>
    </row>
    <row r="133" spans="1:8" x14ac:dyDescent="0.25">
      <c r="A133">
        <v>21910</v>
      </c>
      <c r="B133" t="s">
        <v>719</v>
      </c>
      <c r="C133" t="s">
        <v>509</v>
      </c>
      <c r="D133" t="s">
        <v>93</v>
      </c>
      <c r="E133" t="s">
        <v>716</v>
      </c>
      <c r="F133" s="2">
        <v>0.37798859000000001</v>
      </c>
      <c r="G133" t="str">
        <f>IF(F133&gt;=VLOOKUP(_xlfn.CONCAT(B133,E133),'Limites classes IBG'!$B$5:$I$6,8,FALSE),"Prioridade 1",IF('IBG Cenário 4'!F133&lt;=VLOOKUP(_xlfn.CONCAT('IBG Cenário 4'!B133,'IBG Cenário 4'!E133),'Limites classes IBG'!$B$5:$I$6,7,FALSE),"Prioridade 3","Prioridade 2"))</f>
        <v>Prioridade 2</v>
      </c>
      <c r="H133" s="2"/>
    </row>
    <row r="134" spans="1:8" x14ac:dyDescent="0.25">
      <c r="A134">
        <v>21911</v>
      </c>
      <c r="B134" t="s">
        <v>719</v>
      </c>
      <c r="C134" t="s">
        <v>510</v>
      </c>
      <c r="D134" t="s">
        <v>93</v>
      </c>
      <c r="E134" t="s">
        <v>716</v>
      </c>
      <c r="F134" s="2">
        <v>0.53207585000000002</v>
      </c>
      <c r="G134" t="str">
        <f>IF(F134&gt;=VLOOKUP(_xlfn.CONCAT(B134,E134),'Limites classes IBG'!$B$5:$I$6,8,FALSE),"Prioridade 1",IF('IBG Cenário 4'!F134&lt;=VLOOKUP(_xlfn.CONCAT('IBG Cenário 4'!B134,'IBG Cenário 4'!E134),'Limites classes IBG'!$B$5:$I$6,7,FALSE),"Prioridade 3","Prioridade 2"))</f>
        <v>Prioridade 1</v>
      </c>
      <c r="H134" s="2"/>
    </row>
    <row r="135" spans="1:8" x14ac:dyDescent="0.25">
      <c r="A135">
        <v>21912</v>
      </c>
      <c r="B135" t="s">
        <v>719</v>
      </c>
      <c r="C135" t="s">
        <v>511</v>
      </c>
      <c r="D135" t="s">
        <v>93</v>
      </c>
      <c r="E135" t="s">
        <v>716</v>
      </c>
      <c r="F135" s="2">
        <v>0.36200032000000004</v>
      </c>
      <c r="G135" t="str">
        <f>IF(F135&gt;=VLOOKUP(_xlfn.CONCAT(B135,E135),'Limites classes IBG'!$B$5:$I$6,8,FALSE),"Prioridade 1",IF('IBG Cenário 4'!F135&lt;=VLOOKUP(_xlfn.CONCAT('IBG Cenário 4'!B135,'IBG Cenário 4'!E135),'Limites classes IBG'!$B$5:$I$6,7,FALSE),"Prioridade 3","Prioridade 2"))</f>
        <v>Prioridade 2</v>
      </c>
      <c r="H135" s="2"/>
    </row>
    <row r="136" spans="1:8" x14ac:dyDescent="0.25">
      <c r="A136">
        <v>21913</v>
      </c>
      <c r="B136" t="s">
        <v>719</v>
      </c>
      <c r="C136" t="s">
        <v>512</v>
      </c>
      <c r="D136" t="s">
        <v>93</v>
      </c>
      <c r="E136" t="s">
        <v>716</v>
      </c>
      <c r="F136" s="2">
        <v>0.65732688123358374</v>
      </c>
      <c r="G136" t="str">
        <f>IF(F136&gt;=VLOOKUP(_xlfn.CONCAT(B136,E136),'Limites classes IBG'!$B$5:$I$6,8,FALSE),"Prioridade 1",IF('IBG Cenário 4'!F136&lt;=VLOOKUP(_xlfn.CONCAT('IBG Cenário 4'!B136,'IBG Cenário 4'!E136),'Limites classes IBG'!$B$5:$I$6,7,FALSE),"Prioridade 3","Prioridade 2"))</f>
        <v>Prioridade 1</v>
      </c>
      <c r="H136" s="2"/>
    </row>
    <row r="137" spans="1:8" x14ac:dyDescent="0.25">
      <c r="A137">
        <v>21914</v>
      </c>
      <c r="B137" t="s">
        <v>719</v>
      </c>
      <c r="C137" t="s">
        <v>513</v>
      </c>
      <c r="D137" t="s">
        <v>93</v>
      </c>
      <c r="E137" t="s">
        <v>716</v>
      </c>
      <c r="F137" s="2">
        <v>0.34413733000000007</v>
      </c>
      <c r="G137" t="str">
        <f>IF(F137&gt;=VLOOKUP(_xlfn.CONCAT(B137,E137),'Limites classes IBG'!$B$5:$I$6,8,FALSE),"Prioridade 1",IF('IBG Cenário 4'!F137&lt;=VLOOKUP(_xlfn.CONCAT('IBG Cenário 4'!B137,'IBG Cenário 4'!E137),'Limites classes IBG'!$B$5:$I$6,7,FALSE),"Prioridade 3","Prioridade 2"))</f>
        <v>Prioridade 2</v>
      </c>
      <c r="H137" s="2"/>
    </row>
    <row r="138" spans="1:8" x14ac:dyDescent="0.25">
      <c r="A138">
        <v>21915</v>
      </c>
      <c r="B138" t="s">
        <v>719</v>
      </c>
      <c r="C138" t="s">
        <v>514</v>
      </c>
      <c r="D138" t="s">
        <v>93</v>
      </c>
      <c r="E138" t="s">
        <v>716</v>
      </c>
      <c r="F138" s="2">
        <v>0.26221262097232145</v>
      </c>
      <c r="G138" t="str">
        <f>IF(F138&gt;=VLOOKUP(_xlfn.CONCAT(B138,E138),'Limites classes IBG'!$B$5:$I$6,8,FALSE),"Prioridade 1",IF('IBG Cenário 4'!F138&lt;=VLOOKUP(_xlfn.CONCAT('IBG Cenário 4'!B138,'IBG Cenário 4'!E138),'Limites classes IBG'!$B$5:$I$6,7,FALSE),"Prioridade 3","Prioridade 2"))</f>
        <v>Prioridade 2</v>
      </c>
      <c r="H138" s="2"/>
    </row>
    <row r="139" spans="1:8" x14ac:dyDescent="0.25">
      <c r="A139">
        <v>21918</v>
      </c>
      <c r="B139" t="s">
        <v>719</v>
      </c>
      <c r="C139" t="s">
        <v>515</v>
      </c>
      <c r="D139" t="s">
        <v>93</v>
      </c>
      <c r="E139" t="s">
        <v>716</v>
      </c>
      <c r="F139" s="2">
        <v>0.28859682386906216</v>
      </c>
      <c r="G139" t="str">
        <f>IF(F139&gt;=VLOOKUP(_xlfn.CONCAT(B139,E139),'Limites classes IBG'!$B$5:$I$6,8,FALSE),"Prioridade 1",IF('IBG Cenário 4'!F139&lt;=VLOOKUP(_xlfn.CONCAT('IBG Cenário 4'!B139,'IBG Cenário 4'!E139),'Limites classes IBG'!$B$5:$I$6,7,FALSE),"Prioridade 3","Prioridade 2"))</f>
        <v>Prioridade 2</v>
      </c>
      <c r="H139" s="2"/>
    </row>
    <row r="140" spans="1:8" x14ac:dyDescent="0.25">
      <c r="A140">
        <v>21919</v>
      </c>
      <c r="B140" t="s">
        <v>719</v>
      </c>
      <c r="C140" t="s">
        <v>516</v>
      </c>
      <c r="D140" t="s">
        <v>93</v>
      </c>
      <c r="E140" t="s">
        <v>716</v>
      </c>
      <c r="F140" s="2">
        <v>0.32567670999999998</v>
      </c>
      <c r="G140" t="str">
        <f>IF(F140&gt;=VLOOKUP(_xlfn.CONCAT(B140,E140),'Limites classes IBG'!$B$5:$I$6,8,FALSE),"Prioridade 1",IF('IBG Cenário 4'!F140&lt;=VLOOKUP(_xlfn.CONCAT('IBG Cenário 4'!B140,'IBG Cenário 4'!E140),'Limites classes IBG'!$B$5:$I$6,7,FALSE),"Prioridade 3","Prioridade 2"))</f>
        <v>Prioridade 2</v>
      </c>
      <c r="H140" s="2"/>
    </row>
    <row r="141" spans="1:8" x14ac:dyDescent="0.25">
      <c r="A141">
        <v>21920</v>
      </c>
      <c r="B141" t="s">
        <v>719</v>
      </c>
      <c r="C141" t="s">
        <v>517</v>
      </c>
      <c r="D141" t="s">
        <v>93</v>
      </c>
      <c r="E141" t="s">
        <v>716</v>
      </c>
      <c r="F141" s="2">
        <v>0.34682138000000001</v>
      </c>
      <c r="G141" t="str">
        <f>IF(F141&gt;=VLOOKUP(_xlfn.CONCAT(B141,E141),'Limites classes IBG'!$B$5:$I$6,8,FALSE),"Prioridade 1",IF('IBG Cenário 4'!F141&lt;=VLOOKUP(_xlfn.CONCAT('IBG Cenário 4'!B141,'IBG Cenário 4'!E141),'Limites classes IBG'!$B$5:$I$6,7,FALSE),"Prioridade 3","Prioridade 2"))</f>
        <v>Prioridade 2</v>
      </c>
      <c r="H141" s="2"/>
    </row>
    <row r="142" spans="1:8" x14ac:dyDescent="0.25">
      <c r="A142">
        <v>21921</v>
      </c>
      <c r="B142" t="s">
        <v>719</v>
      </c>
      <c r="C142" t="s">
        <v>518</v>
      </c>
      <c r="D142" t="s">
        <v>93</v>
      </c>
      <c r="E142" t="s">
        <v>716</v>
      </c>
      <c r="F142" s="2">
        <v>0.38021508999999998</v>
      </c>
      <c r="G142" t="str">
        <f>IF(F142&gt;=VLOOKUP(_xlfn.CONCAT(B142,E142),'Limites classes IBG'!$B$5:$I$6,8,FALSE),"Prioridade 1",IF('IBG Cenário 4'!F142&lt;=VLOOKUP(_xlfn.CONCAT('IBG Cenário 4'!B142,'IBG Cenário 4'!E142),'Limites classes IBG'!$B$5:$I$6,7,FALSE),"Prioridade 3","Prioridade 2"))</f>
        <v>Prioridade 2</v>
      </c>
      <c r="H142" s="2"/>
    </row>
    <row r="143" spans="1:8" x14ac:dyDescent="0.25">
      <c r="A143">
        <v>21922</v>
      </c>
      <c r="B143" t="s">
        <v>719</v>
      </c>
      <c r="C143" t="s">
        <v>519</v>
      </c>
      <c r="D143" t="s">
        <v>93</v>
      </c>
      <c r="E143" t="s">
        <v>716</v>
      </c>
      <c r="F143" s="2">
        <v>0.22945653999999999</v>
      </c>
      <c r="G143" t="str">
        <f>IF(F143&gt;=VLOOKUP(_xlfn.CONCAT(B143,E143),'Limites classes IBG'!$B$5:$I$6,8,FALSE),"Prioridade 1",IF('IBG Cenário 4'!F143&lt;=VLOOKUP(_xlfn.CONCAT('IBG Cenário 4'!B143,'IBG Cenário 4'!E143),'Limites classes IBG'!$B$5:$I$6,7,FALSE),"Prioridade 3","Prioridade 2"))</f>
        <v>Prioridade 2</v>
      </c>
      <c r="H143" s="2"/>
    </row>
    <row r="144" spans="1:8" x14ac:dyDescent="0.25">
      <c r="A144">
        <v>21923</v>
      </c>
      <c r="B144" t="s">
        <v>719</v>
      </c>
      <c r="C144" t="s">
        <v>520</v>
      </c>
      <c r="D144" t="s">
        <v>93</v>
      </c>
      <c r="E144" t="s">
        <v>716</v>
      </c>
      <c r="F144" s="2">
        <v>0.25778567180616885</v>
      </c>
      <c r="G144" t="str">
        <f>IF(F144&gt;=VLOOKUP(_xlfn.CONCAT(B144,E144),'Limites classes IBG'!$B$5:$I$6,8,FALSE),"Prioridade 1",IF('IBG Cenário 4'!F144&lt;=VLOOKUP(_xlfn.CONCAT('IBG Cenário 4'!B144,'IBG Cenário 4'!E144),'Limites classes IBG'!$B$5:$I$6,7,FALSE),"Prioridade 3","Prioridade 2"))</f>
        <v>Prioridade 2</v>
      </c>
      <c r="H144" s="2"/>
    </row>
    <row r="145" spans="1:8" x14ac:dyDescent="0.25">
      <c r="A145">
        <v>21924</v>
      </c>
      <c r="B145" t="s">
        <v>719</v>
      </c>
      <c r="C145" t="s">
        <v>521</v>
      </c>
      <c r="D145" t="s">
        <v>93</v>
      </c>
      <c r="E145" t="s">
        <v>716</v>
      </c>
      <c r="F145" s="2">
        <v>0.18786756999999998</v>
      </c>
      <c r="G145" t="str">
        <f>IF(F145&gt;=VLOOKUP(_xlfn.CONCAT(B145,E145),'Limites classes IBG'!$B$5:$I$6,8,FALSE),"Prioridade 1",IF('IBG Cenário 4'!F145&lt;=VLOOKUP(_xlfn.CONCAT('IBG Cenário 4'!B145,'IBG Cenário 4'!E145),'Limites classes IBG'!$B$5:$I$6,7,FALSE),"Prioridade 3","Prioridade 2"))</f>
        <v>Prioridade 3</v>
      </c>
      <c r="H145" s="2"/>
    </row>
    <row r="146" spans="1:8" x14ac:dyDescent="0.25">
      <c r="A146">
        <v>21925</v>
      </c>
      <c r="B146" t="s">
        <v>719</v>
      </c>
      <c r="C146" t="s">
        <v>522</v>
      </c>
      <c r="D146" t="s">
        <v>93</v>
      </c>
      <c r="E146" t="s">
        <v>716</v>
      </c>
      <c r="F146" s="2">
        <v>0.16642152999999998</v>
      </c>
      <c r="G146" t="str">
        <f>IF(F146&gt;=VLOOKUP(_xlfn.CONCAT(B146,E146),'Limites classes IBG'!$B$5:$I$6,8,FALSE),"Prioridade 1",IF('IBG Cenário 4'!F146&lt;=VLOOKUP(_xlfn.CONCAT('IBG Cenário 4'!B146,'IBG Cenário 4'!E146),'Limites classes IBG'!$B$5:$I$6,7,FALSE),"Prioridade 3","Prioridade 2"))</f>
        <v>Prioridade 3</v>
      </c>
      <c r="H146" s="2"/>
    </row>
    <row r="147" spans="1:8" x14ac:dyDescent="0.25">
      <c r="A147">
        <v>21927</v>
      </c>
      <c r="B147" t="s">
        <v>719</v>
      </c>
      <c r="C147" t="s">
        <v>523</v>
      </c>
      <c r="D147" t="s">
        <v>93</v>
      </c>
      <c r="E147" t="s">
        <v>716</v>
      </c>
      <c r="F147" s="2">
        <v>0.29983303</v>
      </c>
      <c r="G147" t="str">
        <f>IF(F147&gt;=VLOOKUP(_xlfn.CONCAT(B147,E147),'Limites classes IBG'!$B$5:$I$6,8,FALSE),"Prioridade 1",IF('IBG Cenário 4'!F147&lt;=VLOOKUP(_xlfn.CONCAT('IBG Cenário 4'!B147,'IBG Cenário 4'!E147),'Limites classes IBG'!$B$5:$I$6,7,FALSE),"Prioridade 3","Prioridade 2"))</f>
        <v>Prioridade 2</v>
      </c>
      <c r="H147" s="2"/>
    </row>
    <row r="148" spans="1:8" x14ac:dyDescent="0.25">
      <c r="A148">
        <v>21928</v>
      </c>
      <c r="B148" t="s">
        <v>719</v>
      </c>
      <c r="C148" t="s">
        <v>524</v>
      </c>
      <c r="D148" t="s">
        <v>93</v>
      </c>
      <c r="E148" t="s">
        <v>716</v>
      </c>
      <c r="F148" s="2">
        <v>0.36680842999999996</v>
      </c>
      <c r="G148" t="str">
        <f>IF(F148&gt;=VLOOKUP(_xlfn.CONCAT(B148,E148),'Limites classes IBG'!$B$5:$I$6,8,FALSE),"Prioridade 1",IF('IBG Cenário 4'!F148&lt;=VLOOKUP(_xlfn.CONCAT('IBG Cenário 4'!B148,'IBG Cenário 4'!E148),'Limites classes IBG'!$B$5:$I$6,7,FALSE),"Prioridade 3","Prioridade 2"))</f>
        <v>Prioridade 2</v>
      </c>
      <c r="H148" s="2"/>
    </row>
    <row r="149" spans="1:8" x14ac:dyDescent="0.25">
      <c r="A149">
        <v>21930</v>
      </c>
      <c r="B149" t="s">
        <v>719</v>
      </c>
      <c r="C149" t="s">
        <v>525</v>
      </c>
      <c r="D149" t="s">
        <v>93</v>
      </c>
      <c r="E149" t="s">
        <v>716</v>
      </c>
      <c r="F149" s="2">
        <v>0.25771580727454468</v>
      </c>
      <c r="G149" t="str">
        <f>IF(F149&gt;=VLOOKUP(_xlfn.CONCAT(B149,E149),'Limites classes IBG'!$B$5:$I$6,8,FALSE),"Prioridade 1",IF('IBG Cenário 4'!F149&lt;=VLOOKUP(_xlfn.CONCAT('IBG Cenário 4'!B149,'IBG Cenário 4'!E149),'Limites classes IBG'!$B$5:$I$6,7,FALSE),"Prioridade 3","Prioridade 2"))</f>
        <v>Prioridade 2</v>
      </c>
      <c r="H149" s="2"/>
    </row>
    <row r="150" spans="1:8" x14ac:dyDescent="0.25">
      <c r="A150">
        <v>21931</v>
      </c>
      <c r="B150" t="s">
        <v>719</v>
      </c>
      <c r="C150" t="s">
        <v>526</v>
      </c>
      <c r="D150" t="s">
        <v>93</v>
      </c>
      <c r="E150" t="s">
        <v>716</v>
      </c>
      <c r="F150" s="2">
        <v>0.69878939000000007</v>
      </c>
      <c r="G150" t="str">
        <f>IF(F150&gt;=VLOOKUP(_xlfn.CONCAT(B150,E150),'Limites classes IBG'!$B$5:$I$6,8,FALSE),"Prioridade 1",IF('IBG Cenário 4'!F150&lt;=VLOOKUP(_xlfn.CONCAT('IBG Cenário 4'!B150,'IBG Cenário 4'!E150),'Limites classes IBG'!$B$5:$I$6,7,FALSE),"Prioridade 3","Prioridade 2"))</f>
        <v>Prioridade 1</v>
      </c>
      <c r="H150" s="2"/>
    </row>
    <row r="151" spans="1:8" x14ac:dyDescent="0.25">
      <c r="A151">
        <v>21932</v>
      </c>
      <c r="B151" t="s">
        <v>719</v>
      </c>
      <c r="C151" t="s">
        <v>527</v>
      </c>
      <c r="D151" t="s">
        <v>93</v>
      </c>
      <c r="E151" t="s">
        <v>716</v>
      </c>
      <c r="F151" s="2">
        <v>0.50016561999999998</v>
      </c>
      <c r="G151" t="str">
        <f>IF(F151&gt;=VLOOKUP(_xlfn.CONCAT(B151,E151),'Limites classes IBG'!$B$5:$I$6,8,FALSE),"Prioridade 1",IF('IBG Cenário 4'!F151&lt;=VLOOKUP(_xlfn.CONCAT('IBG Cenário 4'!B151,'IBG Cenário 4'!E151),'Limites classes IBG'!$B$5:$I$6,7,FALSE),"Prioridade 3","Prioridade 2"))</f>
        <v>Prioridade 1</v>
      </c>
      <c r="H151" s="2"/>
    </row>
    <row r="152" spans="1:8" x14ac:dyDescent="0.25">
      <c r="A152">
        <v>21933</v>
      </c>
      <c r="B152" t="s">
        <v>719</v>
      </c>
      <c r="C152" t="s">
        <v>528</v>
      </c>
      <c r="D152" t="s">
        <v>93</v>
      </c>
      <c r="E152" t="s">
        <v>716</v>
      </c>
      <c r="F152" s="2">
        <v>0.23131912030673141</v>
      </c>
      <c r="G152" t="str">
        <f>IF(F152&gt;=VLOOKUP(_xlfn.CONCAT(B152,E152),'Limites classes IBG'!$B$5:$I$6,8,FALSE),"Prioridade 1",IF('IBG Cenário 4'!F152&lt;=VLOOKUP(_xlfn.CONCAT('IBG Cenário 4'!B152,'IBG Cenário 4'!E152),'Limites classes IBG'!$B$5:$I$6,7,FALSE),"Prioridade 3","Prioridade 2"))</f>
        <v>Prioridade 2</v>
      </c>
      <c r="H152" s="2"/>
    </row>
    <row r="153" spans="1:8" x14ac:dyDescent="0.25">
      <c r="A153">
        <v>21934</v>
      </c>
      <c r="B153" t="s">
        <v>719</v>
      </c>
      <c r="C153" t="s">
        <v>529</v>
      </c>
      <c r="D153" t="s">
        <v>93</v>
      </c>
      <c r="E153" t="s">
        <v>716</v>
      </c>
      <c r="F153" s="2">
        <v>0.38367576000000003</v>
      </c>
      <c r="G153" t="str">
        <f>IF(F153&gt;=VLOOKUP(_xlfn.CONCAT(B153,E153),'Limites classes IBG'!$B$5:$I$6,8,FALSE),"Prioridade 1",IF('IBG Cenário 4'!F153&lt;=VLOOKUP(_xlfn.CONCAT('IBG Cenário 4'!B153,'IBG Cenário 4'!E153),'Limites classes IBG'!$B$5:$I$6,7,FALSE),"Prioridade 3","Prioridade 2"))</f>
        <v>Prioridade 2</v>
      </c>
      <c r="H153" s="2"/>
    </row>
    <row r="154" spans="1:8" x14ac:dyDescent="0.25">
      <c r="A154">
        <v>21935</v>
      </c>
      <c r="B154" t="s">
        <v>719</v>
      </c>
      <c r="C154" t="s">
        <v>530</v>
      </c>
      <c r="D154" t="s">
        <v>93</v>
      </c>
      <c r="E154" t="s">
        <v>716</v>
      </c>
      <c r="F154" s="2">
        <v>0.36807772</v>
      </c>
      <c r="G154" t="str">
        <f>IF(F154&gt;=VLOOKUP(_xlfn.CONCAT(B154,E154),'Limites classes IBG'!$B$5:$I$6,8,FALSE),"Prioridade 1",IF('IBG Cenário 4'!F154&lt;=VLOOKUP(_xlfn.CONCAT('IBG Cenário 4'!B154,'IBG Cenário 4'!E154),'Limites classes IBG'!$B$5:$I$6,7,FALSE),"Prioridade 3","Prioridade 2"))</f>
        <v>Prioridade 2</v>
      </c>
      <c r="H154" s="2"/>
    </row>
    <row r="155" spans="1:8" x14ac:dyDescent="0.25">
      <c r="A155">
        <v>21936</v>
      </c>
      <c r="B155" t="s">
        <v>719</v>
      </c>
      <c r="C155" t="s">
        <v>531</v>
      </c>
      <c r="D155" t="s">
        <v>93</v>
      </c>
      <c r="E155" t="s">
        <v>716</v>
      </c>
      <c r="F155" s="2">
        <v>0.28981862582925921</v>
      </c>
      <c r="G155" t="str">
        <f>IF(F155&gt;=VLOOKUP(_xlfn.CONCAT(B155,E155),'Limites classes IBG'!$B$5:$I$6,8,FALSE),"Prioridade 1",IF('IBG Cenário 4'!F155&lt;=VLOOKUP(_xlfn.CONCAT('IBG Cenário 4'!B155,'IBG Cenário 4'!E155),'Limites classes IBG'!$B$5:$I$6,7,FALSE),"Prioridade 3","Prioridade 2"))</f>
        <v>Prioridade 2</v>
      </c>
      <c r="H155" s="2"/>
    </row>
    <row r="156" spans="1:8" x14ac:dyDescent="0.25">
      <c r="A156">
        <v>21937</v>
      </c>
      <c r="B156" t="s">
        <v>719</v>
      </c>
      <c r="C156" t="s">
        <v>532</v>
      </c>
      <c r="D156" t="s">
        <v>93</v>
      </c>
      <c r="E156" t="s">
        <v>716</v>
      </c>
      <c r="F156" s="2">
        <v>0.29803770000000002</v>
      </c>
      <c r="G156" t="str">
        <f>IF(F156&gt;=VLOOKUP(_xlfn.CONCAT(B156,E156),'Limites classes IBG'!$B$5:$I$6,8,FALSE),"Prioridade 1",IF('IBG Cenário 4'!F156&lt;=VLOOKUP(_xlfn.CONCAT('IBG Cenário 4'!B156,'IBG Cenário 4'!E156),'Limites classes IBG'!$B$5:$I$6,7,FALSE),"Prioridade 3","Prioridade 2"))</f>
        <v>Prioridade 2</v>
      </c>
      <c r="H156" s="2"/>
    </row>
    <row r="157" spans="1:8" x14ac:dyDescent="0.25">
      <c r="A157">
        <v>21938</v>
      </c>
      <c r="B157" t="s">
        <v>719</v>
      </c>
      <c r="C157" t="s">
        <v>533</v>
      </c>
      <c r="D157" t="s">
        <v>93</v>
      </c>
      <c r="E157" t="s">
        <v>716</v>
      </c>
      <c r="F157" s="2">
        <v>0.14328262185878787</v>
      </c>
      <c r="G157" t="str">
        <f>IF(F157&gt;=VLOOKUP(_xlfn.CONCAT(B157,E157),'Limites classes IBG'!$B$5:$I$6,8,FALSE),"Prioridade 1",IF('IBG Cenário 4'!F157&lt;=VLOOKUP(_xlfn.CONCAT('IBG Cenário 4'!B157,'IBG Cenário 4'!E157),'Limites classes IBG'!$B$5:$I$6,7,FALSE),"Prioridade 3","Prioridade 2"))</f>
        <v>Prioridade 3</v>
      </c>
      <c r="H157" s="2"/>
    </row>
    <row r="158" spans="1:8" x14ac:dyDescent="0.25">
      <c r="A158">
        <v>21939</v>
      </c>
      <c r="B158" t="s">
        <v>719</v>
      </c>
      <c r="C158" t="s">
        <v>534</v>
      </c>
      <c r="D158" t="s">
        <v>93</v>
      </c>
      <c r="E158" t="s">
        <v>716</v>
      </c>
      <c r="F158" s="2">
        <v>0.40676628787059449</v>
      </c>
      <c r="G158" t="str">
        <f>IF(F158&gt;=VLOOKUP(_xlfn.CONCAT(B158,E158),'Limites classes IBG'!$B$5:$I$6,8,FALSE),"Prioridade 1",IF('IBG Cenário 4'!F158&lt;=VLOOKUP(_xlfn.CONCAT('IBG Cenário 4'!B158,'IBG Cenário 4'!E158),'Limites classes IBG'!$B$5:$I$6,7,FALSE),"Prioridade 3","Prioridade 2"))</f>
        <v>Prioridade 2</v>
      </c>
      <c r="H158" s="2"/>
    </row>
    <row r="159" spans="1:8" x14ac:dyDescent="0.25">
      <c r="A159">
        <v>21941</v>
      </c>
      <c r="B159" t="s">
        <v>719</v>
      </c>
      <c r="C159" t="s">
        <v>535</v>
      </c>
      <c r="D159" t="s">
        <v>93</v>
      </c>
      <c r="E159" t="s">
        <v>716</v>
      </c>
      <c r="F159" s="2">
        <v>0.17320757328002517</v>
      </c>
      <c r="G159" t="str">
        <f>IF(F159&gt;=VLOOKUP(_xlfn.CONCAT(B159,E159),'Limites classes IBG'!$B$5:$I$6,8,FALSE),"Prioridade 1",IF('IBG Cenário 4'!F159&lt;=VLOOKUP(_xlfn.CONCAT('IBG Cenário 4'!B159,'IBG Cenário 4'!E159),'Limites classes IBG'!$B$5:$I$6,7,FALSE),"Prioridade 3","Prioridade 2"))</f>
        <v>Prioridade 3</v>
      </c>
      <c r="H159" s="2"/>
    </row>
    <row r="160" spans="1:8" x14ac:dyDescent="0.25">
      <c r="A160">
        <v>21942</v>
      </c>
      <c r="B160" t="s">
        <v>719</v>
      </c>
      <c r="C160" t="s">
        <v>536</v>
      </c>
      <c r="D160" t="s">
        <v>93</v>
      </c>
      <c r="E160" t="s">
        <v>716</v>
      </c>
      <c r="F160" s="2">
        <v>0.20022336999999998</v>
      </c>
      <c r="G160" t="str">
        <f>IF(F160&gt;=VLOOKUP(_xlfn.CONCAT(B160,E160),'Limites classes IBG'!$B$5:$I$6,8,FALSE),"Prioridade 1",IF('IBG Cenário 4'!F160&lt;=VLOOKUP(_xlfn.CONCAT('IBG Cenário 4'!B160,'IBG Cenário 4'!E160),'Limites classes IBG'!$B$5:$I$6,7,FALSE),"Prioridade 3","Prioridade 2"))</f>
        <v>Prioridade 3</v>
      </c>
      <c r="H160" s="2"/>
    </row>
    <row r="161" spans="1:8" x14ac:dyDescent="0.25">
      <c r="A161">
        <v>21943</v>
      </c>
      <c r="B161" t="s">
        <v>719</v>
      </c>
      <c r="C161" t="s">
        <v>537</v>
      </c>
      <c r="D161" t="s">
        <v>93</v>
      </c>
      <c r="E161" t="s">
        <v>716</v>
      </c>
      <c r="F161" s="2">
        <v>0.65511984999999995</v>
      </c>
      <c r="G161" t="str">
        <f>IF(F161&gt;=VLOOKUP(_xlfn.CONCAT(B161,E161),'Limites classes IBG'!$B$5:$I$6,8,FALSE),"Prioridade 1",IF('IBG Cenário 4'!F161&lt;=VLOOKUP(_xlfn.CONCAT('IBG Cenário 4'!B161,'IBG Cenário 4'!E161),'Limites classes IBG'!$B$5:$I$6,7,FALSE),"Prioridade 3","Prioridade 2"))</f>
        <v>Prioridade 1</v>
      </c>
      <c r="H161" s="2"/>
    </row>
    <row r="162" spans="1:8" x14ac:dyDescent="0.25">
      <c r="A162">
        <v>21944</v>
      </c>
      <c r="B162" t="s">
        <v>719</v>
      </c>
      <c r="C162" t="s">
        <v>538</v>
      </c>
      <c r="D162" t="s">
        <v>93</v>
      </c>
      <c r="E162" t="s">
        <v>716</v>
      </c>
      <c r="F162" s="2">
        <v>0.61007561493572937</v>
      </c>
      <c r="G162" t="str">
        <f>IF(F162&gt;=VLOOKUP(_xlfn.CONCAT(B162,E162),'Limites classes IBG'!$B$5:$I$6,8,FALSE),"Prioridade 1",IF('IBG Cenário 4'!F162&lt;=VLOOKUP(_xlfn.CONCAT('IBG Cenário 4'!B162,'IBG Cenário 4'!E162),'Limites classes IBG'!$B$5:$I$6,7,FALSE),"Prioridade 3","Prioridade 2"))</f>
        <v>Prioridade 1</v>
      </c>
      <c r="H162" s="2"/>
    </row>
    <row r="163" spans="1:8" x14ac:dyDescent="0.25">
      <c r="A163">
        <v>21945</v>
      </c>
      <c r="B163" t="s">
        <v>719</v>
      </c>
      <c r="C163" t="s">
        <v>539</v>
      </c>
      <c r="D163" t="s">
        <v>93</v>
      </c>
      <c r="E163" t="s">
        <v>716</v>
      </c>
      <c r="F163" s="2">
        <v>0.33751250999999999</v>
      </c>
      <c r="G163" t="str">
        <f>IF(F163&gt;=VLOOKUP(_xlfn.CONCAT(B163,E163),'Limites classes IBG'!$B$5:$I$6,8,FALSE),"Prioridade 1",IF('IBG Cenário 4'!F163&lt;=VLOOKUP(_xlfn.CONCAT('IBG Cenário 4'!B163,'IBG Cenário 4'!E163),'Limites classes IBG'!$B$5:$I$6,7,FALSE),"Prioridade 3","Prioridade 2"))</f>
        <v>Prioridade 2</v>
      </c>
      <c r="H163" s="2"/>
    </row>
    <row r="164" spans="1:8" x14ac:dyDescent="0.25">
      <c r="A164">
        <v>21946</v>
      </c>
      <c r="B164" t="s">
        <v>719</v>
      </c>
      <c r="C164" t="s">
        <v>540</v>
      </c>
      <c r="D164" t="s">
        <v>93</v>
      </c>
      <c r="E164" t="s">
        <v>716</v>
      </c>
      <c r="F164" s="2">
        <v>0.27682567283550114</v>
      </c>
      <c r="G164" t="str">
        <f>IF(F164&gt;=VLOOKUP(_xlfn.CONCAT(B164,E164),'Limites classes IBG'!$B$5:$I$6,8,FALSE),"Prioridade 1",IF('IBG Cenário 4'!F164&lt;=VLOOKUP(_xlfn.CONCAT('IBG Cenário 4'!B164,'IBG Cenário 4'!E164),'Limites classes IBG'!$B$5:$I$6,7,FALSE),"Prioridade 3","Prioridade 2"))</f>
        <v>Prioridade 2</v>
      </c>
      <c r="H164" s="2"/>
    </row>
    <row r="165" spans="1:8" x14ac:dyDescent="0.25">
      <c r="A165">
        <v>21947</v>
      </c>
      <c r="B165" t="s">
        <v>719</v>
      </c>
      <c r="C165" t="s">
        <v>541</v>
      </c>
      <c r="D165" t="s">
        <v>93</v>
      </c>
      <c r="E165" t="s">
        <v>716</v>
      </c>
      <c r="F165" s="2">
        <v>0.43484886047602722</v>
      </c>
      <c r="G165" t="str">
        <f>IF(F165&gt;=VLOOKUP(_xlfn.CONCAT(B165,E165),'Limites classes IBG'!$B$5:$I$6,8,FALSE),"Prioridade 1",IF('IBG Cenário 4'!F165&lt;=VLOOKUP(_xlfn.CONCAT('IBG Cenário 4'!B165,'IBG Cenário 4'!E165),'Limites classes IBG'!$B$5:$I$6,7,FALSE),"Prioridade 3","Prioridade 2"))</f>
        <v>Prioridade 2</v>
      </c>
      <c r="H165" s="2"/>
    </row>
    <row r="166" spans="1:8" x14ac:dyDescent="0.25">
      <c r="A166">
        <v>21948</v>
      </c>
      <c r="B166" t="s">
        <v>719</v>
      </c>
      <c r="C166" t="s">
        <v>542</v>
      </c>
      <c r="D166" t="s">
        <v>93</v>
      </c>
      <c r="E166" t="s">
        <v>716</v>
      </c>
      <c r="F166" s="2">
        <v>0.37659528999999997</v>
      </c>
      <c r="G166" t="str">
        <f>IF(F166&gt;=VLOOKUP(_xlfn.CONCAT(B166,E166),'Limites classes IBG'!$B$5:$I$6,8,FALSE),"Prioridade 1",IF('IBG Cenário 4'!F166&lt;=VLOOKUP(_xlfn.CONCAT('IBG Cenário 4'!B166,'IBG Cenário 4'!E166),'Limites classes IBG'!$B$5:$I$6,7,FALSE),"Prioridade 3","Prioridade 2"))</f>
        <v>Prioridade 2</v>
      </c>
      <c r="H166" s="2"/>
    </row>
    <row r="167" spans="1:8" x14ac:dyDescent="0.25">
      <c r="A167">
        <v>21949</v>
      </c>
      <c r="B167" t="s">
        <v>719</v>
      </c>
      <c r="C167" t="s">
        <v>543</v>
      </c>
      <c r="D167" t="s">
        <v>93</v>
      </c>
      <c r="E167" t="s">
        <v>716</v>
      </c>
      <c r="F167" s="2">
        <v>0.17414543000000002</v>
      </c>
      <c r="G167" t="str">
        <f>IF(F167&gt;=VLOOKUP(_xlfn.CONCAT(B167,E167),'Limites classes IBG'!$B$5:$I$6,8,FALSE),"Prioridade 1",IF('IBG Cenário 4'!F167&lt;=VLOOKUP(_xlfn.CONCAT('IBG Cenário 4'!B167,'IBG Cenário 4'!E167),'Limites classes IBG'!$B$5:$I$6,7,FALSE),"Prioridade 3","Prioridade 2"))</f>
        <v>Prioridade 3</v>
      </c>
      <c r="H167" s="2"/>
    </row>
    <row r="168" spans="1:8" x14ac:dyDescent="0.25">
      <c r="A168">
        <v>21950</v>
      </c>
      <c r="B168" t="s">
        <v>719</v>
      </c>
      <c r="C168" t="s">
        <v>544</v>
      </c>
      <c r="D168" t="s">
        <v>93</v>
      </c>
      <c r="E168" t="s">
        <v>716</v>
      </c>
      <c r="F168" s="2">
        <v>0.32455563000000004</v>
      </c>
      <c r="G168" t="str">
        <f>IF(F168&gt;=VLOOKUP(_xlfn.CONCAT(B168,E168),'Limites classes IBG'!$B$5:$I$6,8,FALSE),"Prioridade 1",IF('IBG Cenário 4'!F168&lt;=VLOOKUP(_xlfn.CONCAT('IBG Cenário 4'!B168,'IBG Cenário 4'!E168),'Limites classes IBG'!$B$5:$I$6,7,FALSE),"Prioridade 3","Prioridade 2"))</f>
        <v>Prioridade 2</v>
      </c>
      <c r="H168" s="2"/>
    </row>
    <row r="169" spans="1:8" x14ac:dyDescent="0.25">
      <c r="A169">
        <v>21951</v>
      </c>
      <c r="B169" t="s">
        <v>719</v>
      </c>
      <c r="C169" t="s">
        <v>545</v>
      </c>
      <c r="D169" t="s">
        <v>93</v>
      </c>
      <c r="E169" t="s">
        <v>716</v>
      </c>
      <c r="F169" s="2">
        <v>0.40234135543243515</v>
      </c>
      <c r="G169" t="str">
        <f>IF(F169&gt;=VLOOKUP(_xlfn.CONCAT(B169,E169),'Limites classes IBG'!$B$5:$I$6,8,FALSE),"Prioridade 1",IF('IBG Cenário 4'!F169&lt;=VLOOKUP(_xlfn.CONCAT('IBG Cenário 4'!B169,'IBG Cenário 4'!E169),'Limites classes IBG'!$B$5:$I$6,7,FALSE),"Prioridade 3","Prioridade 2"))</f>
        <v>Prioridade 2</v>
      </c>
      <c r="H169" s="2"/>
    </row>
    <row r="170" spans="1:8" x14ac:dyDescent="0.25">
      <c r="A170">
        <v>21952</v>
      </c>
      <c r="B170" t="s">
        <v>719</v>
      </c>
      <c r="C170" t="s">
        <v>546</v>
      </c>
      <c r="D170" t="s">
        <v>93</v>
      </c>
      <c r="E170" t="s">
        <v>716</v>
      </c>
      <c r="F170" s="2">
        <v>0.53328520999999995</v>
      </c>
      <c r="G170" t="str">
        <f>IF(F170&gt;=VLOOKUP(_xlfn.CONCAT(B170,E170),'Limites classes IBG'!$B$5:$I$6,8,FALSE),"Prioridade 1",IF('IBG Cenário 4'!F170&lt;=VLOOKUP(_xlfn.CONCAT('IBG Cenário 4'!B170,'IBG Cenário 4'!E170),'Limites classes IBG'!$B$5:$I$6,7,FALSE),"Prioridade 3","Prioridade 2"))</f>
        <v>Prioridade 1</v>
      </c>
      <c r="H170" s="2"/>
    </row>
    <row r="171" spans="1:8" x14ac:dyDescent="0.25">
      <c r="A171">
        <v>21953</v>
      </c>
      <c r="B171" t="s">
        <v>719</v>
      </c>
      <c r="C171" t="s">
        <v>547</v>
      </c>
      <c r="D171" t="s">
        <v>93</v>
      </c>
      <c r="E171" t="s">
        <v>716</v>
      </c>
      <c r="F171" s="2">
        <v>0.32487747091802599</v>
      </c>
      <c r="G171" t="str">
        <f>IF(F171&gt;=VLOOKUP(_xlfn.CONCAT(B171,E171),'Limites classes IBG'!$B$5:$I$6,8,FALSE),"Prioridade 1",IF('IBG Cenário 4'!F171&lt;=VLOOKUP(_xlfn.CONCAT('IBG Cenário 4'!B171,'IBG Cenário 4'!E171),'Limites classes IBG'!$B$5:$I$6,7,FALSE),"Prioridade 3","Prioridade 2"))</f>
        <v>Prioridade 2</v>
      </c>
      <c r="H171" s="2"/>
    </row>
    <row r="172" spans="1:8" x14ac:dyDescent="0.25">
      <c r="A172">
        <v>21954</v>
      </c>
      <c r="B172" t="s">
        <v>719</v>
      </c>
      <c r="C172" t="s">
        <v>548</v>
      </c>
      <c r="D172" t="s">
        <v>93</v>
      </c>
      <c r="E172" t="s">
        <v>716</v>
      </c>
      <c r="F172" s="2">
        <v>0.16816410999999998</v>
      </c>
      <c r="G172" t="str">
        <f>IF(F172&gt;=VLOOKUP(_xlfn.CONCAT(B172,E172),'Limites classes IBG'!$B$5:$I$6,8,FALSE),"Prioridade 1",IF('IBG Cenário 4'!F172&lt;=VLOOKUP(_xlfn.CONCAT('IBG Cenário 4'!B172,'IBG Cenário 4'!E172),'Limites classes IBG'!$B$5:$I$6,7,FALSE),"Prioridade 3","Prioridade 2"))</f>
        <v>Prioridade 3</v>
      </c>
      <c r="H172" s="2"/>
    </row>
    <row r="173" spans="1:8" x14ac:dyDescent="0.25">
      <c r="A173">
        <v>21955</v>
      </c>
      <c r="B173" t="s">
        <v>719</v>
      </c>
      <c r="C173" t="s">
        <v>549</v>
      </c>
      <c r="D173" t="s">
        <v>93</v>
      </c>
      <c r="E173" t="s">
        <v>716</v>
      </c>
      <c r="F173" s="2">
        <v>0.22548805</v>
      </c>
      <c r="G173" t="str">
        <f>IF(F173&gt;=VLOOKUP(_xlfn.CONCAT(B173,E173),'Limites classes IBG'!$B$5:$I$6,8,FALSE),"Prioridade 1",IF('IBG Cenário 4'!F173&lt;=VLOOKUP(_xlfn.CONCAT('IBG Cenário 4'!B173,'IBG Cenário 4'!E173),'Limites classes IBG'!$B$5:$I$6,7,FALSE),"Prioridade 3","Prioridade 2"))</f>
        <v>Prioridade 2</v>
      </c>
      <c r="H173" s="2"/>
    </row>
    <row r="174" spans="1:8" x14ac:dyDescent="0.25">
      <c r="A174">
        <v>21957</v>
      </c>
      <c r="B174" t="s">
        <v>719</v>
      </c>
      <c r="C174" t="s">
        <v>550</v>
      </c>
      <c r="D174" t="s">
        <v>93</v>
      </c>
      <c r="E174" t="s">
        <v>716</v>
      </c>
      <c r="F174" s="2">
        <v>0.39935676000000003</v>
      </c>
      <c r="G174" t="str">
        <f>IF(F174&gt;=VLOOKUP(_xlfn.CONCAT(B174,E174),'Limites classes IBG'!$B$5:$I$6,8,FALSE),"Prioridade 1",IF('IBG Cenário 4'!F174&lt;=VLOOKUP(_xlfn.CONCAT('IBG Cenário 4'!B174,'IBG Cenário 4'!E174),'Limites classes IBG'!$B$5:$I$6,7,FALSE),"Prioridade 3","Prioridade 2"))</f>
        <v>Prioridade 2</v>
      </c>
      <c r="H174" s="2"/>
    </row>
    <row r="175" spans="1:8" x14ac:dyDescent="0.25">
      <c r="A175">
        <v>21959</v>
      </c>
      <c r="B175" t="s">
        <v>719</v>
      </c>
      <c r="C175" t="s">
        <v>551</v>
      </c>
      <c r="D175" t="s">
        <v>93</v>
      </c>
      <c r="E175" t="s">
        <v>716</v>
      </c>
      <c r="F175" s="2">
        <v>0.24529023999999999</v>
      </c>
      <c r="G175" t="str">
        <f>IF(F175&gt;=VLOOKUP(_xlfn.CONCAT(B175,E175),'Limites classes IBG'!$B$5:$I$6,8,FALSE),"Prioridade 1",IF('IBG Cenário 4'!F175&lt;=VLOOKUP(_xlfn.CONCAT('IBG Cenário 4'!B175,'IBG Cenário 4'!E175),'Limites classes IBG'!$B$5:$I$6,7,FALSE),"Prioridade 3","Prioridade 2"))</f>
        <v>Prioridade 2</v>
      </c>
      <c r="H175" s="2"/>
    </row>
    <row r="176" spans="1:8" x14ac:dyDescent="0.25">
      <c r="A176">
        <v>21960</v>
      </c>
      <c r="B176" t="s">
        <v>719</v>
      </c>
      <c r="C176" t="s">
        <v>552</v>
      </c>
      <c r="D176" t="s">
        <v>93</v>
      </c>
      <c r="E176" t="s">
        <v>716</v>
      </c>
      <c r="F176" s="2">
        <v>0.36589907999999999</v>
      </c>
      <c r="G176" t="str">
        <f>IF(F176&gt;=VLOOKUP(_xlfn.CONCAT(B176,E176),'Limites classes IBG'!$B$5:$I$6,8,FALSE),"Prioridade 1",IF('IBG Cenário 4'!F176&lt;=VLOOKUP(_xlfn.CONCAT('IBG Cenário 4'!B176,'IBG Cenário 4'!E176),'Limites classes IBG'!$B$5:$I$6,7,FALSE),"Prioridade 3","Prioridade 2"))</f>
        <v>Prioridade 2</v>
      </c>
      <c r="H176" s="2"/>
    </row>
    <row r="177" spans="1:8" x14ac:dyDescent="0.25">
      <c r="A177">
        <v>21961</v>
      </c>
      <c r="B177" t="s">
        <v>719</v>
      </c>
      <c r="C177" t="s">
        <v>553</v>
      </c>
      <c r="D177" t="s">
        <v>93</v>
      </c>
      <c r="E177" t="s">
        <v>716</v>
      </c>
      <c r="F177" s="2">
        <v>0.69597175000000011</v>
      </c>
      <c r="G177" t="str">
        <f>IF(F177&gt;=VLOOKUP(_xlfn.CONCAT(B177,E177),'Limites classes IBG'!$B$5:$I$6,8,FALSE),"Prioridade 1",IF('IBG Cenário 4'!F177&lt;=VLOOKUP(_xlfn.CONCAT('IBG Cenário 4'!B177,'IBG Cenário 4'!E177),'Limites classes IBG'!$B$5:$I$6,7,FALSE),"Prioridade 3","Prioridade 2"))</f>
        <v>Prioridade 1</v>
      </c>
      <c r="H177" s="2"/>
    </row>
    <row r="178" spans="1:8" x14ac:dyDescent="0.25">
      <c r="A178">
        <v>21962</v>
      </c>
      <c r="B178" t="s">
        <v>719</v>
      </c>
      <c r="C178" t="s">
        <v>554</v>
      </c>
      <c r="D178" t="s">
        <v>93</v>
      </c>
      <c r="E178" t="s">
        <v>716</v>
      </c>
      <c r="F178" s="2">
        <v>0.30412617899696642</v>
      </c>
      <c r="G178" t="str">
        <f>IF(F178&gt;=VLOOKUP(_xlfn.CONCAT(B178,E178),'Limites classes IBG'!$B$5:$I$6,8,FALSE),"Prioridade 1",IF('IBG Cenário 4'!F178&lt;=VLOOKUP(_xlfn.CONCAT('IBG Cenário 4'!B178,'IBG Cenário 4'!E178),'Limites classes IBG'!$B$5:$I$6,7,FALSE),"Prioridade 3","Prioridade 2"))</f>
        <v>Prioridade 2</v>
      </c>
      <c r="H178" s="2"/>
    </row>
    <row r="179" spans="1:8" x14ac:dyDescent="0.25">
      <c r="A179">
        <v>21963</v>
      </c>
      <c r="B179" t="s">
        <v>719</v>
      </c>
      <c r="C179" t="s">
        <v>555</v>
      </c>
      <c r="D179" t="s">
        <v>93</v>
      </c>
      <c r="E179" t="s">
        <v>716</v>
      </c>
      <c r="F179" s="2">
        <v>0.15786801</v>
      </c>
      <c r="G179" t="str">
        <f>IF(F179&gt;=VLOOKUP(_xlfn.CONCAT(B179,E179),'Limites classes IBG'!$B$5:$I$6,8,FALSE),"Prioridade 1",IF('IBG Cenário 4'!F179&lt;=VLOOKUP(_xlfn.CONCAT('IBG Cenário 4'!B179,'IBG Cenário 4'!E179),'Limites classes IBG'!$B$5:$I$6,7,FALSE),"Prioridade 3","Prioridade 2"))</f>
        <v>Prioridade 3</v>
      </c>
      <c r="H179" s="2"/>
    </row>
    <row r="180" spans="1:8" x14ac:dyDescent="0.25">
      <c r="A180">
        <v>21964</v>
      </c>
      <c r="B180" t="s">
        <v>719</v>
      </c>
      <c r="C180" t="s">
        <v>556</v>
      </c>
      <c r="D180" t="s">
        <v>93</v>
      </c>
      <c r="E180" t="s">
        <v>716</v>
      </c>
      <c r="F180" s="2">
        <v>0.32813070000000005</v>
      </c>
      <c r="G180" t="str">
        <f>IF(F180&gt;=VLOOKUP(_xlfn.CONCAT(B180,E180),'Limites classes IBG'!$B$5:$I$6,8,FALSE),"Prioridade 1",IF('IBG Cenário 4'!F180&lt;=VLOOKUP(_xlfn.CONCAT('IBG Cenário 4'!B180,'IBG Cenário 4'!E180),'Limites classes IBG'!$B$5:$I$6,7,FALSE),"Prioridade 3","Prioridade 2"))</f>
        <v>Prioridade 2</v>
      </c>
      <c r="H180" s="2"/>
    </row>
    <row r="181" spans="1:8" x14ac:dyDescent="0.25">
      <c r="A181">
        <v>21965</v>
      </c>
      <c r="B181" t="s">
        <v>719</v>
      </c>
      <c r="C181" t="s">
        <v>557</v>
      </c>
      <c r="D181" t="s">
        <v>93</v>
      </c>
      <c r="E181" t="s">
        <v>716</v>
      </c>
      <c r="F181" s="2">
        <v>0.39655162991639137</v>
      </c>
      <c r="G181" t="str">
        <f>IF(F181&gt;=VLOOKUP(_xlfn.CONCAT(B181,E181),'Limites classes IBG'!$B$5:$I$6,8,FALSE),"Prioridade 1",IF('IBG Cenário 4'!F181&lt;=VLOOKUP(_xlfn.CONCAT('IBG Cenário 4'!B181,'IBG Cenário 4'!E181),'Limites classes IBG'!$B$5:$I$6,7,FALSE),"Prioridade 3","Prioridade 2"))</f>
        <v>Prioridade 2</v>
      </c>
      <c r="H181" s="2"/>
    </row>
    <row r="182" spans="1:8" x14ac:dyDescent="0.25">
      <c r="A182">
        <v>21966</v>
      </c>
      <c r="B182" t="s">
        <v>719</v>
      </c>
      <c r="C182" t="s">
        <v>558</v>
      </c>
      <c r="D182" t="s">
        <v>93</v>
      </c>
      <c r="E182" t="s">
        <v>716</v>
      </c>
      <c r="F182" s="2">
        <v>0.40249101999999998</v>
      </c>
      <c r="G182" t="str">
        <f>IF(F182&gt;=VLOOKUP(_xlfn.CONCAT(B182,E182),'Limites classes IBG'!$B$5:$I$6,8,FALSE),"Prioridade 1",IF('IBG Cenário 4'!F182&lt;=VLOOKUP(_xlfn.CONCAT('IBG Cenário 4'!B182,'IBG Cenário 4'!E182),'Limites classes IBG'!$B$5:$I$6,7,FALSE),"Prioridade 3","Prioridade 2"))</f>
        <v>Prioridade 2</v>
      </c>
      <c r="H182" s="2"/>
    </row>
    <row r="183" spans="1:8" x14ac:dyDescent="0.25">
      <c r="A183">
        <v>21967</v>
      </c>
      <c r="B183" t="s">
        <v>719</v>
      </c>
      <c r="C183" t="s">
        <v>559</v>
      </c>
      <c r="D183" t="s">
        <v>93</v>
      </c>
      <c r="E183" t="s">
        <v>716</v>
      </c>
      <c r="F183" s="2">
        <v>0.31203842000000004</v>
      </c>
      <c r="G183" t="str">
        <f>IF(F183&gt;=VLOOKUP(_xlfn.CONCAT(B183,E183),'Limites classes IBG'!$B$5:$I$6,8,FALSE),"Prioridade 1",IF('IBG Cenário 4'!F183&lt;=VLOOKUP(_xlfn.CONCAT('IBG Cenário 4'!B183,'IBG Cenário 4'!E183),'Limites classes IBG'!$B$5:$I$6,7,FALSE),"Prioridade 3","Prioridade 2"))</f>
        <v>Prioridade 2</v>
      </c>
      <c r="H183" s="2"/>
    </row>
    <row r="184" spans="1:8" x14ac:dyDescent="0.25">
      <c r="A184">
        <v>21968</v>
      </c>
      <c r="B184" t="s">
        <v>719</v>
      </c>
      <c r="C184" t="s">
        <v>560</v>
      </c>
      <c r="D184" t="s">
        <v>93</v>
      </c>
      <c r="E184" t="s">
        <v>716</v>
      </c>
      <c r="F184" s="2">
        <v>0.28562553270970226</v>
      </c>
      <c r="G184" t="str">
        <f>IF(F184&gt;=VLOOKUP(_xlfn.CONCAT(B184,E184),'Limites classes IBG'!$B$5:$I$6,8,FALSE),"Prioridade 1",IF('IBG Cenário 4'!F184&lt;=VLOOKUP(_xlfn.CONCAT('IBG Cenário 4'!B184,'IBG Cenário 4'!E184),'Limites classes IBG'!$B$5:$I$6,7,FALSE),"Prioridade 3","Prioridade 2"))</f>
        <v>Prioridade 2</v>
      </c>
      <c r="H184" s="2"/>
    </row>
    <row r="185" spans="1:8" x14ac:dyDescent="0.25">
      <c r="A185">
        <v>21969</v>
      </c>
      <c r="B185" t="s">
        <v>719</v>
      </c>
      <c r="C185" t="s">
        <v>561</v>
      </c>
      <c r="D185" t="s">
        <v>93</v>
      </c>
      <c r="E185" t="s">
        <v>716</v>
      </c>
      <c r="F185" s="2">
        <v>0.15819745507872193</v>
      </c>
      <c r="G185" t="str">
        <f>IF(F185&gt;=VLOOKUP(_xlfn.CONCAT(B185,E185),'Limites classes IBG'!$B$5:$I$6,8,FALSE),"Prioridade 1",IF('IBG Cenário 4'!F185&lt;=VLOOKUP(_xlfn.CONCAT('IBG Cenário 4'!B185,'IBG Cenário 4'!E185),'Limites classes IBG'!$B$5:$I$6,7,FALSE),"Prioridade 3","Prioridade 2"))</f>
        <v>Prioridade 3</v>
      </c>
      <c r="H185" s="2"/>
    </row>
    <row r="186" spans="1:8" x14ac:dyDescent="0.25">
      <c r="A186">
        <v>21970</v>
      </c>
      <c r="B186" t="s">
        <v>719</v>
      </c>
      <c r="C186" t="s">
        <v>562</v>
      </c>
      <c r="D186" t="s">
        <v>93</v>
      </c>
      <c r="E186" t="s">
        <v>716</v>
      </c>
      <c r="F186" s="2">
        <v>0.31144134999999995</v>
      </c>
      <c r="G186" t="str">
        <f>IF(F186&gt;=VLOOKUP(_xlfn.CONCAT(B186,E186),'Limites classes IBG'!$B$5:$I$6,8,FALSE),"Prioridade 1",IF('IBG Cenário 4'!F186&lt;=VLOOKUP(_xlfn.CONCAT('IBG Cenário 4'!B186,'IBG Cenário 4'!E186),'Limites classes IBG'!$B$5:$I$6,7,FALSE),"Prioridade 3","Prioridade 2"))</f>
        <v>Prioridade 2</v>
      </c>
      <c r="H186" s="2"/>
    </row>
    <row r="187" spans="1:8" x14ac:dyDescent="0.25">
      <c r="A187">
        <v>21971</v>
      </c>
      <c r="B187" t="s">
        <v>719</v>
      </c>
      <c r="C187" t="s">
        <v>563</v>
      </c>
      <c r="D187" t="s">
        <v>93</v>
      </c>
      <c r="E187" t="s">
        <v>716</v>
      </c>
      <c r="F187" s="2">
        <v>0.24866319000000001</v>
      </c>
      <c r="G187" t="str">
        <f>IF(F187&gt;=VLOOKUP(_xlfn.CONCAT(B187,E187),'Limites classes IBG'!$B$5:$I$6,8,FALSE),"Prioridade 1",IF('IBG Cenário 4'!F187&lt;=VLOOKUP(_xlfn.CONCAT('IBG Cenário 4'!B187,'IBG Cenário 4'!E187),'Limites classes IBG'!$B$5:$I$6,7,FALSE),"Prioridade 3","Prioridade 2"))</f>
        <v>Prioridade 2</v>
      </c>
      <c r="H187" s="2"/>
    </row>
    <row r="188" spans="1:8" x14ac:dyDescent="0.25">
      <c r="A188">
        <v>21972</v>
      </c>
      <c r="B188" t="s">
        <v>719</v>
      </c>
      <c r="C188" t="s">
        <v>564</v>
      </c>
      <c r="D188" t="s">
        <v>93</v>
      </c>
      <c r="E188" t="s">
        <v>716</v>
      </c>
      <c r="F188" s="2">
        <v>0.30646067896946666</v>
      </c>
      <c r="G188" t="str">
        <f>IF(F188&gt;=VLOOKUP(_xlfn.CONCAT(B188,E188),'Limites classes IBG'!$B$5:$I$6,8,FALSE),"Prioridade 1",IF('IBG Cenário 4'!F188&lt;=VLOOKUP(_xlfn.CONCAT('IBG Cenário 4'!B188,'IBG Cenário 4'!E188),'Limites classes IBG'!$B$5:$I$6,7,FALSE),"Prioridade 3","Prioridade 2"))</f>
        <v>Prioridade 2</v>
      </c>
      <c r="H188" s="2"/>
    </row>
    <row r="189" spans="1:8" x14ac:dyDescent="0.25">
      <c r="A189">
        <v>21973</v>
      </c>
      <c r="B189" t="s">
        <v>719</v>
      </c>
      <c r="C189" t="s">
        <v>565</v>
      </c>
      <c r="D189" t="s">
        <v>93</v>
      </c>
      <c r="E189" t="s">
        <v>716</v>
      </c>
      <c r="F189" s="2">
        <v>0.70372851999999997</v>
      </c>
      <c r="G189" t="str">
        <f>IF(F189&gt;=VLOOKUP(_xlfn.CONCAT(B189,E189),'Limites classes IBG'!$B$5:$I$6,8,FALSE),"Prioridade 1",IF('IBG Cenário 4'!F189&lt;=VLOOKUP(_xlfn.CONCAT('IBG Cenário 4'!B189,'IBG Cenário 4'!E189),'Limites classes IBG'!$B$5:$I$6,7,FALSE),"Prioridade 3","Prioridade 2"))</f>
        <v>Prioridade 1</v>
      </c>
      <c r="H189" s="2"/>
    </row>
    <row r="190" spans="1:8" x14ac:dyDescent="0.25">
      <c r="A190">
        <v>21974</v>
      </c>
      <c r="B190" t="s">
        <v>719</v>
      </c>
      <c r="C190" t="s">
        <v>566</v>
      </c>
      <c r="D190" t="s">
        <v>93</v>
      </c>
      <c r="E190" t="s">
        <v>716</v>
      </c>
      <c r="F190" s="2">
        <v>0.37738548999999999</v>
      </c>
      <c r="G190" t="str">
        <f>IF(F190&gt;=VLOOKUP(_xlfn.CONCAT(B190,E190),'Limites classes IBG'!$B$5:$I$6,8,FALSE),"Prioridade 1",IF('IBG Cenário 4'!F190&lt;=VLOOKUP(_xlfn.CONCAT('IBG Cenário 4'!B190,'IBG Cenário 4'!E190),'Limites classes IBG'!$B$5:$I$6,7,FALSE),"Prioridade 3","Prioridade 2"))</f>
        <v>Prioridade 2</v>
      </c>
      <c r="H190" s="2"/>
    </row>
    <row r="191" spans="1:8" x14ac:dyDescent="0.25">
      <c r="A191">
        <v>21975</v>
      </c>
      <c r="B191" t="s">
        <v>719</v>
      </c>
      <c r="C191" t="s">
        <v>567</v>
      </c>
      <c r="D191" t="s">
        <v>93</v>
      </c>
      <c r="E191" t="s">
        <v>716</v>
      </c>
      <c r="F191" s="2">
        <v>0.50084659400661125</v>
      </c>
      <c r="G191" t="str">
        <f>IF(F191&gt;=VLOOKUP(_xlfn.CONCAT(B191,E191),'Limites classes IBG'!$B$5:$I$6,8,FALSE),"Prioridade 1",IF('IBG Cenário 4'!F191&lt;=VLOOKUP(_xlfn.CONCAT('IBG Cenário 4'!B191,'IBG Cenário 4'!E191),'Limites classes IBG'!$B$5:$I$6,7,FALSE),"Prioridade 3","Prioridade 2"))</f>
        <v>Prioridade 1</v>
      </c>
      <c r="H191" s="2"/>
    </row>
    <row r="192" spans="1:8" x14ac:dyDescent="0.25">
      <c r="A192">
        <v>21976</v>
      </c>
      <c r="B192" t="s">
        <v>719</v>
      </c>
      <c r="C192" t="s">
        <v>568</v>
      </c>
      <c r="D192" t="s">
        <v>93</v>
      </c>
      <c r="E192" t="s">
        <v>716</v>
      </c>
      <c r="F192" s="2">
        <v>0.40094587999999998</v>
      </c>
      <c r="G192" t="str">
        <f>IF(F192&gt;=VLOOKUP(_xlfn.CONCAT(B192,E192),'Limites classes IBG'!$B$5:$I$6,8,FALSE),"Prioridade 1",IF('IBG Cenário 4'!F192&lt;=VLOOKUP(_xlfn.CONCAT('IBG Cenário 4'!B192,'IBG Cenário 4'!E192),'Limites classes IBG'!$B$5:$I$6,7,FALSE),"Prioridade 3","Prioridade 2"))</f>
        <v>Prioridade 2</v>
      </c>
      <c r="H192" s="2"/>
    </row>
    <row r="193" spans="1:8" x14ac:dyDescent="0.25">
      <c r="A193">
        <v>21977</v>
      </c>
      <c r="B193" t="s">
        <v>719</v>
      </c>
      <c r="C193" t="s">
        <v>569</v>
      </c>
      <c r="D193" t="s">
        <v>93</v>
      </c>
      <c r="E193" t="s">
        <v>716</v>
      </c>
      <c r="F193" s="2">
        <v>0.20342146</v>
      </c>
      <c r="G193" t="str">
        <f>IF(F193&gt;=VLOOKUP(_xlfn.CONCAT(B193,E193),'Limites classes IBG'!$B$5:$I$6,8,FALSE),"Prioridade 1",IF('IBG Cenário 4'!F193&lt;=VLOOKUP(_xlfn.CONCAT('IBG Cenário 4'!B193,'IBG Cenário 4'!E193),'Limites classes IBG'!$B$5:$I$6,7,FALSE),"Prioridade 3","Prioridade 2"))</f>
        <v>Prioridade 3</v>
      </c>
      <c r="H193" s="2"/>
    </row>
    <row r="194" spans="1:8" x14ac:dyDescent="0.25">
      <c r="A194">
        <v>21978</v>
      </c>
      <c r="B194" t="s">
        <v>719</v>
      </c>
      <c r="C194" t="s">
        <v>570</v>
      </c>
      <c r="D194" t="s">
        <v>93</v>
      </c>
      <c r="E194" t="s">
        <v>716</v>
      </c>
      <c r="F194" s="2">
        <v>0.16804061999999997</v>
      </c>
      <c r="G194" t="str">
        <f>IF(F194&gt;=VLOOKUP(_xlfn.CONCAT(B194,E194),'Limites classes IBG'!$B$5:$I$6,8,FALSE),"Prioridade 1",IF('IBG Cenário 4'!F194&lt;=VLOOKUP(_xlfn.CONCAT('IBG Cenário 4'!B194,'IBG Cenário 4'!E194),'Limites classes IBG'!$B$5:$I$6,7,FALSE),"Prioridade 3","Prioridade 2"))</f>
        <v>Prioridade 3</v>
      </c>
      <c r="H194" s="2"/>
    </row>
    <row r="195" spans="1:8" x14ac:dyDescent="0.25">
      <c r="A195">
        <v>21979</v>
      </c>
      <c r="B195" t="s">
        <v>719</v>
      </c>
      <c r="C195" t="s">
        <v>571</v>
      </c>
      <c r="D195" t="s">
        <v>93</v>
      </c>
      <c r="E195" t="s">
        <v>716</v>
      </c>
      <c r="F195" s="2">
        <v>0.19318033553280409</v>
      </c>
      <c r="G195" t="str">
        <f>IF(F195&gt;=VLOOKUP(_xlfn.CONCAT(B195,E195),'Limites classes IBG'!$B$5:$I$6,8,FALSE),"Prioridade 1",IF('IBG Cenário 4'!F195&lt;=VLOOKUP(_xlfn.CONCAT('IBG Cenário 4'!B195,'IBG Cenário 4'!E195),'Limites classes IBG'!$B$5:$I$6,7,FALSE),"Prioridade 3","Prioridade 2"))</f>
        <v>Prioridade 3</v>
      </c>
      <c r="H195" s="2"/>
    </row>
    <row r="196" spans="1:8" x14ac:dyDescent="0.25">
      <c r="A196">
        <v>21980</v>
      </c>
      <c r="B196" t="s">
        <v>719</v>
      </c>
      <c r="C196" t="s">
        <v>572</v>
      </c>
      <c r="D196" t="s">
        <v>93</v>
      </c>
      <c r="E196" t="s">
        <v>716</v>
      </c>
      <c r="F196" s="2">
        <v>0.21243607</v>
      </c>
      <c r="G196" t="str">
        <f>IF(F196&gt;=VLOOKUP(_xlfn.CONCAT(B196,E196),'Limites classes IBG'!$B$5:$I$6,8,FALSE),"Prioridade 1",IF('IBG Cenário 4'!F196&lt;=VLOOKUP(_xlfn.CONCAT('IBG Cenário 4'!B196,'IBG Cenário 4'!E196),'Limites classes IBG'!$B$5:$I$6,7,FALSE),"Prioridade 3","Prioridade 2"))</f>
        <v>Prioridade 2</v>
      </c>
      <c r="H196" s="2"/>
    </row>
    <row r="197" spans="1:8" x14ac:dyDescent="0.25">
      <c r="A197">
        <v>21981</v>
      </c>
      <c r="B197" t="s">
        <v>719</v>
      </c>
      <c r="C197" t="s">
        <v>573</v>
      </c>
      <c r="D197" t="s">
        <v>93</v>
      </c>
      <c r="E197" t="s">
        <v>716</v>
      </c>
      <c r="F197" s="2">
        <v>0.56458496000000002</v>
      </c>
      <c r="G197" t="str">
        <f>IF(F197&gt;=VLOOKUP(_xlfn.CONCAT(B197,E197),'Limites classes IBG'!$B$5:$I$6,8,FALSE),"Prioridade 1",IF('IBG Cenário 4'!F197&lt;=VLOOKUP(_xlfn.CONCAT('IBG Cenário 4'!B197,'IBG Cenário 4'!E197),'Limites classes IBG'!$B$5:$I$6,7,FALSE),"Prioridade 3","Prioridade 2"))</f>
        <v>Prioridade 1</v>
      </c>
      <c r="H197" s="2"/>
    </row>
    <row r="198" spans="1:8" x14ac:dyDescent="0.25">
      <c r="A198">
        <v>21983</v>
      </c>
      <c r="B198" t="s">
        <v>719</v>
      </c>
      <c r="C198" t="s">
        <v>574</v>
      </c>
      <c r="D198" t="s">
        <v>93</v>
      </c>
      <c r="E198" t="s">
        <v>716</v>
      </c>
      <c r="F198" s="2">
        <v>0.30881137000000003</v>
      </c>
      <c r="G198" t="str">
        <f>IF(F198&gt;=VLOOKUP(_xlfn.CONCAT(B198,E198),'Limites classes IBG'!$B$5:$I$6,8,FALSE),"Prioridade 1",IF('IBG Cenário 4'!F198&lt;=VLOOKUP(_xlfn.CONCAT('IBG Cenário 4'!B198,'IBG Cenário 4'!E198),'Limites classes IBG'!$B$5:$I$6,7,FALSE),"Prioridade 3","Prioridade 2"))</f>
        <v>Prioridade 2</v>
      </c>
      <c r="H198" s="2"/>
    </row>
    <row r="199" spans="1:8" x14ac:dyDescent="0.25">
      <c r="A199">
        <v>21984</v>
      </c>
      <c r="B199" t="s">
        <v>719</v>
      </c>
      <c r="C199" t="s">
        <v>575</v>
      </c>
      <c r="D199" t="s">
        <v>93</v>
      </c>
      <c r="E199" t="s">
        <v>716</v>
      </c>
      <c r="F199" s="2">
        <v>0.19318033553280409</v>
      </c>
      <c r="G199" t="str">
        <f>IF(F199&gt;=VLOOKUP(_xlfn.CONCAT(B199,E199),'Limites classes IBG'!$B$5:$I$6,8,FALSE),"Prioridade 1",IF('IBG Cenário 4'!F199&lt;=VLOOKUP(_xlfn.CONCAT('IBG Cenário 4'!B199,'IBG Cenário 4'!E199),'Limites classes IBG'!$B$5:$I$6,7,FALSE),"Prioridade 3","Prioridade 2"))</f>
        <v>Prioridade 3</v>
      </c>
      <c r="H199" s="2"/>
    </row>
    <row r="200" spans="1:8" x14ac:dyDescent="0.25">
      <c r="A200">
        <v>21985</v>
      </c>
      <c r="B200" t="s">
        <v>719</v>
      </c>
      <c r="C200" t="s">
        <v>576</v>
      </c>
      <c r="D200" t="s">
        <v>93</v>
      </c>
      <c r="E200" t="s">
        <v>716</v>
      </c>
      <c r="F200" s="2">
        <v>0.42605272</v>
      </c>
      <c r="G200" t="str">
        <f>IF(F200&gt;=VLOOKUP(_xlfn.CONCAT(B200,E200),'Limites classes IBG'!$B$5:$I$6,8,FALSE),"Prioridade 1",IF('IBG Cenário 4'!F200&lt;=VLOOKUP(_xlfn.CONCAT('IBG Cenário 4'!B200,'IBG Cenário 4'!E200),'Limites classes IBG'!$B$5:$I$6,7,FALSE),"Prioridade 3","Prioridade 2"))</f>
        <v>Prioridade 2</v>
      </c>
      <c r="H200" s="2"/>
    </row>
    <row r="201" spans="1:8" x14ac:dyDescent="0.25">
      <c r="A201">
        <v>21986</v>
      </c>
      <c r="B201" t="s">
        <v>719</v>
      </c>
      <c r="C201" t="s">
        <v>577</v>
      </c>
      <c r="D201" t="s">
        <v>93</v>
      </c>
      <c r="E201" t="s">
        <v>716</v>
      </c>
      <c r="F201" s="2">
        <v>0.21143624</v>
      </c>
      <c r="G201" t="str">
        <f>IF(F201&gt;=VLOOKUP(_xlfn.CONCAT(B201,E201),'Limites classes IBG'!$B$5:$I$6,8,FALSE),"Prioridade 1",IF('IBG Cenário 4'!F201&lt;=VLOOKUP(_xlfn.CONCAT('IBG Cenário 4'!B201,'IBG Cenário 4'!E201),'Limites classes IBG'!$B$5:$I$6,7,FALSE),"Prioridade 3","Prioridade 2"))</f>
        <v>Prioridade 2</v>
      </c>
      <c r="H201" s="2"/>
    </row>
    <row r="202" spans="1:8" x14ac:dyDescent="0.25">
      <c r="A202">
        <v>21987</v>
      </c>
      <c r="B202" t="s">
        <v>719</v>
      </c>
      <c r="C202" t="s">
        <v>578</v>
      </c>
      <c r="D202" t="s">
        <v>93</v>
      </c>
      <c r="E202" t="s">
        <v>716</v>
      </c>
      <c r="F202" s="2">
        <v>0.19966934</v>
      </c>
      <c r="G202" t="str">
        <f>IF(F202&gt;=VLOOKUP(_xlfn.CONCAT(B202,E202),'Limites classes IBG'!$B$5:$I$6,8,FALSE),"Prioridade 1",IF('IBG Cenário 4'!F202&lt;=VLOOKUP(_xlfn.CONCAT('IBG Cenário 4'!B202,'IBG Cenário 4'!E202),'Limites classes IBG'!$B$5:$I$6,7,FALSE),"Prioridade 3","Prioridade 2"))</f>
        <v>Prioridade 3</v>
      </c>
      <c r="H202" s="2"/>
    </row>
    <row r="203" spans="1:8" x14ac:dyDescent="0.25">
      <c r="A203">
        <v>21988</v>
      </c>
      <c r="B203" t="s">
        <v>719</v>
      </c>
      <c r="C203" t="s">
        <v>579</v>
      </c>
      <c r="D203" t="s">
        <v>93</v>
      </c>
      <c r="E203" t="s">
        <v>716</v>
      </c>
      <c r="F203" s="2">
        <v>0.28609093000000002</v>
      </c>
      <c r="G203" t="str">
        <f>IF(F203&gt;=VLOOKUP(_xlfn.CONCAT(B203,E203),'Limites classes IBG'!$B$5:$I$6,8,FALSE),"Prioridade 1",IF('IBG Cenário 4'!F203&lt;=VLOOKUP(_xlfn.CONCAT('IBG Cenário 4'!B203,'IBG Cenário 4'!E203),'Limites classes IBG'!$B$5:$I$6,7,FALSE),"Prioridade 3","Prioridade 2"))</f>
        <v>Prioridade 2</v>
      </c>
      <c r="H203" s="2"/>
    </row>
    <row r="204" spans="1:8" x14ac:dyDescent="0.25">
      <c r="A204">
        <v>21989</v>
      </c>
      <c r="B204" t="s">
        <v>719</v>
      </c>
      <c r="C204" t="s">
        <v>580</v>
      </c>
      <c r="D204" t="s">
        <v>93</v>
      </c>
      <c r="E204" t="s">
        <v>716</v>
      </c>
      <c r="F204" s="2">
        <v>0.46735829586165656</v>
      </c>
      <c r="G204" t="str">
        <f>IF(F204&gt;=VLOOKUP(_xlfn.CONCAT(B204,E204),'Limites classes IBG'!$B$5:$I$6,8,FALSE),"Prioridade 1",IF('IBG Cenário 4'!F204&lt;=VLOOKUP(_xlfn.CONCAT('IBG Cenário 4'!B204,'IBG Cenário 4'!E204),'Limites classes IBG'!$B$5:$I$6,7,FALSE),"Prioridade 3","Prioridade 2"))</f>
        <v>Prioridade 2</v>
      </c>
      <c r="H204" s="2"/>
    </row>
    <row r="205" spans="1:8" x14ac:dyDescent="0.25">
      <c r="A205">
        <v>21990</v>
      </c>
      <c r="B205" t="s">
        <v>719</v>
      </c>
      <c r="C205" t="s">
        <v>581</v>
      </c>
      <c r="D205" t="s">
        <v>93</v>
      </c>
      <c r="E205" t="s">
        <v>716</v>
      </c>
      <c r="F205" s="2">
        <v>0.21134599000000001</v>
      </c>
      <c r="G205" t="str">
        <f>IF(F205&gt;=VLOOKUP(_xlfn.CONCAT(B205,E205),'Limites classes IBG'!$B$5:$I$6,8,FALSE),"Prioridade 1",IF('IBG Cenário 4'!F205&lt;=VLOOKUP(_xlfn.CONCAT('IBG Cenário 4'!B205,'IBG Cenário 4'!E205),'Limites classes IBG'!$B$5:$I$6,7,FALSE),"Prioridade 3","Prioridade 2"))</f>
        <v>Prioridade 2</v>
      </c>
      <c r="H205" s="2"/>
    </row>
    <row r="206" spans="1:8" x14ac:dyDescent="0.25">
      <c r="A206">
        <v>21991</v>
      </c>
      <c r="B206" t="s">
        <v>719</v>
      </c>
      <c r="C206" t="s">
        <v>582</v>
      </c>
      <c r="D206" t="s">
        <v>93</v>
      </c>
      <c r="E206" t="s">
        <v>716</v>
      </c>
      <c r="F206" s="2">
        <v>0.24363062000000002</v>
      </c>
      <c r="G206" t="str">
        <f>IF(F206&gt;=VLOOKUP(_xlfn.CONCAT(B206,E206),'Limites classes IBG'!$B$5:$I$6,8,FALSE),"Prioridade 1",IF('IBG Cenário 4'!F206&lt;=VLOOKUP(_xlfn.CONCAT('IBG Cenário 4'!B206,'IBG Cenário 4'!E206),'Limites classes IBG'!$B$5:$I$6,7,FALSE),"Prioridade 3","Prioridade 2"))</f>
        <v>Prioridade 2</v>
      </c>
      <c r="H206" s="2"/>
    </row>
    <row r="207" spans="1:8" x14ac:dyDescent="0.25">
      <c r="A207">
        <v>21992</v>
      </c>
      <c r="B207" t="s">
        <v>719</v>
      </c>
      <c r="C207" t="s">
        <v>583</v>
      </c>
      <c r="D207" t="s">
        <v>93</v>
      </c>
      <c r="E207" t="s">
        <v>716</v>
      </c>
      <c r="F207" s="2">
        <v>0.24596146000000002</v>
      </c>
      <c r="G207" t="str">
        <f>IF(F207&gt;=VLOOKUP(_xlfn.CONCAT(B207,E207),'Limites classes IBG'!$B$5:$I$6,8,FALSE),"Prioridade 1",IF('IBG Cenário 4'!F207&lt;=VLOOKUP(_xlfn.CONCAT('IBG Cenário 4'!B207,'IBG Cenário 4'!E207),'Limites classes IBG'!$B$5:$I$6,7,FALSE),"Prioridade 3","Prioridade 2"))</f>
        <v>Prioridade 2</v>
      </c>
      <c r="H207" s="2"/>
    </row>
    <row r="208" spans="1:8" x14ac:dyDescent="0.25">
      <c r="A208">
        <v>21994</v>
      </c>
      <c r="B208" t="s">
        <v>719</v>
      </c>
      <c r="C208" t="s">
        <v>584</v>
      </c>
      <c r="D208" t="s">
        <v>93</v>
      </c>
      <c r="E208" t="s">
        <v>716</v>
      </c>
      <c r="F208" s="2">
        <v>0.39356248999999999</v>
      </c>
      <c r="G208" t="str">
        <f>IF(F208&gt;=VLOOKUP(_xlfn.CONCAT(B208,E208),'Limites classes IBG'!$B$5:$I$6,8,FALSE),"Prioridade 1",IF('IBG Cenário 4'!F208&lt;=VLOOKUP(_xlfn.CONCAT('IBG Cenário 4'!B208,'IBG Cenário 4'!E208),'Limites classes IBG'!$B$5:$I$6,7,FALSE),"Prioridade 3","Prioridade 2"))</f>
        <v>Prioridade 2</v>
      </c>
      <c r="H208" s="2"/>
    </row>
    <row r="209" spans="1:8" x14ac:dyDescent="0.25">
      <c r="A209">
        <v>21995</v>
      </c>
      <c r="B209" t="s">
        <v>719</v>
      </c>
      <c r="C209" t="s">
        <v>585</v>
      </c>
      <c r="D209" t="s">
        <v>93</v>
      </c>
      <c r="E209" t="s">
        <v>716</v>
      </c>
      <c r="F209" s="2">
        <v>0.35390371000000004</v>
      </c>
      <c r="G209" t="str">
        <f>IF(F209&gt;=VLOOKUP(_xlfn.CONCAT(B209,E209),'Limites classes IBG'!$B$5:$I$6,8,FALSE),"Prioridade 1",IF('IBG Cenário 4'!F209&lt;=VLOOKUP(_xlfn.CONCAT('IBG Cenário 4'!B209,'IBG Cenário 4'!E209),'Limites classes IBG'!$B$5:$I$6,7,FALSE),"Prioridade 3","Prioridade 2"))</f>
        <v>Prioridade 2</v>
      </c>
      <c r="H209" s="2"/>
    </row>
    <row r="210" spans="1:8" x14ac:dyDescent="0.25">
      <c r="A210">
        <v>21996</v>
      </c>
      <c r="B210" t="s">
        <v>719</v>
      </c>
      <c r="C210" t="s">
        <v>586</v>
      </c>
      <c r="D210" t="s">
        <v>93</v>
      </c>
      <c r="E210" t="s">
        <v>716</v>
      </c>
      <c r="F210" s="2">
        <v>0.49619366110408913</v>
      </c>
      <c r="G210" t="str">
        <f>IF(F210&gt;=VLOOKUP(_xlfn.CONCAT(B210,E210),'Limites classes IBG'!$B$5:$I$6,8,FALSE),"Prioridade 1",IF('IBG Cenário 4'!F210&lt;=VLOOKUP(_xlfn.CONCAT('IBG Cenário 4'!B210,'IBG Cenário 4'!E210),'Limites classes IBG'!$B$5:$I$6,7,FALSE),"Prioridade 3","Prioridade 2"))</f>
        <v>Prioridade 1</v>
      </c>
      <c r="H210" s="2"/>
    </row>
    <row r="211" spans="1:8" x14ac:dyDescent="0.25">
      <c r="A211">
        <v>21997</v>
      </c>
      <c r="B211" t="s">
        <v>719</v>
      </c>
      <c r="C211" t="s">
        <v>587</v>
      </c>
      <c r="D211" t="s">
        <v>93</v>
      </c>
      <c r="E211" t="s">
        <v>716</v>
      </c>
      <c r="F211" s="2">
        <v>0.27460621000000002</v>
      </c>
      <c r="G211" t="str">
        <f>IF(F211&gt;=VLOOKUP(_xlfn.CONCAT(B211,E211),'Limites classes IBG'!$B$5:$I$6,8,FALSE),"Prioridade 1",IF('IBG Cenário 4'!F211&lt;=VLOOKUP(_xlfn.CONCAT('IBG Cenário 4'!B211,'IBG Cenário 4'!E211),'Limites classes IBG'!$B$5:$I$6,7,FALSE),"Prioridade 3","Prioridade 2"))</f>
        <v>Prioridade 2</v>
      </c>
      <c r="H211" s="2"/>
    </row>
    <row r="212" spans="1:8" x14ac:dyDescent="0.25">
      <c r="A212">
        <v>21998</v>
      </c>
      <c r="B212" t="s">
        <v>719</v>
      </c>
      <c r="C212" t="s">
        <v>588</v>
      </c>
      <c r="D212" t="s">
        <v>93</v>
      </c>
      <c r="E212" t="s">
        <v>716</v>
      </c>
      <c r="F212" s="2">
        <v>0.40185720000000003</v>
      </c>
      <c r="G212" t="str">
        <f>IF(F212&gt;=VLOOKUP(_xlfn.CONCAT(B212,E212),'Limites classes IBG'!$B$5:$I$6,8,FALSE),"Prioridade 1",IF('IBG Cenário 4'!F212&lt;=VLOOKUP(_xlfn.CONCAT('IBG Cenário 4'!B212,'IBG Cenário 4'!E212),'Limites classes IBG'!$B$5:$I$6,7,FALSE),"Prioridade 3","Prioridade 2"))</f>
        <v>Prioridade 2</v>
      </c>
      <c r="H212" s="2"/>
    </row>
    <row r="213" spans="1:8" x14ac:dyDescent="0.25">
      <c r="A213">
        <v>21999</v>
      </c>
      <c r="B213" t="s">
        <v>719</v>
      </c>
      <c r="C213" t="s">
        <v>589</v>
      </c>
      <c r="D213" t="s">
        <v>93</v>
      </c>
      <c r="E213" t="s">
        <v>716</v>
      </c>
      <c r="F213" s="2">
        <v>0.30113805999999999</v>
      </c>
      <c r="G213" t="str">
        <f>IF(F213&gt;=VLOOKUP(_xlfn.CONCAT(B213,E213),'Limites classes IBG'!$B$5:$I$6,8,FALSE),"Prioridade 1",IF('IBG Cenário 4'!F213&lt;=VLOOKUP(_xlfn.CONCAT('IBG Cenário 4'!B213,'IBG Cenário 4'!E213),'Limites classes IBG'!$B$5:$I$6,7,FALSE),"Prioridade 3","Prioridade 2"))</f>
        <v>Prioridade 2</v>
      </c>
      <c r="H213" s="2"/>
    </row>
    <row r="214" spans="1:8" x14ac:dyDescent="0.25">
      <c r="A214">
        <v>22001</v>
      </c>
      <c r="B214" t="s">
        <v>719</v>
      </c>
      <c r="C214" t="s">
        <v>590</v>
      </c>
      <c r="D214" t="s">
        <v>93</v>
      </c>
      <c r="E214" t="s">
        <v>716</v>
      </c>
      <c r="F214" s="2">
        <v>0.34535308000000003</v>
      </c>
      <c r="G214" t="str">
        <f>IF(F214&gt;=VLOOKUP(_xlfn.CONCAT(B214,E214),'Limites classes IBG'!$B$5:$I$6,8,FALSE),"Prioridade 1",IF('IBG Cenário 4'!F214&lt;=VLOOKUP(_xlfn.CONCAT('IBG Cenário 4'!B214,'IBG Cenário 4'!E214),'Limites classes IBG'!$B$5:$I$6,7,FALSE),"Prioridade 3","Prioridade 2"))</f>
        <v>Prioridade 2</v>
      </c>
      <c r="H214" s="2"/>
    </row>
    <row r="215" spans="1:8" x14ac:dyDescent="0.25">
      <c r="A215">
        <v>22002</v>
      </c>
      <c r="B215" t="s">
        <v>719</v>
      </c>
      <c r="C215" t="s">
        <v>591</v>
      </c>
      <c r="D215" t="s">
        <v>93</v>
      </c>
      <c r="E215" t="s">
        <v>716</v>
      </c>
      <c r="F215" s="2">
        <v>0.25894537000000001</v>
      </c>
      <c r="G215" t="str">
        <f>IF(F215&gt;=VLOOKUP(_xlfn.CONCAT(B215,E215),'Limites classes IBG'!$B$5:$I$6,8,FALSE),"Prioridade 1",IF('IBG Cenário 4'!F215&lt;=VLOOKUP(_xlfn.CONCAT('IBG Cenário 4'!B215,'IBG Cenário 4'!E215),'Limites classes IBG'!$B$5:$I$6,7,FALSE),"Prioridade 3","Prioridade 2"))</f>
        <v>Prioridade 2</v>
      </c>
      <c r="H215" s="2"/>
    </row>
    <row r="216" spans="1:8" x14ac:dyDescent="0.25">
      <c r="A216">
        <v>22003</v>
      </c>
      <c r="B216" t="s">
        <v>719</v>
      </c>
      <c r="C216" t="s">
        <v>592</v>
      </c>
      <c r="D216" t="s">
        <v>93</v>
      </c>
      <c r="E216" t="s">
        <v>716</v>
      </c>
      <c r="F216" s="2">
        <v>0.55562641999999995</v>
      </c>
      <c r="G216" t="str">
        <f>IF(F216&gt;=VLOOKUP(_xlfn.CONCAT(B216,E216),'Limites classes IBG'!$B$5:$I$6,8,FALSE),"Prioridade 1",IF('IBG Cenário 4'!F216&lt;=VLOOKUP(_xlfn.CONCAT('IBG Cenário 4'!B216,'IBG Cenário 4'!E216),'Limites classes IBG'!$B$5:$I$6,7,FALSE),"Prioridade 3","Prioridade 2"))</f>
        <v>Prioridade 1</v>
      </c>
      <c r="H216" s="2"/>
    </row>
    <row r="217" spans="1:8" x14ac:dyDescent="0.25">
      <c r="A217">
        <v>22005</v>
      </c>
      <c r="B217" t="s">
        <v>719</v>
      </c>
      <c r="C217" t="s">
        <v>593</v>
      </c>
      <c r="D217" t="s">
        <v>93</v>
      </c>
      <c r="E217" t="s">
        <v>716</v>
      </c>
      <c r="F217" s="2">
        <v>0.23288222</v>
      </c>
      <c r="G217" t="str">
        <f>IF(F217&gt;=VLOOKUP(_xlfn.CONCAT(B217,E217),'Limites classes IBG'!$B$5:$I$6,8,FALSE),"Prioridade 1",IF('IBG Cenário 4'!F217&lt;=VLOOKUP(_xlfn.CONCAT('IBG Cenário 4'!B217,'IBG Cenário 4'!E217),'Limites classes IBG'!$B$5:$I$6,7,FALSE),"Prioridade 3","Prioridade 2"))</f>
        <v>Prioridade 2</v>
      </c>
      <c r="H217" s="2"/>
    </row>
    <row r="218" spans="1:8" x14ac:dyDescent="0.25">
      <c r="A218">
        <v>22006</v>
      </c>
      <c r="B218" t="s">
        <v>719</v>
      </c>
      <c r="C218" t="s">
        <v>594</v>
      </c>
      <c r="D218" t="s">
        <v>93</v>
      </c>
      <c r="E218" t="s">
        <v>716</v>
      </c>
      <c r="F218" s="2">
        <v>0.39371886147472873</v>
      </c>
      <c r="G218" t="str">
        <f>IF(F218&gt;=VLOOKUP(_xlfn.CONCAT(B218,E218),'Limites classes IBG'!$B$5:$I$6,8,FALSE),"Prioridade 1",IF('IBG Cenário 4'!F218&lt;=VLOOKUP(_xlfn.CONCAT('IBG Cenário 4'!B218,'IBG Cenário 4'!E218),'Limites classes IBG'!$B$5:$I$6,7,FALSE),"Prioridade 3","Prioridade 2"))</f>
        <v>Prioridade 2</v>
      </c>
      <c r="H218" s="2"/>
    </row>
    <row r="219" spans="1:8" x14ac:dyDescent="0.25">
      <c r="A219">
        <v>22007</v>
      </c>
      <c r="B219" t="s">
        <v>719</v>
      </c>
      <c r="C219" t="s">
        <v>595</v>
      </c>
      <c r="D219" t="s">
        <v>93</v>
      </c>
      <c r="E219" t="s">
        <v>716</v>
      </c>
      <c r="F219" s="2">
        <v>0.53520854159411724</v>
      </c>
      <c r="G219" t="str">
        <f>IF(F219&gt;=VLOOKUP(_xlfn.CONCAT(B219,E219),'Limites classes IBG'!$B$5:$I$6,8,FALSE),"Prioridade 1",IF('IBG Cenário 4'!F219&lt;=VLOOKUP(_xlfn.CONCAT('IBG Cenário 4'!B219,'IBG Cenário 4'!E219),'Limites classes IBG'!$B$5:$I$6,7,FALSE),"Prioridade 3","Prioridade 2"))</f>
        <v>Prioridade 1</v>
      </c>
      <c r="H219" s="2"/>
    </row>
    <row r="220" spans="1:8" x14ac:dyDescent="0.25">
      <c r="A220">
        <v>22008</v>
      </c>
      <c r="B220" t="s">
        <v>719</v>
      </c>
      <c r="C220" t="s">
        <v>596</v>
      </c>
      <c r="D220" t="s">
        <v>93</v>
      </c>
      <c r="E220" t="s">
        <v>716</v>
      </c>
      <c r="F220" s="2">
        <v>0.21018185478498558</v>
      </c>
      <c r="G220" t="str">
        <f>IF(F220&gt;=VLOOKUP(_xlfn.CONCAT(B220,E220),'Limites classes IBG'!$B$5:$I$6,8,FALSE),"Prioridade 1",IF('IBG Cenário 4'!F220&lt;=VLOOKUP(_xlfn.CONCAT('IBG Cenário 4'!B220,'IBG Cenário 4'!E220),'Limites classes IBG'!$B$5:$I$6,7,FALSE),"Prioridade 3","Prioridade 2"))</f>
        <v>Prioridade 2</v>
      </c>
      <c r="H220" s="2"/>
    </row>
    <row r="221" spans="1:8" x14ac:dyDescent="0.25">
      <c r="A221">
        <v>22009</v>
      </c>
      <c r="B221" t="s">
        <v>719</v>
      </c>
      <c r="C221" t="s">
        <v>597</v>
      </c>
      <c r="D221" t="s">
        <v>93</v>
      </c>
      <c r="E221" t="s">
        <v>716</v>
      </c>
      <c r="F221" s="2">
        <v>0.31810350096821266</v>
      </c>
      <c r="G221" t="str">
        <f>IF(F221&gt;=VLOOKUP(_xlfn.CONCAT(B221,E221),'Limites classes IBG'!$B$5:$I$6,8,FALSE),"Prioridade 1",IF('IBG Cenário 4'!F221&lt;=VLOOKUP(_xlfn.CONCAT('IBG Cenário 4'!B221,'IBG Cenário 4'!E221),'Limites classes IBG'!$B$5:$I$6,7,FALSE),"Prioridade 3","Prioridade 2"))</f>
        <v>Prioridade 2</v>
      </c>
      <c r="H221" s="2"/>
    </row>
    <row r="222" spans="1:8" x14ac:dyDescent="0.25">
      <c r="A222">
        <v>22010</v>
      </c>
      <c r="B222" t="s">
        <v>719</v>
      </c>
      <c r="C222" t="s">
        <v>598</v>
      </c>
      <c r="D222" t="s">
        <v>93</v>
      </c>
      <c r="E222" t="s">
        <v>716</v>
      </c>
      <c r="F222" s="2">
        <v>0.32337674999999999</v>
      </c>
      <c r="G222" t="str">
        <f>IF(F222&gt;=VLOOKUP(_xlfn.CONCAT(B222,E222),'Limites classes IBG'!$B$5:$I$6,8,FALSE),"Prioridade 1",IF('IBG Cenário 4'!F222&lt;=VLOOKUP(_xlfn.CONCAT('IBG Cenário 4'!B222,'IBG Cenário 4'!E222),'Limites classes IBG'!$B$5:$I$6,7,FALSE),"Prioridade 3","Prioridade 2"))</f>
        <v>Prioridade 2</v>
      </c>
      <c r="H222" s="2"/>
    </row>
    <row r="223" spans="1:8" x14ac:dyDescent="0.25">
      <c r="A223">
        <v>22011</v>
      </c>
      <c r="B223" t="s">
        <v>719</v>
      </c>
      <c r="C223" t="s">
        <v>599</v>
      </c>
      <c r="D223" t="s">
        <v>93</v>
      </c>
      <c r="E223" t="s">
        <v>716</v>
      </c>
      <c r="F223" s="2">
        <v>0.33826336999999995</v>
      </c>
      <c r="G223" t="str">
        <f>IF(F223&gt;=VLOOKUP(_xlfn.CONCAT(B223,E223),'Limites classes IBG'!$B$5:$I$6,8,FALSE),"Prioridade 1",IF('IBG Cenário 4'!F223&lt;=VLOOKUP(_xlfn.CONCAT('IBG Cenário 4'!B223,'IBG Cenário 4'!E223),'Limites classes IBG'!$B$5:$I$6,7,FALSE),"Prioridade 3","Prioridade 2"))</f>
        <v>Prioridade 2</v>
      </c>
      <c r="H223" s="2"/>
    </row>
    <row r="224" spans="1:8" x14ac:dyDescent="0.25">
      <c r="A224">
        <v>22012</v>
      </c>
      <c r="B224" t="s">
        <v>719</v>
      </c>
      <c r="C224" t="s">
        <v>600</v>
      </c>
      <c r="D224" t="s">
        <v>93</v>
      </c>
      <c r="E224" t="s">
        <v>716</v>
      </c>
      <c r="F224" s="2">
        <v>0.26040550000000001</v>
      </c>
      <c r="G224" t="str">
        <f>IF(F224&gt;=VLOOKUP(_xlfn.CONCAT(B224,E224),'Limites classes IBG'!$B$5:$I$6,8,FALSE),"Prioridade 1",IF('IBG Cenário 4'!F224&lt;=VLOOKUP(_xlfn.CONCAT('IBG Cenário 4'!B224,'IBG Cenário 4'!E224),'Limites classes IBG'!$B$5:$I$6,7,FALSE),"Prioridade 3","Prioridade 2"))</f>
        <v>Prioridade 2</v>
      </c>
      <c r="H224" s="2"/>
    </row>
    <row r="225" spans="1:8" x14ac:dyDescent="0.25">
      <c r="A225">
        <v>22013</v>
      </c>
      <c r="B225" t="s">
        <v>719</v>
      </c>
      <c r="C225" t="s">
        <v>601</v>
      </c>
      <c r="D225" t="s">
        <v>93</v>
      </c>
      <c r="E225" t="s">
        <v>716</v>
      </c>
      <c r="F225" s="2">
        <v>0.28620180000000001</v>
      </c>
      <c r="G225" t="str">
        <f>IF(F225&gt;=VLOOKUP(_xlfn.CONCAT(B225,E225),'Limites classes IBG'!$B$5:$I$6,8,FALSE),"Prioridade 1",IF('IBG Cenário 4'!F225&lt;=VLOOKUP(_xlfn.CONCAT('IBG Cenário 4'!B225,'IBG Cenário 4'!E225),'Limites classes IBG'!$B$5:$I$6,7,FALSE),"Prioridade 3","Prioridade 2"))</f>
        <v>Prioridade 2</v>
      </c>
      <c r="H225" s="2"/>
    </row>
    <row r="226" spans="1:8" x14ac:dyDescent="0.25">
      <c r="A226">
        <v>22014</v>
      </c>
      <c r="B226" t="s">
        <v>719</v>
      </c>
      <c r="C226" t="s">
        <v>602</v>
      </c>
      <c r="D226" t="s">
        <v>93</v>
      </c>
      <c r="E226" t="s">
        <v>716</v>
      </c>
      <c r="F226" s="2">
        <v>0.24006305</v>
      </c>
      <c r="G226" t="str">
        <f>IF(F226&gt;=VLOOKUP(_xlfn.CONCAT(B226,E226),'Limites classes IBG'!$B$5:$I$6,8,FALSE),"Prioridade 1",IF('IBG Cenário 4'!F226&lt;=VLOOKUP(_xlfn.CONCAT('IBG Cenário 4'!B226,'IBG Cenário 4'!E226),'Limites classes IBG'!$B$5:$I$6,7,FALSE),"Prioridade 3","Prioridade 2"))</f>
        <v>Prioridade 2</v>
      </c>
      <c r="H226" s="2"/>
    </row>
    <row r="227" spans="1:8" x14ac:dyDescent="0.25">
      <c r="A227">
        <v>22015</v>
      </c>
      <c r="B227" t="s">
        <v>719</v>
      </c>
      <c r="C227" t="s">
        <v>603</v>
      </c>
      <c r="D227" t="s">
        <v>93</v>
      </c>
      <c r="E227" t="s">
        <v>716</v>
      </c>
      <c r="F227" s="2">
        <v>0.18079144023664703</v>
      </c>
      <c r="G227" t="str">
        <f>IF(F227&gt;=VLOOKUP(_xlfn.CONCAT(B227,E227),'Limites classes IBG'!$B$5:$I$6,8,FALSE),"Prioridade 1",IF('IBG Cenário 4'!F227&lt;=VLOOKUP(_xlfn.CONCAT('IBG Cenário 4'!B227,'IBG Cenário 4'!E227),'Limites classes IBG'!$B$5:$I$6,7,FALSE),"Prioridade 3","Prioridade 2"))</f>
        <v>Prioridade 3</v>
      </c>
      <c r="H227" s="2"/>
    </row>
    <row r="228" spans="1:8" x14ac:dyDescent="0.25">
      <c r="A228">
        <v>22016</v>
      </c>
      <c r="B228" t="s">
        <v>719</v>
      </c>
      <c r="C228" t="s">
        <v>604</v>
      </c>
      <c r="D228" t="s">
        <v>93</v>
      </c>
      <c r="E228" t="s">
        <v>716</v>
      </c>
      <c r="F228" s="2">
        <v>0.46727138000000001</v>
      </c>
      <c r="G228" t="str">
        <f>IF(F228&gt;=VLOOKUP(_xlfn.CONCAT(B228,E228),'Limites classes IBG'!$B$5:$I$6,8,FALSE),"Prioridade 1",IF('IBG Cenário 4'!F228&lt;=VLOOKUP(_xlfn.CONCAT('IBG Cenário 4'!B228,'IBG Cenário 4'!E228),'Limites classes IBG'!$B$5:$I$6,7,FALSE),"Prioridade 3","Prioridade 2"))</f>
        <v>Prioridade 2</v>
      </c>
      <c r="H228" s="2"/>
    </row>
    <row r="229" spans="1:8" x14ac:dyDescent="0.25">
      <c r="A229">
        <v>22017</v>
      </c>
      <c r="B229" t="s">
        <v>719</v>
      </c>
      <c r="C229" t="s">
        <v>605</v>
      </c>
      <c r="D229" t="s">
        <v>93</v>
      </c>
      <c r="E229" t="s">
        <v>716</v>
      </c>
      <c r="F229" s="2">
        <v>0.18048411</v>
      </c>
      <c r="G229" t="str">
        <f>IF(F229&gt;=VLOOKUP(_xlfn.CONCAT(B229,E229),'Limites classes IBG'!$B$5:$I$6,8,FALSE),"Prioridade 1",IF('IBG Cenário 4'!F229&lt;=VLOOKUP(_xlfn.CONCAT('IBG Cenário 4'!B229,'IBG Cenário 4'!E229),'Limites classes IBG'!$B$5:$I$6,7,FALSE),"Prioridade 3","Prioridade 2"))</f>
        <v>Prioridade 3</v>
      </c>
      <c r="H229" s="2"/>
    </row>
    <row r="230" spans="1:8" x14ac:dyDescent="0.25">
      <c r="A230">
        <v>22018</v>
      </c>
      <c r="B230" t="s">
        <v>719</v>
      </c>
      <c r="C230" t="s">
        <v>606</v>
      </c>
      <c r="D230" t="s">
        <v>93</v>
      </c>
      <c r="E230" t="s">
        <v>716</v>
      </c>
      <c r="F230" s="2">
        <v>0.35845795000000003</v>
      </c>
      <c r="G230" t="str">
        <f>IF(F230&gt;=VLOOKUP(_xlfn.CONCAT(B230,E230),'Limites classes IBG'!$B$5:$I$6,8,FALSE),"Prioridade 1",IF('IBG Cenário 4'!F230&lt;=VLOOKUP(_xlfn.CONCAT('IBG Cenário 4'!B230,'IBG Cenário 4'!E230),'Limites classes IBG'!$B$5:$I$6,7,FALSE),"Prioridade 3","Prioridade 2"))</f>
        <v>Prioridade 2</v>
      </c>
      <c r="H230" s="2"/>
    </row>
    <row r="231" spans="1:8" x14ac:dyDescent="0.25">
      <c r="A231">
        <v>22019</v>
      </c>
      <c r="B231" t="s">
        <v>719</v>
      </c>
      <c r="C231" t="s">
        <v>607</v>
      </c>
      <c r="D231" t="s">
        <v>93</v>
      </c>
      <c r="E231" t="s">
        <v>716</v>
      </c>
      <c r="F231" s="2">
        <v>0.33388542999999998</v>
      </c>
      <c r="G231" t="str">
        <f>IF(F231&gt;=VLOOKUP(_xlfn.CONCAT(B231,E231),'Limites classes IBG'!$B$5:$I$6,8,FALSE),"Prioridade 1",IF('IBG Cenário 4'!F231&lt;=VLOOKUP(_xlfn.CONCAT('IBG Cenário 4'!B231,'IBG Cenário 4'!E231),'Limites classes IBG'!$B$5:$I$6,7,FALSE),"Prioridade 3","Prioridade 2"))</f>
        <v>Prioridade 2</v>
      </c>
      <c r="H231" s="2"/>
    </row>
    <row r="232" spans="1:8" x14ac:dyDescent="0.25">
      <c r="A232">
        <v>22020</v>
      </c>
      <c r="B232" t="s">
        <v>719</v>
      </c>
      <c r="C232" t="s">
        <v>608</v>
      </c>
      <c r="D232" t="s">
        <v>93</v>
      </c>
      <c r="E232" t="s">
        <v>716</v>
      </c>
      <c r="F232" s="2">
        <v>0.22359609624630078</v>
      </c>
      <c r="G232" t="str">
        <f>IF(F232&gt;=VLOOKUP(_xlfn.CONCAT(B232,E232),'Limites classes IBG'!$B$5:$I$6,8,FALSE),"Prioridade 1",IF('IBG Cenário 4'!F232&lt;=VLOOKUP(_xlfn.CONCAT('IBG Cenário 4'!B232,'IBG Cenário 4'!E232),'Limites classes IBG'!$B$5:$I$6,7,FALSE),"Prioridade 3","Prioridade 2"))</f>
        <v>Prioridade 2</v>
      </c>
      <c r="H232" s="2"/>
    </row>
    <row r="233" spans="1:8" x14ac:dyDescent="0.25">
      <c r="A233">
        <v>22021</v>
      </c>
      <c r="B233" t="s">
        <v>719</v>
      </c>
      <c r="C233" t="s">
        <v>609</v>
      </c>
      <c r="D233" t="s">
        <v>93</v>
      </c>
      <c r="E233" t="s">
        <v>716</v>
      </c>
      <c r="F233" s="2">
        <v>0.16841797</v>
      </c>
      <c r="G233" t="str">
        <f>IF(F233&gt;=VLOOKUP(_xlfn.CONCAT(B233,E233),'Limites classes IBG'!$B$5:$I$6,8,FALSE),"Prioridade 1",IF('IBG Cenário 4'!F233&lt;=VLOOKUP(_xlfn.CONCAT('IBG Cenário 4'!B233,'IBG Cenário 4'!E233),'Limites classes IBG'!$B$5:$I$6,7,FALSE),"Prioridade 3","Prioridade 2"))</f>
        <v>Prioridade 3</v>
      </c>
      <c r="H233" s="2"/>
    </row>
    <row r="234" spans="1:8" x14ac:dyDescent="0.25">
      <c r="A234">
        <v>22022</v>
      </c>
      <c r="B234" t="s">
        <v>719</v>
      </c>
      <c r="C234" t="s">
        <v>610</v>
      </c>
      <c r="D234" t="s">
        <v>93</v>
      </c>
      <c r="E234" t="s">
        <v>716</v>
      </c>
      <c r="F234" s="2">
        <v>0.5581052039138148</v>
      </c>
      <c r="G234" t="str">
        <f>IF(F234&gt;=VLOOKUP(_xlfn.CONCAT(B234,E234),'Limites classes IBG'!$B$5:$I$6,8,FALSE),"Prioridade 1",IF('IBG Cenário 4'!F234&lt;=VLOOKUP(_xlfn.CONCAT('IBG Cenário 4'!B234,'IBG Cenário 4'!E234),'Limites classes IBG'!$B$5:$I$6,7,FALSE),"Prioridade 3","Prioridade 2"))</f>
        <v>Prioridade 1</v>
      </c>
      <c r="H234" s="2"/>
    </row>
    <row r="235" spans="1:8" x14ac:dyDescent="0.25">
      <c r="A235">
        <v>22023</v>
      </c>
      <c r="B235" t="s">
        <v>719</v>
      </c>
      <c r="C235" t="s">
        <v>611</v>
      </c>
      <c r="D235" t="s">
        <v>93</v>
      </c>
      <c r="E235" t="s">
        <v>716</v>
      </c>
      <c r="F235" s="2">
        <v>0.29683301000000001</v>
      </c>
      <c r="G235" t="str">
        <f>IF(F235&gt;=VLOOKUP(_xlfn.CONCAT(B235,E235),'Limites classes IBG'!$B$5:$I$6,8,FALSE),"Prioridade 1",IF('IBG Cenário 4'!F235&lt;=VLOOKUP(_xlfn.CONCAT('IBG Cenário 4'!B235,'IBG Cenário 4'!E235),'Limites classes IBG'!$B$5:$I$6,7,FALSE),"Prioridade 3","Prioridade 2"))</f>
        <v>Prioridade 2</v>
      </c>
      <c r="H235" s="2"/>
    </row>
    <row r="236" spans="1:8" x14ac:dyDescent="0.25">
      <c r="A236">
        <v>22024</v>
      </c>
      <c r="B236" t="s">
        <v>719</v>
      </c>
      <c r="C236" t="s">
        <v>612</v>
      </c>
      <c r="D236" t="s">
        <v>93</v>
      </c>
      <c r="E236" t="s">
        <v>716</v>
      </c>
      <c r="F236" s="2">
        <v>0.32238237999999997</v>
      </c>
      <c r="G236" t="str">
        <f>IF(F236&gt;=VLOOKUP(_xlfn.CONCAT(B236,E236),'Limites classes IBG'!$B$5:$I$6,8,FALSE),"Prioridade 1",IF('IBG Cenário 4'!F236&lt;=VLOOKUP(_xlfn.CONCAT('IBG Cenário 4'!B236,'IBG Cenário 4'!E236),'Limites classes IBG'!$B$5:$I$6,7,FALSE),"Prioridade 3","Prioridade 2"))</f>
        <v>Prioridade 2</v>
      </c>
      <c r="H236" s="2"/>
    </row>
    <row r="237" spans="1:8" x14ac:dyDescent="0.25">
      <c r="A237">
        <v>22025</v>
      </c>
      <c r="B237" t="s">
        <v>719</v>
      </c>
      <c r="C237" t="s">
        <v>613</v>
      </c>
      <c r="D237" t="s">
        <v>93</v>
      </c>
      <c r="E237" t="s">
        <v>716</v>
      </c>
      <c r="F237" s="2">
        <v>0.19092386</v>
      </c>
      <c r="G237" t="str">
        <f>IF(F237&gt;=VLOOKUP(_xlfn.CONCAT(B237,E237),'Limites classes IBG'!$B$5:$I$6,8,FALSE),"Prioridade 1",IF('IBG Cenário 4'!F237&lt;=VLOOKUP(_xlfn.CONCAT('IBG Cenário 4'!B237,'IBG Cenário 4'!E237),'Limites classes IBG'!$B$5:$I$6,7,FALSE),"Prioridade 3","Prioridade 2"))</f>
        <v>Prioridade 3</v>
      </c>
      <c r="H237" s="2"/>
    </row>
    <row r="238" spans="1:8" x14ac:dyDescent="0.25">
      <c r="A238">
        <v>22173</v>
      </c>
      <c r="B238" t="s">
        <v>719</v>
      </c>
      <c r="C238" t="s">
        <v>614</v>
      </c>
      <c r="D238" t="s">
        <v>93</v>
      </c>
      <c r="E238" t="s">
        <v>716</v>
      </c>
      <c r="F238" s="2">
        <v>0.34270128999999999</v>
      </c>
      <c r="G238" t="str">
        <f>IF(F238&gt;=VLOOKUP(_xlfn.CONCAT(B238,E238),'Limites classes IBG'!$B$5:$I$6,8,FALSE),"Prioridade 1",IF('IBG Cenário 4'!F238&lt;=VLOOKUP(_xlfn.CONCAT('IBG Cenário 4'!B238,'IBG Cenário 4'!E238),'Limites classes IBG'!$B$5:$I$6,7,FALSE),"Prioridade 3","Prioridade 2"))</f>
        <v>Prioridade 2</v>
      </c>
      <c r="H238" s="2"/>
    </row>
    <row r="239" spans="1:8" x14ac:dyDescent="0.25">
      <c r="A239">
        <v>22174</v>
      </c>
      <c r="B239" t="s">
        <v>719</v>
      </c>
      <c r="C239" t="s">
        <v>615</v>
      </c>
      <c r="D239" t="s">
        <v>93</v>
      </c>
      <c r="E239" t="s">
        <v>716</v>
      </c>
      <c r="F239" s="2">
        <v>0.21618835739802406</v>
      </c>
      <c r="G239" t="str">
        <f>IF(F239&gt;=VLOOKUP(_xlfn.CONCAT(B239,E239),'Limites classes IBG'!$B$5:$I$6,8,FALSE),"Prioridade 1",IF('IBG Cenário 4'!F239&lt;=VLOOKUP(_xlfn.CONCAT('IBG Cenário 4'!B239,'IBG Cenário 4'!E239),'Limites classes IBG'!$B$5:$I$6,7,FALSE),"Prioridade 3","Prioridade 2"))</f>
        <v>Prioridade 2</v>
      </c>
      <c r="H239" s="2"/>
    </row>
    <row r="240" spans="1:8" x14ac:dyDescent="0.25">
      <c r="A240">
        <v>22175</v>
      </c>
      <c r="B240" t="s">
        <v>719</v>
      </c>
      <c r="C240" t="s">
        <v>616</v>
      </c>
      <c r="D240" t="s">
        <v>93</v>
      </c>
      <c r="E240" t="s">
        <v>716</v>
      </c>
      <c r="F240" s="2">
        <v>0.25773506000000002</v>
      </c>
      <c r="G240" t="str">
        <f>IF(F240&gt;=VLOOKUP(_xlfn.CONCAT(B240,E240),'Limites classes IBG'!$B$5:$I$6,8,FALSE),"Prioridade 1",IF('IBG Cenário 4'!F240&lt;=VLOOKUP(_xlfn.CONCAT('IBG Cenário 4'!B240,'IBG Cenário 4'!E240),'Limites classes IBG'!$B$5:$I$6,7,FALSE),"Prioridade 3","Prioridade 2"))</f>
        <v>Prioridade 2</v>
      </c>
      <c r="H240" s="2"/>
    </row>
    <row r="241" spans="1:8" x14ac:dyDescent="0.25">
      <c r="A241">
        <v>22176</v>
      </c>
      <c r="B241" t="s">
        <v>719</v>
      </c>
      <c r="C241" t="s">
        <v>617</v>
      </c>
      <c r="D241" t="s">
        <v>93</v>
      </c>
      <c r="E241" t="s">
        <v>716</v>
      </c>
      <c r="F241" s="2">
        <v>0.2221128</v>
      </c>
      <c r="G241" t="str">
        <f>IF(F241&gt;=VLOOKUP(_xlfn.CONCAT(B241,E241),'Limites classes IBG'!$B$5:$I$6,8,FALSE),"Prioridade 1",IF('IBG Cenário 4'!F241&lt;=VLOOKUP(_xlfn.CONCAT('IBG Cenário 4'!B241,'IBG Cenário 4'!E241),'Limites classes IBG'!$B$5:$I$6,7,FALSE),"Prioridade 3","Prioridade 2"))</f>
        <v>Prioridade 2</v>
      </c>
      <c r="H241" s="2"/>
    </row>
    <row r="242" spans="1:8" x14ac:dyDescent="0.25">
      <c r="A242">
        <v>22177</v>
      </c>
      <c r="B242" t="s">
        <v>719</v>
      </c>
      <c r="C242" t="s">
        <v>618</v>
      </c>
      <c r="D242" t="s">
        <v>93</v>
      </c>
      <c r="E242" t="s">
        <v>716</v>
      </c>
      <c r="F242" s="2">
        <v>0.17758691156453377</v>
      </c>
      <c r="G242" t="str">
        <f>IF(F242&gt;=VLOOKUP(_xlfn.CONCAT(B242,E242),'Limites classes IBG'!$B$5:$I$6,8,FALSE),"Prioridade 1",IF('IBG Cenário 4'!F242&lt;=VLOOKUP(_xlfn.CONCAT('IBG Cenário 4'!B242,'IBG Cenário 4'!E242),'Limites classes IBG'!$B$5:$I$6,7,FALSE),"Prioridade 3","Prioridade 2"))</f>
        <v>Prioridade 3</v>
      </c>
      <c r="H242" s="2"/>
    </row>
    <row r="243" spans="1:8" x14ac:dyDescent="0.25">
      <c r="A243">
        <v>22178</v>
      </c>
      <c r="B243" t="s">
        <v>719</v>
      </c>
      <c r="C243" t="s">
        <v>619</v>
      </c>
      <c r="D243" t="s">
        <v>93</v>
      </c>
      <c r="E243" t="s">
        <v>716</v>
      </c>
      <c r="F243" s="2">
        <v>0.2508878606836864</v>
      </c>
      <c r="G243" t="str">
        <f>IF(F243&gt;=VLOOKUP(_xlfn.CONCAT(B243,E243),'Limites classes IBG'!$B$5:$I$6,8,FALSE),"Prioridade 1",IF('IBG Cenário 4'!F243&lt;=VLOOKUP(_xlfn.CONCAT('IBG Cenário 4'!B243,'IBG Cenário 4'!E243),'Limites classes IBG'!$B$5:$I$6,7,FALSE),"Prioridade 3","Prioridade 2"))</f>
        <v>Prioridade 2</v>
      </c>
      <c r="H243" s="2"/>
    </row>
    <row r="244" spans="1:8" x14ac:dyDescent="0.25">
      <c r="A244">
        <v>22179</v>
      </c>
      <c r="B244" t="s">
        <v>719</v>
      </c>
      <c r="C244" t="s">
        <v>620</v>
      </c>
      <c r="D244" t="s">
        <v>93</v>
      </c>
      <c r="E244" t="s">
        <v>716</v>
      </c>
      <c r="F244" s="2">
        <v>0.31801736999999997</v>
      </c>
      <c r="G244" t="str">
        <f>IF(F244&gt;=VLOOKUP(_xlfn.CONCAT(B244,E244),'Limites classes IBG'!$B$5:$I$6,8,FALSE),"Prioridade 1",IF('IBG Cenário 4'!F244&lt;=VLOOKUP(_xlfn.CONCAT('IBG Cenário 4'!B244,'IBG Cenário 4'!E244),'Limites classes IBG'!$B$5:$I$6,7,FALSE),"Prioridade 3","Prioridade 2"))</f>
        <v>Prioridade 2</v>
      </c>
      <c r="H244" s="2"/>
    </row>
    <row r="245" spans="1:8" x14ac:dyDescent="0.25">
      <c r="A245">
        <v>22180</v>
      </c>
      <c r="B245" t="s">
        <v>719</v>
      </c>
      <c r="C245" t="s">
        <v>621</v>
      </c>
      <c r="D245" t="s">
        <v>93</v>
      </c>
      <c r="E245" t="s">
        <v>716</v>
      </c>
      <c r="F245" s="2">
        <v>0.42617374999999996</v>
      </c>
      <c r="G245" t="str">
        <f>IF(F245&gt;=VLOOKUP(_xlfn.CONCAT(B245,E245),'Limites classes IBG'!$B$5:$I$6,8,FALSE),"Prioridade 1",IF('IBG Cenário 4'!F245&lt;=VLOOKUP(_xlfn.CONCAT('IBG Cenário 4'!B245,'IBG Cenário 4'!E245),'Limites classes IBG'!$B$5:$I$6,7,FALSE),"Prioridade 3","Prioridade 2"))</f>
        <v>Prioridade 2</v>
      </c>
      <c r="H245" s="2"/>
    </row>
    <row r="246" spans="1:8" x14ac:dyDescent="0.25">
      <c r="A246">
        <v>22181</v>
      </c>
      <c r="B246" t="s">
        <v>719</v>
      </c>
      <c r="C246" t="s">
        <v>622</v>
      </c>
      <c r="D246" t="s">
        <v>93</v>
      </c>
      <c r="E246" t="s">
        <v>716</v>
      </c>
      <c r="F246" s="2">
        <v>0.28179609</v>
      </c>
      <c r="G246" t="str">
        <f>IF(F246&gt;=VLOOKUP(_xlfn.CONCAT(B246,E246),'Limites classes IBG'!$B$5:$I$6,8,FALSE),"Prioridade 1",IF('IBG Cenário 4'!F246&lt;=VLOOKUP(_xlfn.CONCAT('IBG Cenário 4'!B246,'IBG Cenário 4'!E246),'Limites classes IBG'!$B$5:$I$6,7,FALSE),"Prioridade 3","Prioridade 2"))</f>
        <v>Prioridade 2</v>
      </c>
      <c r="H246" s="2"/>
    </row>
    <row r="247" spans="1:8" x14ac:dyDescent="0.25">
      <c r="A247">
        <v>22182</v>
      </c>
      <c r="B247" t="s">
        <v>719</v>
      </c>
      <c r="C247" t="s">
        <v>623</v>
      </c>
      <c r="D247" t="s">
        <v>93</v>
      </c>
      <c r="E247" t="s">
        <v>716</v>
      </c>
      <c r="F247" s="2">
        <v>0.17806840411740155</v>
      </c>
      <c r="G247" t="str">
        <f>IF(F247&gt;=VLOOKUP(_xlfn.CONCAT(B247,E247),'Limites classes IBG'!$B$5:$I$6,8,FALSE),"Prioridade 1",IF('IBG Cenário 4'!F247&lt;=VLOOKUP(_xlfn.CONCAT('IBG Cenário 4'!B247,'IBG Cenário 4'!E247),'Limites classes IBG'!$B$5:$I$6,7,FALSE),"Prioridade 3","Prioridade 2"))</f>
        <v>Prioridade 3</v>
      </c>
      <c r="H247" s="2"/>
    </row>
    <row r="248" spans="1:8" x14ac:dyDescent="0.25">
      <c r="A248">
        <v>22183</v>
      </c>
      <c r="B248" t="s">
        <v>719</v>
      </c>
      <c r="C248" t="s">
        <v>624</v>
      </c>
      <c r="D248" t="s">
        <v>93</v>
      </c>
      <c r="E248" t="s">
        <v>716</v>
      </c>
      <c r="F248" s="2">
        <v>0.39721923000000003</v>
      </c>
      <c r="G248" t="str">
        <f>IF(F248&gt;=VLOOKUP(_xlfn.CONCAT(B248,E248),'Limites classes IBG'!$B$5:$I$6,8,FALSE),"Prioridade 1",IF('IBG Cenário 4'!F248&lt;=VLOOKUP(_xlfn.CONCAT('IBG Cenário 4'!B248,'IBG Cenário 4'!E248),'Limites classes IBG'!$B$5:$I$6,7,FALSE),"Prioridade 3","Prioridade 2"))</f>
        <v>Prioridade 2</v>
      </c>
      <c r="H248" s="2"/>
    </row>
    <row r="249" spans="1:8" x14ac:dyDescent="0.25">
      <c r="A249">
        <v>22184</v>
      </c>
      <c r="B249" t="s">
        <v>719</v>
      </c>
      <c r="C249" t="s">
        <v>625</v>
      </c>
      <c r="D249" t="s">
        <v>93</v>
      </c>
      <c r="E249" t="s">
        <v>716</v>
      </c>
      <c r="F249" s="2">
        <v>0.32065892000000001</v>
      </c>
      <c r="G249" t="str">
        <f>IF(F249&gt;=VLOOKUP(_xlfn.CONCAT(B249,E249),'Limites classes IBG'!$B$5:$I$6,8,FALSE),"Prioridade 1",IF('IBG Cenário 4'!F249&lt;=VLOOKUP(_xlfn.CONCAT('IBG Cenário 4'!B249,'IBG Cenário 4'!E249),'Limites classes IBG'!$B$5:$I$6,7,FALSE),"Prioridade 3","Prioridade 2"))</f>
        <v>Prioridade 2</v>
      </c>
      <c r="H249" s="2"/>
    </row>
    <row r="250" spans="1:8" x14ac:dyDescent="0.25">
      <c r="A250">
        <v>22185</v>
      </c>
      <c r="B250" t="s">
        <v>719</v>
      </c>
      <c r="C250" t="s">
        <v>626</v>
      </c>
      <c r="D250" t="s">
        <v>93</v>
      </c>
      <c r="E250" t="s">
        <v>716</v>
      </c>
      <c r="F250" s="2">
        <v>0.32289486000000001</v>
      </c>
      <c r="G250" t="str">
        <f>IF(F250&gt;=VLOOKUP(_xlfn.CONCAT(B250,E250),'Limites classes IBG'!$B$5:$I$6,8,FALSE),"Prioridade 1",IF('IBG Cenário 4'!F250&lt;=VLOOKUP(_xlfn.CONCAT('IBG Cenário 4'!B250,'IBG Cenário 4'!E250),'Limites classes IBG'!$B$5:$I$6,7,FALSE),"Prioridade 3","Prioridade 2"))</f>
        <v>Prioridade 2</v>
      </c>
      <c r="H250" s="2"/>
    </row>
    <row r="251" spans="1:8" x14ac:dyDescent="0.25">
      <c r="A251">
        <v>22186</v>
      </c>
      <c r="B251" t="s">
        <v>719</v>
      </c>
      <c r="C251" t="s">
        <v>627</v>
      </c>
      <c r="D251" t="s">
        <v>93</v>
      </c>
      <c r="E251" t="s">
        <v>716</v>
      </c>
      <c r="F251" s="2">
        <v>0.32734912999999999</v>
      </c>
      <c r="G251" t="str">
        <f>IF(F251&gt;=VLOOKUP(_xlfn.CONCAT(B251,E251),'Limites classes IBG'!$B$5:$I$6,8,FALSE),"Prioridade 1",IF('IBG Cenário 4'!F251&lt;=VLOOKUP(_xlfn.CONCAT('IBG Cenário 4'!B251,'IBG Cenário 4'!E251),'Limites classes IBG'!$B$5:$I$6,7,FALSE),"Prioridade 3","Prioridade 2"))</f>
        <v>Prioridade 2</v>
      </c>
      <c r="H251" s="2"/>
    </row>
    <row r="252" spans="1:8" x14ac:dyDescent="0.25">
      <c r="A252">
        <v>22187</v>
      </c>
      <c r="B252" t="s">
        <v>719</v>
      </c>
      <c r="C252" t="s">
        <v>628</v>
      </c>
      <c r="D252" t="s">
        <v>93</v>
      </c>
      <c r="E252" t="s">
        <v>716</v>
      </c>
      <c r="F252" s="2">
        <v>0.7312170400000001</v>
      </c>
      <c r="G252" t="str">
        <f>IF(F252&gt;=VLOOKUP(_xlfn.CONCAT(B252,E252),'Limites classes IBG'!$B$5:$I$6,8,FALSE),"Prioridade 1",IF('IBG Cenário 4'!F252&lt;=VLOOKUP(_xlfn.CONCAT('IBG Cenário 4'!B252,'IBG Cenário 4'!E252),'Limites classes IBG'!$B$5:$I$6,7,FALSE),"Prioridade 3","Prioridade 2"))</f>
        <v>Prioridade 1</v>
      </c>
      <c r="H252" s="2"/>
    </row>
    <row r="253" spans="1:8" x14ac:dyDescent="0.25">
      <c r="A253">
        <v>22188</v>
      </c>
      <c r="B253" t="s">
        <v>719</v>
      </c>
      <c r="C253" t="s">
        <v>629</v>
      </c>
      <c r="D253" t="s">
        <v>93</v>
      </c>
      <c r="E253" t="s">
        <v>716</v>
      </c>
      <c r="F253" s="2">
        <v>0.18348276284277965</v>
      </c>
      <c r="G253" t="str">
        <f>IF(F253&gt;=VLOOKUP(_xlfn.CONCAT(B253,E253),'Limites classes IBG'!$B$5:$I$6,8,FALSE),"Prioridade 1",IF('IBG Cenário 4'!F253&lt;=VLOOKUP(_xlfn.CONCAT('IBG Cenário 4'!B253,'IBG Cenário 4'!E253),'Limites classes IBG'!$B$5:$I$6,7,FALSE),"Prioridade 3","Prioridade 2"))</f>
        <v>Prioridade 3</v>
      </c>
      <c r="H253" s="2"/>
    </row>
    <row r="254" spans="1:8" x14ac:dyDescent="0.25">
      <c r="A254">
        <v>22189</v>
      </c>
      <c r="B254" t="s">
        <v>719</v>
      </c>
      <c r="C254" t="s">
        <v>630</v>
      </c>
      <c r="D254" t="s">
        <v>93</v>
      </c>
      <c r="E254" t="s">
        <v>716</v>
      </c>
      <c r="F254" s="2">
        <v>0.21633545337195964</v>
      </c>
      <c r="G254" t="str">
        <f>IF(F254&gt;=VLOOKUP(_xlfn.CONCAT(B254,E254),'Limites classes IBG'!$B$5:$I$6,8,FALSE),"Prioridade 1",IF('IBG Cenário 4'!F254&lt;=VLOOKUP(_xlfn.CONCAT('IBG Cenário 4'!B254,'IBG Cenário 4'!E254),'Limites classes IBG'!$B$5:$I$6,7,FALSE),"Prioridade 3","Prioridade 2"))</f>
        <v>Prioridade 2</v>
      </c>
      <c r="H254" s="2"/>
    </row>
    <row r="255" spans="1:8" x14ac:dyDescent="0.25">
      <c r="A255">
        <v>22190</v>
      </c>
      <c r="B255" t="s">
        <v>719</v>
      </c>
      <c r="C255" t="s">
        <v>631</v>
      </c>
      <c r="D255" t="s">
        <v>93</v>
      </c>
      <c r="E255" t="s">
        <v>716</v>
      </c>
      <c r="F255" s="2">
        <v>0.36659171000000002</v>
      </c>
      <c r="G255" t="str">
        <f>IF(F255&gt;=VLOOKUP(_xlfn.CONCAT(B255,E255),'Limites classes IBG'!$B$5:$I$6,8,FALSE),"Prioridade 1",IF('IBG Cenário 4'!F255&lt;=VLOOKUP(_xlfn.CONCAT('IBG Cenário 4'!B255,'IBG Cenário 4'!E255),'Limites classes IBG'!$B$5:$I$6,7,FALSE),"Prioridade 3","Prioridade 2"))</f>
        <v>Prioridade 2</v>
      </c>
      <c r="H255" s="2"/>
    </row>
    <row r="256" spans="1:8" x14ac:dyDescent="0.25">
      <c r="A256">
        <v>22191</v>
      </c>
      <c r="B256" t="s">
        <v>719</v>
      </c>
      <c r="C256" t="s">
        <v>632</v>
      </c>
      <c r="D256" t="s">
        <v>93</v>
      </c>
      <c r="E256" t="s">
        <v>716</v>
      </c>
      <c r="F256" s="2">
        <v>0.3742511</v>
      </c>
      <c r="G256" t="str">
        <f>IF(F256&gt;=VLOOKUP(_xlfn.CONCAT(B256,E256),'Limites classes IBG'!$B$5:$I$6,8,FALSE),"Prioridade 1",IF('IBG Cenário 4'!F256&lt;=VLOOKUP(_xlfn.CONCAT('IBG Cenário 4'!B256,'IBG Cenário 4'!E256),'Limites classes IBG'!$B$5:$I$6,7,FALSE),"Prioridade 3","Prioridade 2"))</f>
        <v>Prioridade 2</v>
      </c>
      <c r="H256" s="2"/>
    </row>
    <row r="257" spans="1:8" x14ac:dyDescent="0.25">
      <c r="A257">
        <v>22192</v>
      </c>
      <c r="B257" t="s">
        <v>719</v>
      </c>
      <c r="C257" t="s">
        <v>633</v>
      </c>
      <c r="D257" t="s">
        <v>93</v>
      </c>
      <c r="E257" t="s">
        <v>716</v>
      </c>
      <c r="F257" s="2">
        <v>0.30482305999999998</v>
      </c>
      <c r="G257" t="str">
        <f>IF(F257&gt;=VLOOKUP(_xlfn.CONCAT(B257,E257),'Limites classes IBG'!$B$5:$I$6,8,FALSE),"Prioridade 1",IF('IBG Cenário 4'!F257&lt;=VLOOKUP(_xlfn.CONCAT('IBG Cenário 4'!B257,'IBG Cenário 4'!E257),'Limites classes IBG'!$B$5:$I$6,7,FALSE),"Prioridade 3","Prioridade 2"))</f>
        <v>Prioridade 2</v>
      </c>
      <c r="H257" s="2"/>
    </row>
    <row r="258" spans="1:8" x14ac:dyDescent="0.25">
      <c r="A258">
        <v>22193</v>
      </c>
      <c r="B258" t="s">
        <v>719</v>
      </c>
      <c r="C258" t="s">
        <v>634</v>
      </c>
      <c r="D258" t="s">
        <v>93</v>
      </c>
      <c r="E258" t="s">
        <v>716</v>
      </c>
      <c r="F258" s="2">
        <v>0.65195420999999998</v>
      </c>
      <c r="G258" t="str">
        <f>IF(F258&gt;=VLOOKUP(_xlfn.CONCAT(B258,E258),'Limites classes IBG'!$B$5:$I$6,8,FALSE),"Prioridade 1",IF('IBG Cenário 4'!F258&lt;=VLOOKUP(_xlfn.CONCAT('IBG Cenário 4'!B258,'IBG Cenário 4'!E258),'Limites classes IBG'!$B$5:$I$6,7,FALSE),"Prioridade 3","Prioridade 2"))</f>
        <v>Prioridade 1</v>
      </c>
      <c r="H258" s="2"/>
    </row>
    <row r="259" spans="1:8" x14ac:dyDescent="0.25">
      <c r="A259">
        <v>22194</v>
      </c>
      <c r="B259" t="s">
        <v>719</v>
      </c>
      <c r="C259" t="s">
        <v>635</v>
      </c>
      <c r="D259" t="s">
        <v>93</v>
      </c>
      <c r="E259" t="s">
        <v>716</v>
      </c>
      <c r="F259" s="2">
        <v>0.64430485000000004</v>
      </c>
      <c r="G259" t="str">
        <f>IF(F259&gt;=VLOOKUP(_xlfn.CONCAT(B259,E259),'Limites classes IBG'!$B$5:$I$6,8,FALSE),"Prioridade 1",IF('IBG Cenário 4'!F259&lt;=VLOOKUP(_xlfn.CONCAT('IBG Cenário 4'!B259,'IBG Cenário 4'!E259),'Limites classes IBG'!$B$5:$I$6,7,FALSE),"Prioridade 3","Prioridade 2"))</f>
        <v>Prioridade 1</v>
      </c>
      <c r="H259" s="2"/>
    </row>
    <row r="260" spans="1:8" x14ac:dyDescent="0.25">
      <c r="A260">
        <v>22195</v>
      </c>
      <c r="B260" t="s">
        <v>719</v>
      </c>
      <c r="C260" t="s">
        <v>636</v>
      </c>
      <c r="D260" t="s">
        <v>93</v>
      </c>
      <c r="E260" t="s">
        <v>716</v>
      </c>
      <c r="F260" s="2">
        <v>0.28182100999999998</v>
      </c>
      <c r="G260" t="str">
        <f>IF(F260&gt;=VLOOKUP(_xlfn.CONCAT(B260,E260),'Limites classes IBG'!$B$5:$I$6,8,FALSE),"Prioridade 1",IF('IBG Cenário 4'!F260&lt;=VLOOKUP(_xlfn.CONCAT('IBG Cenário 4'!B260,'IBG Cenário 4'!E260),'Limites classes IBG'!$B$5:$I$6,7,FALSE),"Prioridade 3","Prioridade 2"))</f>
        <v>Prioridade 2</v>
      </c>
      <c r="H260" s="2"/>
    </row>
    <row r="261" spans="1:8" x14ac:dyDescent="0.25">
      <c r="A261">
        <v>22196</v>
      </c>
      <c r="B261" t="s">
        <v>719</v>
      </c>
      <c r="C261" t="s">
        <v>637</v>
      </c>
      <c r="D261" t="s">
        <v>93</v>
      </c>
      <c r="E261" t="s">
        <v>716</v>
      </c>
      <c r="F261" s="2">
        <v>0.48565422999999996</v>
      </c>
      <c r="G261" t="str">
        <f>IF(F261&gt;=VLOOKUP(_xlfn.CONCAT(B261,E261),'Limites classes IBG'!$B$5:$I$6,8,FALSE),"Prioridade 1",IF('IBG Cenário 4'!F261&lt;=VLOOKUP(_xlfn.CONCAT('IBG Cenário 4'!B261,'IBG Cenário 4'!E261),'Limites classes IBG'!$B$5:$I$6,7,FALSE),"Prioridade 3","Prioridade 2"))</f>
        <v>Prioridade 1</v>
      </c>
      <c r="H261" s="2"/>
    </row>
    <row r="262" spans="1:8" x14ac:dyDescent="0.25">
      <c r="A262">
        <v>22197</v>
      </c>
      <c r="B262" t="s">
        <v>719</v>
      </c>
      <c r="C262" t="s">
        <v>638</v>
      </c>
      <c r="D262" t="s">
        <v>93</v>
      </c>
      <c r="E262" t="s">
        <v>716</v>
      </c>
      <c r="F262" s="2">
        <v>0.22199415166849468</v>
      </c>
      <c r="G262" t="str">
        <f>IF(F262&gt;=VLOOKUP(_xlfn.CONCAT(B262,E262),'Limites classes IBG'!$B$5:$I$6,8,FALSE),"Prioridade 1",IF('IBG Cenário 4'!F262&lt;=VLOOKUP(_xlfn.CONCAT('IBG Cenário 4'!B262,'IBG Cenário 4'!E262),'Limites classes IBG'!$B$5:$I$6,7,FALSE),"Prioridade 3","Prioridade 2"))</f>
        <v>Prioridade 2</v>
      </c>
      <c r="H262" s="2"/>
    </row>
    <row r="263" spans="1:8" x14ac:dyDescent="0.25">
      <c r="A263">
        <v>22198</v>
      </c>
      <c r="B263" t="s">
        <v>719</v>
      </c>
      <c r="C263" t="s">
        <v>639</v>
      </c>
      <c r="D263" t="s">
        <v>93</v>
      </c>
      <c r="E263" t="s">
        <v>716</v>
      </c>
      <c r="F263" s="2">
        <v>0.27407824000000003</v>
      </c>
      <c r="G263" t="str">
        <f>IF(F263&gt;=VLOOKUP(_xlfn.CONCAT(B263,E263),'Limites classes IBG'!$B$5:$I$6,8,FALSE),"Prioridade 1",IF('IBG Cenário 4'!F263&lt;=VLOOKUP(_xlfn.CONCAT('IBG Cenário 4'!B263,'IBG Cenário 4'!E263),'Limites classes IBG'!$B$5:$I$6,7,FALSE),"Prioridade 3","Prioridade 2"))</f>
        <v>Prioridade 2</v>
      </c>
      <c r="H263" s="2"/>
    </row>
    <row r="264" spans="1:8" x14ac:dyDescent="0.25">
      <c r="A264">
        <v>22199</v>
      </c>
      <c r="B264" t="s">
        <v>719</v>
      </c>
      <c r="C264" t="s">
        <v>640</v>
      </c>
      <c r="D264" t="s">
        <v>93</v>
      </c>
      <c r="E264" t="s">
        <v>716</v>
      </c>
      <c r="F264" s="2">
        <v>0.28334053434381995</v>
      </c>
      <c r="G264" t="str">
        <f>IF(F264&gt;=VLOOKUP(_xlfn.CONCAT(B264,E264),'Limites classes IBG'!$B$5:$I$6,8,FALSE),"Prioridade 1",IF('IBG Cenário 4'!F264&lt;=VLOOKUP(_xlfn.CONCAT('IBG Cenário 4'!B264,'IBG Cenário 4'!E264),'Limites classes IBG'!$B$5:$I$6,7,FALSE),"Prioridade 3","Prioridade 2"))</f>
        <v>Prioridade 2</v>
      </c>
      <c r="H264" s="2"/>
    </row>
    <row r="265" spans="1:8" x14ac:dyDescent="0.25">
      <c r="A265">
        <v>22200</v>
      </c>
      <c r="B265" t="s">
        <v>719</v>
      </c>
      <c r="C265" t="s">
        <v>641</v>
      </c>
      <c r="D265" t="s">
        <v>93</v>
      </c>
      <c r="E265" t="s">
        <v>716</v>
      </c>
      <c r="F265" s="2">
        <v>0.32632621000000001</v>
      </c>
      <c r="G265" t="str">
        <f>IF(F265&gt;=VLOOKUP(_xlfn.CONCAT(B265,E265),'Limites classes IBG'!$B$5:$I$6,8,FALSE),"Prioridade 1",IF('IBG Cenário 4'!F265&lt;=VLOOKUP(_xlfn.CONCAT('IBG Cenário 4'!B265,'IBG Cenário 4'!E265),'Limites classes IBG'!$B$5:$I$6,7,FALSE),"Prioridade 3","Prioridade 2"))</f>
        <v>Prioridade 2</v>
      </c>
      <c r="H265" s="2"/>
    </row>
    <row r="266" spans="1:8" x14ac:dyDescent="0.25">
      <c r="A266">
        <v>22201</v>
      </c>
      <c r="B266" t="s">
        <v>719</v>
      </c>
      <c r="C266" t="s">
        <v>642</v>
      </c>
      <c r="D266" t="s">
        <v>93</v>
      </c>
      <c r="E266" t="s">
        <v>716</v>
      </c>
      <c r="F266" s="2">
        <v>0.17110472234709453</v>
      </c>
      <c r="G266" t="str">
        <f>IF(F266&gt;=VLOOKUP(_xlfn.CONCAT(B266,E266),'Limites classes IBG'!$B$5:$I$6,8,FALSE),"Prioridade 1",IF('IBG Cenário 4'!F266&lt;=VLOOKUP(_xlfn.CONCAT('IBG Cenário 4'!B266,'IBG Cenário 4'!E266),'Limites classes IBG'!$B$5:$I$6,7,FALSE),"Prioridade 3","Prioridade 2"))</f>
        <v>Prioridade 3</v>
      </c>
      <c r="H266" s="2"/>
    </row>
    <row r="267" spans="1:8" x14ac:dyDescent="0.25">
      <c r="A267">
        <v>22202</v>
      </c>
      <c r="B267" t="s">
        <v>719</v>
      </c>
      <c r="C267" t="s">
        <v>643</v>
      </c>
      <c r="D267" t="s">
        <v>93</v>
      </c>
      <c r="E267" t="s">
        <v>716</v>
      </c>
      <c r="F267" s="2">
        <v>0.17367799</v>
      </c>
      <c r="G267" t="str">
        <f>IF(F267&gt;=VLOOKUP(_xlfn.CONCAT(B267,E267),'Limites classes IBG'!$B$5:$I$6,8,FALSE),"Prioridade 1",IF('IBG Cenário 4'!F267&lt;=VLOOKUP(_xlfn.CONCAT('IBG Cenário 4'!B267,'IBG Cenário 4'!E267),'Limites classes IBG'!$B$5:$I$6,7,FALSE),"Prioridade 3","Prioridade 2"))</f>
        <v>Prioridade 3</v>
      </c>
      <c r="H267" s="2"/>
    </row>
    <row r="268" spans="1:8" x14ac:dyDescent="0.25">
      <c r="A268">
        <v>22203</v>
      </c>
      <c r="B268" t="s">
        <v>719</v>
      </c>
      <c r="C268" t="s">
        <v>644</v>
      </c>
      <c r="D268" t="s">
        <v>93</v>
      </c>
      <c r="E268" t="s">
        <v>716</v>
      </c>
      <c r="F268" s="2">
        <v>0.29541947000000002</v>
      </c>
      <c r="G268" t="str">
        <f>IF(F268&gt;=VLOOKUP(_xlfn.CONCAT(B268,E268),'Limites classes IBG'!$B$5:$I$6,8,FALSE),"Prioridade 1",IF('IBG Cenário 4'!F268&lt;=VLOOKUP(_xlfn.CONCAT('IBG Cenário 4'!B268,'IBG Cenário 4'!E268),'Limites classes IBG'!$B$5:$I$6,7,FALSE),"Prioridade 3","Prioridade 2"))</f>
        <v>Prioridade 2</v>
      </c>
      <c r="H268" s="2"/>
    </row>
    <row r="269" spans="1:8" x14ac:dyDescent="0.25">
      <c r="A269">
        <v>22204</v>
      </c>
      <c r="B269" t="s">
        <v>719</v>
      </c>
      <c r="C269" t="s">
        <v>645</v>
      </c>
      <c r="D269" t="s">
        <v>93</v>
      </c>
      <c r="E269" t="s">
        <v>716</v>
      </c>
      <c r="F269" s="2">
        <v>0.21342727227526603</v>
      </c>
      <c r="G269" t="str">
        <f>IF(F269&gt;=VLOOKUP(_xlfn.CONCAT(B269,E269),'Limites classes IBG'!$B$5:$I$6,8,FALSE),"Prioridade 1",IF('IBG Cenário 4'!F269&lt;=VLOOKUP(_xlfn.CONCAT('IBG Cenário 4'!B269,'IBG Cenário 4'!E269),'Limites classes IBG'!$B$5:$I$6,7,FALSE),"Prioridade 3","Prioridade 2"))</f>
        <v>Prioridade 2</v>
      </c>
      <c r="H269" s="2"/>
    </row>
    <row r="270" spans="1:8" x14ac:dyDescent="0.25">
      <c r="A270">
        <v>22205</v>
      </c>
      <c r="B270" t="s">
        <v>719</v>
      </c>
      <c r="C270" t="s">
        <v>646</v>
      </c>
      <c r="D270" t="s">
        <v>93</v>
      </c>
      <c r="E270" t="s">
        <v>716</v>
      </c>
      <c r="F270" s="2">
        <v>0.39300939000000001</v>
      </c>
      <c r="G270" t="str">
        <f>IF(F270&gt;=VLOOKUP(_xlfn.CONCAT(B270,E270),'Limites classes IBG'!$B$5:$I$6,8,FALSE),"Prioridade 1",IF('IBG Cenário 4'!F270&lt;=VLOOKUP(_xlfn.CONCAT('IBG Cenário 4'!B270,'IBG Cenário 4'!E270),'Limites classes IBG'!$B$5:$I$6,7,FALSE),"Prioridade 3","Prioridade 2"))</f>
        <v>Prioridade 2</v>
      </c>
      <c r="H270" s="2"/>
    </row>
    <row r="271" spans="1:8" x14ac:dyDescent="0.25">
      <c r="A271">
        <v>22206</v>
      </c>
      <c r="B271" t="s">
        <v>719</v>
      </c>
      <c r="C271" t="s">
        <v>647</v>
      </c>
      <c r="D271" t="s">
        <v>93</v>
      </c>
      <c r="E271" t="s">
        <v>716</v>
      </c>
      <c r="F271" s="2">
        <v>0.22171131146613582</v>
      </c>
      <c r="G271" t="str">
        <f>IF(F271&gt;=VLOOKUP(_xlfn.CONCAT(B271,E271),'Limites classes IBG'!$B$5:$I$6,8,FALSE),"Prioridade 1",IF('IBG Cenário 4'!F271&lt;=VLOOKUP(_xlfn.CONCAT('IBG Cenário 4'!B271,'IBG Cenário 4'!E271),'Limites classes IBG'!$B$5:$I$6,7,FALSE),"Prioridade 3","Prioridade 2"))</f>
        <v>Prioridade 2</v>
      </c>
      <c r="H271" s="2"/>
    </row>
    <row r="272" spans="1:8" x14ac:dyDescent="0.25">
      <c r="A272">
        <v>22207</v>
      </c>
      <c r="B272" t="s">
        <v>719</v>
      </c>
      <c r="C272" t="s">
        <v>648</v>
      </c>
      <c r="D272" t="s">
        <v>93</v>
      </c>
      <c r="E272" t="s">
        <v>716</v>
      </c>
      <c r="F272" s="2">
        <v>0.39908416000000002</v>
      </c>
      <c r="G272" t="str">
        <f>IF(F272&gt;=VLOOKUP(_xlfn.CONCAT(B272,E272),'Limites classes IBG'!$B$5:$I$6,8,FALSE),"Prioridade 1",IF('IBG Cenário 4'!F272&lt;=VLOOKUP(_xlfn.CONCAT('IBG Cenário 4'!B272,'IBG Cenário 4'!E272),'Limites classes IBG'!$B$5:$I$6,7,FALSE),"Prioridade 3","Prioridade 2"))</f>
        <v>Prioridade 2</v>
      </c>
      <c r="H272" s="2"/>
    </row>
    <row r="273" spans="1:8" x14ac:dyDescent="0.25">
      <c r="A273">
        <v>22208</v>
      </c>
      <c r="B273" t="s">
        <v>719</v>
      </c>
      <c r="C273" t="s">
        <v>649</v>
      </c>
      <c r="D273" t="s">
        <v>93</v>
      </c>
      <c r="E273" t="s">
        <v>716</v>
      </c>
      <c r="F273" s="2">
        <v>0.24582899541111419</v>
      </c>
      <c r="G273" t="str">
        <f>IF(F273&gt;=VLOOKUP(_xlfn.CONCAT(B273,E273),'Limites classes IBG'!$B$5:$I$6,8,FALSE),"Prioridade 1",IF('IBG Cenário 4'!F273&lt;=VLOOKUP(_xlfn.CONCAT('IBG Cenário 4'!B273,'IBG Cenário 4'!E273),'Limites classes IBG'!$B$5:$I$6,7,FALSE),"Prioridade 3","Prioridade 2"))</f>
        <v>Prioridade 2</v>
      </c>
      <c r="H273" s="2"/>
    </row>
    <row r="274" spans="1:8" x14ac:dyDescent="0.25">
      <c r="A274">
        <v>22209</v>
      </c>
      <c r="B274" t="s">
        <v>719</v>
      </c>
      <c r="C274" t="s">
        <v>650</v>
      </c>
      <c r="D274" t="s">
        <v>93</v>
      </c>
      <c r="E274" t="s">
        <v>716</v>
      </c>
      <c r="F274" s="2">
        <v>0.31203906999999997</v>
      </c>
      <c r="G274" t="str">
        <f>IF(F274&gt;=VLOOKUP(_xlfn.CONCAT(B274,E274),'Limites classes IBG'!$B$5:$I$6,8,FALSE),"Prioridade 1",IF('IBG Cenário 4'!F274&lt;=VLOOKUP(_xlfn.CONCAT('IBG Cenário 4'!B274,'IBG Cenário 4'!E274),'Limites classes IBG'!$B$5:$I$6,7,FALSE),"Prioridade 3","Prioridade 2"))</f>
        <v>Prioridade 2</v>
      </c>
      <c r="H274" s="2"/>
    </row>
    <row r="275" spans="1:8" x14ac:dyDescent="0.25">
      <c r="A275">
        <v>22210</v>
      </c>
      <c r="B275" t="s">
        <v>719</v>
      </c>
      <c r="C275" t="s">
        <v>651</v>
      </c>
      <c r="D275" t="s">
        <v>93</v>
      </c>
      <c r="E275" t="s">
        <v>716</v>
      </c>
      <c r="F275" s="2">
        <v>0.30042788999999998</v>
      </c>
      <c r="G275" t="str">
        <f>IF(F275&gt;=VLOOKUP(_xlfn.CONCAT(B275,E275),'Limites classes IBG'!$B$5:$I$6,8,FALSE),"Prioridade 1",IF('IBG Cenário 4'!F275&lt;=VLOOKUP(_xlfn.CONCAT('IBG Cenário 4'!B275,'IBG Cenário 4'!E275),'Limites classes IBG'!$B$5:$I$6,7,FALSE),"Prioridade 3","Prioridade 2"))</f>
        <v>Prioridade 2</v>
      </c>
      <c r="H275" s="2"/>
    </row>
    <row r="276" spans="1:8" x14ac:dyDescent="0.25">
      <c r="A276">
        <v>22211</v>
      </c>
      <c r="B276" t="s">
        <v>719</v>
      </c>
      <c r="C276" t="s">
        <v>652</v>
      </c>
      <c r="D276" t="s">
        <v>93</v>
      </c>
      <c r="E276" t="s">
        <v>716</v>
      </c>
      <c r="F276" s="2">
        <v>0.4656255855041142</v>
      </c>
      <c r="G276" t="str">
        <f>IF(F276&gt;=VLOOKUP(_xlfn.CONCAT(B276,E276),'Limites classes IBG'!$B$5:$I$6,8,FALSE),"Prioridade 1",IF('IBG Cenário 4'!F276&lt;=VLOOKUP(_xlfn.CONCAT('IBG Cenário 4'!B276,'IBG Cenário 4'!E276),'Limites classes IBG'!$B$5:$I$6,7,FALSE),"Prioridade 3","Prioridade 2"))</f>
        <v>Prioridade 2</v>
      </c>
      <c r="H276" s="2"/>
    </row>
    <row r="277" spans="1:8" x14ac:dyDescent="0.25">
      <c r="A277">
        <v>22212</v>
      </c>
      <c r="B277" t="s">
        <v>719</v>
      </c>
      <c r="C277" t="s">
        <v>653</v>
      </c>
      <c r="D277" t="s">
        <v>93</v>
      </c>
      <c r="E277" t="s">
        <v>716</v>
      </c>
      <c r="F277" s="2">
        <v>0.22047865</v>
      </c>
      <c r="G277" t="str">
        <f>IF(F277&gt;=VLOOKUP(_xlfn.CONCAT(B277,E277),'Limites classes IBG'!$B$5:$I$6,8,FALSE),"Prioridade 1",IF('IBG Cenário 4'!F277&lt;=VLOOKUP(_xlfn.CONCAT('IBG Cenário 4'!B277,'IBG Cenário 4'!E277),'Limites classes IBG'!$B$5:$I$6,7,FALSE),"Prioridade 3","Prioridade 2"))</f>
        <v>Prioridade 2</v>
      </c>
      <c r="H277" s="2"/>
    </row>
    <row r="278" spans="1:8" x14ac:dyDescent="0.25">
      <c r="A278">
        <v>22213</v>
      </c>
      <c r="B278" t="s">
        <v>719</v>
      </c>
      <c r="C278" t="s">
        <v>654</v>
      </c>
      <c r="D278" t="s">
        <v>93</v>
      </c>
      <c r="E278" t="s">
        <v>716</v>
      </c>
      <c r="F278" s="2">
        <v>0.25498626119123741</v>
      </c>
      <c r="G278" t="str">
        <f>IF(F278&gt;=VLOOKUP(_xlfn.CONCAT(B278,E278),'Limites classes IBG'!$B$5:$I$6,8,FALSE),"Prioridade 1",IF('IBG Cenário 4'!F278&lt;=VLOOKUP(_xlfn.CONCAT('IBG Cenário 4'!B278,'IBG Cenário 4'!E278),'Limites classes IBG'!$B$5:$I$6,7,FALSE),"Prioridade 3","Prioridade 2"))</f>
        <v>Prioridade 2</v>
      </c>
      <c r="H278" s="2"/>
    </row>
    <row r="279" spans="1:8" x14ac:dyDescent="0.25">
      <c r="A279">
        <v>22214</v>
      </c>
      <c r="B279" t="s">
        <v>719</v>
      </c>
      <c r="C279" t="s">
        <v>655</v>
      </c>
      <c r="D279" t="s">
        <v>93</v>
      </c>
      <c r="E279" t="s">
        <v>716</v>
      </c>
      <c r="F279" s="2">
        <v>0.30910493</v>
      </c>
      <c r="G279" t="str">
        <f>IF(F279&gt;=VLOOKUP(_xlfn.CONCAT(B279,E279),'Limites classes IBG'!$B$5:$I$6,8,FALSE),"Prioridade 1",IF('IBG Cenário 4'!F279&lt;=VLOOKUP(_xlfn.CONCAT('IBG Cenário 4'!B279,'IBG Cenário 4'!E279),'Limites classes IBG'!$B$5:$I$6,7,FALSE),"Prioridade 3","Prioridade 2"))</f>
        <v>Prioridade 2</v>
      </c>
      <c r="H279" s="2"/>
    </row>
    <row r="280" spans="1:8" x14ac:dyDescent="0.25">
      <c r="A280">
        <v>22215</v>
      </c>
      <c r="B280" t="s">
        <v>719</v>
      </c>
      <c r="C280" t="s">
        <v>656</v>
      </c>
      <c r="D280" t="s">
        <v>93</v>
      </c>
      <c r="E280" t="s">
        <v>716</v>
      </c>
      <c r="F280" s="2">
        <v>0.16933082398119598</v>
      </c>
      <c r="G280" t="str">
        <f>IF(F280&gt;=VLOOKUP(_xlfn.CONCAT(B280,E280),'Limites classes IBG'!$B$5:$I$6,8,FALSE),"Prioridade 1",IF('IBG Cenário 4'!F280&lt;=VLOOKUP(_xlfn.CONCAT('IBG Cenário 4'!B280,'IBG Cenário 4'!E280),'Limites classes IBG'!$B$5:$I$6,7,FALSE),"Prioridade 3","Prioridade 2"))</f>
        <v>Prioridade 3</v>
      </c>
      <c r="H280" s="2"/>
    </row>
    <row r="281" spans="1:8" x14ac:dyDescent="0.25">
      <c r="A281">
        <v>22216</v>
      </c>
      <c r="B281" t="s">
        <v>719</v>
      </c>
      <c r="C281" t="s">
        <v>657</v>
      </c>
      <c r="D281" t="s">
        <v>93</v>
      </c>
      <c r="E281" t="s">
        <v>716</v>
      </c>
      <c r="F281" s="2">
        <v>0.24187186265284427</v>
      </c>
      <c r="G281" t="str">
        <f>IF(F281&gt;=VLOOKUP(_xlfn.CONCAT(B281,E281),'Limites classes IBG'!$B$5:$I$6,8,FALSE),"Prioridade 1",IF('IBG Cenário 4'!F281&lt;=VLOOKUP(_xlfn.CONCAT('IBG Cenário 4'!B281,'IBG Cenário 4'!E281),'Limites classes IBG'!$B$5:$I$6,7,FALSE),"Prioridade 3","Prioridade 2"))</f>
        <v>Prioridade 2</v>
      </c>
      <c r="H281" s="2"/>
    </row>
    <row r="282" spans="1:8" x14ac:dyDescent="0.25">
      <c r="A282">
        <v>22217</v>
      </c>
      <c r="B282" t="s">
        <v>719</v>
      </c>
      <c r="C282" t="s">
        <v>658</v>
      </c>
      <c r="D282" t="s">
        <v>93</v>
      </c>
      <c r="E282" t="s">
        <v>716</v>
      </c>
      <c r="F282" s="2">
        <v>0.26896034086510062</v>
      </c>
      <c r="G282" t="str">
        <f>IF(F282&gt;=VLOOKUP(_xlfn.CONCAT(B282,E282),'Limites classes IBG'!$B$5:$I$6,8,FALSE),"Prioridade 1",IF('IBG Cenário 4'!F282&lt;=VLOOKUP(_xlfn.CONCAT('IBG Cenário 4'!B282,'IBG Cenário 4'!E282),'Limites classes IBG'!$B$5:$I$6,7,FALSE),"Prioridade 3","Prioridade 2"))</f>
        <v>Prioridade 2</v>
      </c>
      <c r="H282" s="2"/>
    </row>
    <row r="283" spans="1:8" x14ac:dyDescent="0.25">
      <c r="A283">
        <v>22218</v>
      </c>
      <c r="B283" t="s">
        <v>719</v>
      </c>
      <c r="C283" t="s">
        <v>659</v>
      </c>
      <c r="D283" t="s">
        <v>93</v>
      </c>
      <c r="E283" t="s">
        <v>716</v>
      </c>
      <c r="F283" s="2">
        <v>0.37680179999999996</v>
      </c>
      <c r="G283" t="str">
        <f>IF(F283&gt;=VLOOKUP(_xlfn.CONCAT(B283,E283),'Limites classes IBG'!$B$5:$I$6,8,FALSE),"Prioridade 1",IF('IBG Cenário 4'!F283&lt;=VLOOKUP(_xlfn.CONCAT('IBG Cenário 4'!B283,'IBG Cenário 4'!E283),'Limites classes IBG'!$B$5:$I$6,7,FALSE),"Prioridade 3","Prioridade 2"))</f>
        <v>Prioridade 2</v>
      </c>
      <c r="H283" s="2"/>
    </row>
    <row r="284" spans="1:8" x14ac:dyDescent="0.25">
      <c r="A284">
        <v>22219</v>
      </c>
      <c r="B284" t="s">
        <v>719</v>
      </c>
      <c r="C284" t="s">
        <v>660</v>
      </c>
      <c r="D284" t="s">
        <v>93</v>
      </c>
      <c r="E284" t="s">
        <v>716</v>
      </c>
      <c r="F284" s="2">
        <v>0.22730034197741816</v>
      </c>
      <c r="G284" t="str">
        <f>IF(F284&gt;=VLOOKUP(_xlfn.CONCAT(B284,E284),'Limites classes IBG'!$B$5:$I$6,8,FALSE),"Prioridade 1",IF('IBG Cenário 4'!F284&lt;=VLOOKUP(_xlfn.CONCAT('IBG Cenário 4'!B284,'IBG Cenário 4'!E284),'Limites classes IBG'!$B$5:$I$6,7,FALSE),"Prioridade 3","Prioridade 2"))</f>
        <v>Prioridade 2</v>
      </c>
      <c r="H284" s="2"/>
    </row>
    <row r="285" spans="1:8" x14ac:dyDescent="0.25">
      <c r="A285">
        <v>22220</v>
      </c>
      <c r="B285" t="s">
        <v>719</v>
      </c>
      <c r="C285" t="s">
        <v>661</v>
      </c>
      <c r="D285" t="s">
        <v>93</v>
      </c>
      <c r="E285" t="s">
        <v>716</v>
      </c>
      <c r="F285" s="2">
        <v>0.46892600224426328</v>
      </c>
      <c r="G285" t="str">
        <f>IF(F285&gt;=VLOOKUP(_xlfn.CONCAT(B285,E285),'Limites classes IBG'!$B$5:$I$6,8,FALSE),"Prioridade 1",IF('IBG Cenário 4'!F285&lt;=VLOOKUP(_xlfn.CONCAT('IBG Cenário 4'!B285,'IBG Cenário 4'!E285),'Limites classes IBG'!$B$5:$I$6,7,FALSE),"Prioridade 3","Prioridade 2"))</f>
        <v>Prioridade 2</v>
      </c>
      <c r="H285" s="2"/>
    </row>
    <row r="286" spans="1:8" x14ac:dyDescent="0.25">
      <c r="A286">
        <v>22221</v>
      </c>
      <c r="B286" t="s">
        <v>719</v>
      </c>
      <c r="C286" t="s">
        <v>662</v>
      </c>
      <c r="D286" t="s">
        <v>93</v>
      </c>
      <c r="E286" t="s">
        <v>716</v>
      </c>
      <c r="F286" s="2">
        <v>0.27392008000000001</v>
      </c>
      <c r="G286" t="str">
        <f>IF(F286&gt;=VLOOKUP(_xlfn.CONCAT(B286,E286),'Limites classes IBG'!$B$5:$I$6,8,FALSE),"Prioridade 1",IF('IBG Cenário 4'!F286&lt;=VLOOKUP(_xlfn.CONCAT('IBG Cenário 4'!B286,'IBG Cenário 4'!E286),'Limites classes IBG'!$B$5:$I$6,7,FALSE),"Prioridade 3","Prioridade 2"))</f>
        <v>Prioridade 2</v>
      </c>
      <c r="H286" s="2"/>
    </row>
    <row r="287" spans="1:8" x14ac:dyDescent="0.25">
      <c r="A287">
        <v>22222</v>
      </c>
      <c r="B287" t="s">
        <v>719</v>
      </c>
      <c r="C287" t="s">
        <v>663</v>
      </c>
      <c r="D287" t="s">
        <v>93</v>
      </c>
      <c r="E287" t="s">
        <v>716</v>
      </c>
      <c r="F287" s="2">
        <v>0.34584154836316339</v>
      </c>
      <c r="G287" t="str">
        <f>IF(F287&gt;=VLOOKUP(_xlfn.CONCAT(B287,E287),'Limites classes IBG'!$B$5:$I$6,8,FALSE),"Prioridade 1",IF('IBG Cenário 4'!F287&lt;=VLOOKUP(_xlfn.CONCAT('IBG Cenário 4'!B287,'IBG Cenário 4'!E287),'Limites classes IBG'!$B$5:$I$6,7,FALSE),"Prioridade 3","Prioridade 2"))</f>
        <v>Prioridade 2</v>
      </c>
      <c r="H287" s="2"/>
    </row>
    <row r="288" spans="1:8" x14ac:dyDescent="0.25">
      <c r="A288">
        <v>22223</v>
      </c>
      <c r="B288" t="s">
        <v>719</v>
      </c>
      <c r="C288" t="s">
        <v>664</v>
      </c>
      <c r="D288" t="s">
        <v>93</v>
      </c>
      <c r="E288" t="s">
        <v>716</v>
      </c>
      <c r="F288" s="2">
        <v>0.36793836000000002</v>
      </c>
      <c r="G288" t="str">
        <f>IF(F288&gt;=VLOOKUP(_xlfn.CONCAT(B288,E288),'Limites classes IBG'!$B$5:$I$6,8,FALSE),"Prioridade 1",IF('IBG Cenário 4'!F288&lt;=VLOOKUP(_xlfn.CONCAT('IBG Cenário 4'!B288,'IBG Cenário 4'!E288),'Limites classes IBG'!$B$5:$I$6,7,FALSE),"Prioridade 3","Prioridade 2"))</f>
        <v>Prioridade 2</v>
      </c>
      <c r="H288" s="2"/>
    </row>
    <row r="289" spans="1:8" x14ac:dyDescent="0.25">
      <c r="A289">
        <v>22224</v>
      </c>
      <c r="B289" t="s">
        <v>719</v>
      </c>
      <c r="C289" t="s">
        <v>665</v>
      </c>
      <c r="D289" t="s">
        <v>93</v>
      </c>
      <c r="E289" t="s">
        <v>716</v>
      </c>
      <c r="F289" s="2">
        <v>0.35849106000000003</v>
      </c>
      <c r="G289" t="str">
        <f>IF(F289&gt;=VLOOKUP(_xlfn.CONCAT(B289,E289),'Limites classes IBG'!$B$5:$I$6,8,FALSE),"Prioridade 1",IF('IBG Cenário 4'!F289&lt;=VLOOKUP(_xlfn.CONCAT('IBG Cenário 4'!B289,'IBG Cenário 4'!E289),'Limites classes IBG'!$B$5:$I$6,7,FALSE),"Prioridade 3","Prioridade 2"))</f>
        <v>Prioridade 2</v>
      </c>
      <c r="H289" s="2"/>
    </row>
    <row r="290" spans="1:8" x14ac:dyDescent="0.25">
      <c r="A290">
        <v>22225</v>
      </c>
      <c r="B290" t="s">
        <v>719</v>
      </c>
      <c r="C290" t="s">
        <v>666</v>
      </c>
      <c r="D290" t="s">
        <v>93</v>
      </c>
      <c r="E290" t="s">
        <v>716</v>
      </c>
      <c r="F290" s="2">
        <v>0.22106590138087606</v>
      </c>
      <c r="G290" t="str">
        <f>IF(F290&gt;=VLOOKUP(_xlfn.CONCAT(B290,E290),'Limites classes IBG'!$B$5:$I$6,8,FALSE),"Prioridade 1",IF('IBG Cenário 4'!F290&lt;=VLOOKUP(_xlfn.CONCAT('IBG Cenário 4'!B290,'IBG Cenário 4'!E290),'Limites classes IBG'!$B$5:$I$6,7,FALSE),"Prioridade 3","Prioridade 2"))</f>
        <v>Prioridade 2</v>
      </c>
      <c r="H290" s="2"/>
    </row>
    <row r="291" spans="1:8" x14ac:dyDescent="0.25">
      <c r="A291">
        <v>22329</v>
      </c>
      <c r="B291" t="s">
        <v>719</v>
      </c>
      <c r="C291" t="s">
        <v>703</v>
      </c>
      <c r="D291" t="s">
        <v>93</v>
      </c>
      <c r="E291" t="s">
        <v>716</v>
      </c>
      <c r="F291" s="2">
        <v>0.55933895</v>
      </c>
      <c r="G291" t="str">
        <f>IF(F291&gt;=VLOOKUP(_xlfn.CONCAT(B291,E291),'Limites classes IBG'!$B$5:$I$6,8,FALSE),"Prioridade 1",IF('IBG Cenário 4'!F291&lt;=VLOOKUP(_xlfn.CONCAT('IBG Cenário 4'!B291,'IBG Cenário 4'!E291),'Limites classes IBG'!$B$5:$I$6,7,FALSE),"Prioridade 3","Prioridade 2"))</f>
        <v>Prioridade 1</v>
      </c>
      <c r="H291" s="2"/>
    </row>
    <row r="292" spans="1:8" x14ac:dyDescent="0.25">
      <c r="A292">
        <v>22331</v>
      </c>
      <c r="B292" t="s">
        <v>719</v>
      </c>
      <c r="C292" t="s">
        <v>652</v>
      </c>
      <c r="D292" t="s">
        <v>93</v>
      </c>
      <c r="E292" t="s">
        <v>716</v>
      </c>
      <c r="F292" s="2">
        <v>0.40723144490677643</v>
      </c>
      <c r="G292" t="str">
        <f>IF(F292&gt;=VLOOKUP(_xlfn.CONCAT(B292,E292),'Limites classes IBG'!$B$5:$I$6,8,FALSE),"Prioridade 1",IF('IBG Cenário 4'!F292&lt;=VLOOKUP(_xlfn.CONCAT('IBG Cenário 4'!B292,'IBG Cenário 4'!E292),'Limites classes IBG'!$B$5:$I$6,7,FALSE),"Prioridade 3","Prioridade 2"))</f>
        <v>Prioridade 2</v>
      </c>
      <c r="H292" s="2"/>
    </row>
  </sheetData>
  <autoFilter ref="A1:G292" xr:uid="{2DE0236D-B56C-4BCA-BE54-F2E27380C384}"/>
  <sortState xmlns:xlrd2="http://schemas.microsoft.com/office/spreadsheetml/2017/richdata2" ref="A2:G292">
    <sortCondition ref="B1:B292"/>
  </sortState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0711B6-0E25-4B9C-9B51-B854C8D0F1B8}">
  <dimension ref="A1:K292"/>
  <sheetViews>
    <sheetView topLeftCell="A73" zoomScaleNormal="100" workbookViewId="0">
      <selection activeCell="H12" sqref="H12"/>
    </sheetView>
  </sheetViews>
  <sheetFormatPr defaultRowHeight="15" x14ac:dyDescent="0.25"/>
  <cols>
    <col min="1" max="1" width="23.7109375" bestFit="1" customWidth="1"/>
    <col min="2" max="2" width="16.7109375" customWidth="1"/>
    <col min="3" max="3" width="104.7109375" bestFit="1" customWidth="1"/>
    <col min="4" max="4" width="33" customWidth="1"/>
    <col min="5" max="5" width="17.7109375" bestFit="1" customWidth="1"/>
    <col min="6" max="6" width="17.7109375" customWidth="1"/>
    <col min="7" max="8" width="14.42578125" customWidth="1"/>
  </cols>
  <sheetData>
    <row r="1" spans="1:11" x14ac:dyDescent="0.25">
      <c r="A1" s="1" t="s">
        <v>0</v>
      </c>
      <c r="B1" s="1" t="s">
        <v>708</v>
      </c>
      <c r="C1" s="1" t="s">
        <v>1</v>
      </c>
      <c r="D1" s="1" t="s">
        <v>710</v>
      </c>
      <c r="E1" s="1" t="s">
        <v>709</v>
      </c>
      <c r="F1" s="1" t="s">
        <v>736</v>
      </c>
      <c r="G1" s="1" t="s">
        <v>735</v>
      </c>
      <c r="H1" s="1" t="s">
        <v>734</v>
      </c>
    </row>
    <row r="2" spans="1:11" x14ac:dyDescent="0.25">
      <c r="A2">
        <v>370</v>
      </c>
      <c r="B2" t="s">
        <v>715</v>
      </c>
      <c r="C2" t="s">
        <v>223</v>
      </c>
      <c r="D2" t="s">
        <v>93</v>
      </c>
      <c r="E2" t="s">
        <v>716</v>
      </c>
      <c r="F2">
        <v>0.193</v>
      </c>
      <c r="G2" s="2">
        <v>0.81899999999999995</v>
      </c>
      <c r="H2" t="str">
        <f>IF(G2&gt;=VLOOKUP(_xlfn.CONCAT(B2,E2),'Limites classes IEF'!$B$2:$I$3,8,FALSE),"Prioridade 1",IF(G2&lt;=VLOOKUP(_xlfn.CONCAT(B2,E2),'Limites classes IEF'!$B$2:$I$3,7,FALSE),"Prioridade 3","Prioridade 2"))</f>
        <v>Prioridade 1</v>
      </c>
      <c r="I2" s="2"/>
      <c r="K2" s="4"/>
    </row>
    <row r="3" spans="1:11" x14ac:dyDescent="0.25">
      <c r="A3">
        <v>381</v>
      </c>
      <c r="B3" t="s">
        <v>715</v>
      </c>
      <c r="C3" t="s">
        <v>227</v>
      </c>
      <c r="D3" t="s">
        <v>93</v>
      </c>
      <c r="E3" t="s">
        <v>716</v>
      </c>
      <c r="F3">
        <v>0.18529999999999999</v>
      </c>
      <c r="G3" s="2">
        <v>0.7802</v>
      </c>
      <c r="H3" t="str">
        <f>IF(G3&gt;=VLOOKUP(_xlfn.CONCAT(B3,E3),'Limites classes IEF'!$B$2:$I$3,8,FALSE),"Prioridade 1",IF(G3&lt;=VLOOKUP(_xlfn.CONCAT(B3,E3),'Limites classes IEF'!$B$2:$I$3,7,FALSE),"Prioridade 3","Prioridade 2"))</f>
        <v>Prioridade 1</v>
      </c>
      <c r="I3" s="2"/>
      <c r="K3" s="4"/>
    </row>
    <row r="4" spans="1:11" x14ac:dyDescent="0.25">
      <c r="A4">
        <v>21767</v>
      </c>
      <c r="B4" t="s">
        <v>715</v>
      </c>
      <c r="C4" t="s">
        <v>400</v>
      </c>
      <c r="D4" t="s">
        <v>93</v>
      </c>
      <c r="E4" t="s">
        <v>716</v>
      </c>
      <c r="F4">
        <v>0.19570000000000001</v>
      </c>
      <c r="G4" s="2">
        <v>0.83230000000000004</v>
      </c>
      <c r="H4" t="str">
        <f>IF(G4&gt;=VLOOKUP(_xlfn.CONCAT(B4,E4),'Limites classes IEF'!$B$2:$I$3,8,FALSE),"Prioridade 1",IF(G4&lt;=VLOOKUP(_xlfn.CONCAT(B4,E4),'Limites classes IEF'!$B$2:$I$3,7,FALSE),"Prioridade 3","Prioridade 2"))</f>
        <v>Prioridade 1</v>
      </c>
      <c r="I4" s="2"/>
    </row>
    <row r="5" spans="1:11" x14ac:dyDescent="0.25">
      <c r="A5">
        <v>21770</v>
      </c>
      <c r="B5" t="s">
        <v>715</v>
      </c>
      <c r="C5" t="s">
        <v>403</v>
      </c>
      <c r="D5" t="s">
        <v>93</v>
      </c>
      <c r="E5" t="s">
        <v>716</v>
      </c>
      <c r="F5">
        <v>0.2026</v>
      </c>
      <c r="G5" s="2">
        <v>0.86739999999999995</v>
      </c>
      <c r="H5" t="str">
        <f>IF(G5&gt;=VLOOKUP(_xlfn.CONCAT(B5,E5),'Limites classes IEF'!$B$2:$I$3,8,FALSE),"Prioridade 1",IF(G5&lt;=VLOOKUP(_xlfn.CONCAT(B5,E5),'Limites classes IEF'!$B$2:$I$3,7,FALSE),"Prioridade 3","Prioridade 2"))</f>
        <v>Prioridade 1</v>
      </c>
      <c r="I5" s="2"/>
    </row>
    <row r="6" spans="1:11" x14ac:dyDescent="0.25">
      <c r="A6">
        <v>21771</v>
      </c>
      <c r="B6" t="s">
        <v>715</v>
      </c>
      <c r="C6" t="s">
        <v>404</v>
      </c>
      <c r="D6" t="s">
        <v>93</v>
      </c>
      <c r="E6" t="s">
        <v>716</v>
      </c>
      <c r="F6">
        <v>0.20910000000000001</v>
      </c>
      <c r="G6" s="2">
        <v>0.9002</v>
      </c>
      <c r="H6" t="str">
        <f>IF(G6&gt;=VLOOKUP(_xlfn.CONCAT(B6,E6),'Limites classes IEF'!$B$2:$I$3,8,FALSE),"Prioridade 1",IF(G6&lt;=VLOOKUP(_xlfn.CONCAT(B6,E6),'Limites classes IEF'!$B$2:$I$3,7,FALSE),"Prioridade 3","Prioridade 2"))</f>
        <v>Prioridade 1</v>
      </c>
      <c r="I6" s="2"/>
    </row>
    <row r="7" spans="1:11" x14ac:dyDescent="0.25">
      <c r="A7">
        <v>21772</v>
      </c>
      <c r="B7" t="s">
        <v>715</v>
      </c>
      <c r="C7" t="s">
        <v>405</v>
      </c>
      <c r="D7" t="s">
        <v>93</v>
      </c>
      <c r="E7" t="s">
        <v>716</v>
      </c>
      <c r="F7">
        <v>0.18579999999999999</v>
      </c>
      <c r="G7" s="2">
        <v>0.78269999999999995</v>
      </c>
      <c r="H7" t="str">
        <f>IF(G7&gt;=VLOOKUP(_xlfn.CONCAT(B7,E7),'Limites classes IEF'!$B$2:$I$3,8,FALSE),"Prioridade 1",IF(G7&lt;=VLOOKUP(_xlfn.CONCAT(B7,E7),'Limites classes IEF'!$B$2:$I$3,7,FALSE),"Prioridade 3","Prioridade 2"))</f>
        <v>Prioridade 1</v>
      </c>
      <c r="I7" s="2"/>
    </row>
    <row r="8" spans="1:11" x14ac:dyDescent="0.25">
      <c r="A8">
        <v>22233</v>
      </c>
      <c r="B8" t="s">
        <v>715</v>
      </c>
      <c r="C8" t="s">
        <v>672</v>
      </c>
      <c r="D8" t="s">
        <v>93</v>
      </c>
      <c r="E8" t="s">
        <v>716</v>
      </c>
      <c r="F8">
        <v>0.1893</v>
      </c>
      <c r="G8" s="2">
        <v>0.80010000000000003</v>
      </c>
      <c r="H8" t="str">
        <f>IF(G8&gt;=VLOOKUP(_xlfn.CONCAT(B8,E8),'Limites classes IEF'!$B$2:$I$3,8,FALSE),"Prioridade 1",IF(G8&lt;=VLOOKUP(_xlfn.CONCAT(B8,E8),'Limites classes IEF'!$B$2:$I$3,7,FALSE),"Prioridade 3","Prioridade 2"))</f>
        <v>Prioridade 1</v>
      </c>
      <c r="I8" s="2"/>
    </row>
    <row r="9" spans="1:11" x14ac:dyDescent="0.25">
      <c r="A9">
        <v>22237</v>
      </c>
      <c r="B9" t="s">
        <v>715</v>
      </c>
      <c r="C9" t="s">
        <v>676</v>
      </c>
      <c r="D9" t="s">
        <v>93</v>
      </c>
      <c r="E9" t="s">
        <v>716</v>
      </c>
      <c r="F9">
        <v>0.22309999999999999</v>
      </c>
      <c r="G9" s="2">
        <v>0.97089999999999999</v>
      </c>
      <c r="H9" t="str">
        <f>IF(G9&gt;=VLOOKUP(_xlfn.CONCAT(B9,E9),'Limites classes IEF'!$B$2:$I$3,8,FALSE),"Prioridade 1",IF(G9&lt;=VLOOKUP(_xlfn.CONCAT(B9,E9),'Limites classes IEF'!$B$2:$I$3,7,FALSE),"Prioridade 3","Prioridade 2"))</f>
        <v>Prioridade 1</v>
      </c>
      <c r="I9" s="2"/>
    </row>
    <row r="10" spans="1:11" x14ac:dyDescent="0.25">
      <c r="A10">
        <v>22238</v>
      </c>
      <c r="B10" t="s">
        <v>715</v>
      </c>
      <c r="C10" t="s">
        <v>677</v>
      </c>
      <c r="D10" t="s">
        <v>93</v>
      </c>
      <c r="E10" t="s">
        <v>716</v>
      </c>
      <c r="F10">
        <v>0.19370000000000001</v>
      </c>
      <c r="G10" s="2">
        <v>0.82230000000000003</v>
      </c>
      <c r="H10" t="str">
        <f>IF(G10&gt;=VLOOKUP(_xlfn.CONCAT(B10,E10),'Limites classes IEF'!$B$2:$I$3,8,FALSE),"Prioridade 1",IF(G10&lt;=VLOOKUP(_xlfn.CONCAT(B10,E10),'Limites classes IEF'!$B$2:$I$3,7,FALSE),"Prioridade 3","Prioridade 2"))</f>
        <v>Prioridade 1</v>
      </c>
      <c r="I10" s="2"/>
    </row>
    <row r="11" spans="1:11" x14ac:dyDescent="0.25">
      <c r="A11">
        <v>22244</v>
      </c>
      <c r="B11" t="s">
        <v>715</v>
      </c>
      <c r="C11" t="s">
        <v>683</v>
      </c>
      <c r="D11" t="s">
        <v>93</v>
      </c>
      <c r="E11" t="s">
        <v>716</v>
      </c>
      <c r="F11">
        <v>0.19570000000000001</v>
      </c>
      <c r="G11" s="2">
        <v>0.83230000000000004</v>
      </c>
      <c r="H11" t="str">
        <f>IF(G11&gt;=VLOOKUP(_xlfn.CONCAT(B11,E11),'Limites classes IEF'!$B$2:$I$3,8,FALSE),"Prioridade 1",IF(G11&lt;=VLOOKUP(_xlfn.CONCAT(B11,E11),'Limites classes IEF'!$B$2:$I$3,7,FALSE),"Prioridade 3","Prioridade 2"))</f>
        <v>Prioridade 1</v>
      </c>
      <c r="I11" s="2"/>
    </row>
    <row r="12" spans="1:11" x14ac:dyDescent="0.25">
      <c r="A12">
        <v>22278</v>
      </c>
      <c r="B12" t="s">
        <v>715</v>
      </c>
      <c r="C12" t="s">
        <v>685</v>
      </c>
      <c r="D12" t="s">
        <v>93</v>
      </c>
      <c r="E12" t="s">
        <v>716</v>
      </c>
      <c r="F12">
        <v>0.20019999999999999</v>
      </c>
      <c r="G12" s="2">
        <v>0.85529999999999995</v>
      </c>
      <c r="H12" t="str">
        <f>IF(G12&gt;=VLOOKUP(_xlfn.CONCAT(B12,E12),'Limites classes IEF'!$B$2:$I$3,8,FALSE),"Prioridade 1",IF(G12&lt;=VLOOKUP(_xlfn.CONCAT(B12,E12),'Limites classes IEF'!$B$2:$I$3,7,FALSE),"Prioridade 3","Prioridade 2"))</f>
        <v>Prioridade 1</v>
      </c>
      <c r="I12" s="2"/>
    </row>
    <row r="13" spans="1:11" x14ac:dyDescent="0.25">
      <c r="A13">
        <v>22312</v>
      </c>
      <c r="B13" t="s">
        <v>715</v>
      </c>
      <c r="C13" t="s">
        <v>687</v>
      </c>
      <c r="D13" t="s">
        <v>93</v>
      </c>
      <c r="E13" t="s">
        <v>716</v>
      </c>
      <c r="F13">
        <v>0.21210000000000001</v>
      </c>
      <c r="G13" s="2">
        <v>0.9153</v>
      </c>
      <c r="H13" t="str">
        <f>IF(G13&gt;=VLOOKUP(_xlfn.CONCAT(B13,E13),'Limites classes IEF'!$B$2:$I$3,8,FALSE),"Prioridade 1",IF(G13&lt;=VLOOKUP(_xlfn.CONCAT(B13,E13),'Limites classes IEF'!$B$2:$I$3,7,FALSE),"Prioridade 3","Prioridade 2"))</f>
        <v>Prioridade 1</v>
      </c>
      <c r="I13" s="2"/>
    </row>
    <row r="14" spans="1:11" x14ac:dyDescent="0.25">
      <c r="A14">
        <v>22313</v>
      </c>
      <c r="B14" t="s">
        <v>715</v>
      </c>
      <c r="C14" t="s">
        <v>688</v>
      </c>
      <c r="D14" t="s">
        <v>93</v>
      </c>
      <c r="E14" t="s">
        <v>716</v>
      </c>
      <c r="F14">
        <v>0.1991</v>
      </c>
      <c r="G14" s="2">
        <v>0.84950000000000003</v>
      </c>
      <c r="H14" t="str">
        <f>IF(G14&gt;=VLOOKUP(_xlfn.CONCAT(B14,E14),'Limites classes IEF'!$B$2:$I$3,8,FALSE),"Prioridade 1",IF(G14&lt;=VLOOKUP(_xlfn.CONCAT(B14,E14),'Limites classes IEF'!$B$2:$I$3,7,FALSE),"Prioridade 3","Prioridade 2"))</f>
        <v>Prioridade 1</v>
      </c>
      <c r="I14" s="2"/>
    </row>
    <row r="15" spans="1:11" x14ac:dyDescent="0.25">
      <c r="A15">
        <v>22325</v>
      </c>
      <c r="B15" t="s">
        <v>715</v>
      </c>
      <c r="C15" t="s">
        <v>700</v>
      </c>
      <c r="D15" t="s">
        <v>93</v>
      </c>
      <c r="E15" t="s">
        <v>716</v>
      </c>
      <c r="F15">
        <v>0.193</v>
      </c>
      <c r="G15" s="2">
        <v>0.81899999999999995</v>
      </c>
      <c r="H15" t="str">
        <f>IF(G15&gt;=VLOOKUP(_xlfn.CONCAT(B15,E15),'Limites classes IEF'!$B$2:$I$3,8,FALSE),"Prioridade 1",IF(G15&lt;=VLOOKUP(_xlfn.CONCAT(B15,E15),'Limites classes IEF'!$B$2:$I$3,7,FALSE),"Prioridade 3","Prioridade 2"))</f>
        <v>Prioridade 1</v>
      </c>
      <c r="I15" s="2"/>
    </row>
    <row r="16" spans="1:11" x14ac:dyDescent="0.25">
      <c r="A16">
        <v>341</v>
      </c>
      <c r="B16" t="s">
        <v>715</v>
      </c>
      <c r="C16" t="s">
        <v>204</v>
      </c>
      <c r="D16" t="s">
        <v>93</v>
      </c>
      <c r="E16" t="s">
        <v>716</v>
      </c>
      <c r="F16">
        <v>0.14069999999999999</v>
      </c>
      <c r="G16" s="2">
        <v>0.55489999999999995</v>
      </c>
      <c r="H16" t="str">
        <f>IF(G16&gt;=VLOOKUP(_xlfn.CONCAT(B16,E16),'Limites classes IEF'!$B$2:$I$3,8,FALSE),"Prioridade 1",IF(G16&lt;=VLOOKUP(_xlfn.CONCAT(B16,E16),'Limites classes IEF'!$B$2:$I$3,7,FALSE),"Prioridade 3","Prioridade 2"))</f>
        <v>Prioridade 2</v>
      </c>
      <c r="I16" s="2"/>
    </row>
    <row r="17" spans="1:9" x14ac:dyDescent="0.25">
      <c r="A17">
        <v>343</v>
      </c>
      <c r="B17" t="s">
        <v>715</v>
      </c>
      <c r="C17" t="s">
        <v>205</v>
      </c>
      <c r="D17" t="s">
        <v>93</v>
      </c>
      <c r="E17" t="s">
        <v>716</v>
      </c>
      <c r="F17">
        <v>0.15759999999999999</v>
      </c>
      <c r="G17" s="2">
        <v>0.64039999999999997</v>
      </c>
      <c r="H17" t="str">
        <f>IF(G17&gt;=VLOOKUP(_xlfn.CONCAT(B17,E17),'Limites classes IEF'!$B$2:$I$3,8,FALSE),"Prioridade 1",IF(G17&lt;=VLOOKUP(_xlfn.CONCAT(B17,E17),'Limites classes IEF'!$B$2:$I$3,7,FALSE),"Prioridade 3","Prioridade 2"))</f>
        <v>Prioridade 2</v>
      </c>
      <c r="I17" s="2"/>
    </row>
    <row r="18" spans="1:9" x14ac:dyDescent="0.25">
      <c r="A18">
        <v>345</v>
      </c>
      <c r="B18" t="s">
        <v>715</v>
      </c>
      <c r="C18" t="s">
        <v>206</v>
      </c>
      <c r="D18" t="s">
        <v>93</v>
      </c>
      <c r="E18" t="s">
        <v>716</v>
      </c>
      <c r="F18">
        <v>0.1176</v>
      </c>
      <c r="G18" s="2">
        <v>0.43830000000000002</v>
      </c>
      <c r="H18" t="str">
        <f>IF(G18&gt;=VLOOKUP(_xlfn.CONCAT(B18,E18),'Limites classes IEF'!$B$2:$I$3,8,FALSE),"Prioridade 1",IF(G18&lt;=VLOOKUP(_xlfn.CONCAT(B18,E18),'Limites classes IEF'!$B$2:$I$3,7,FALSE),"Prioridade 3","Prioridade 2"))</f>
        <v>Prioridade 2</v>
      </c>
      <c r="I18" s="2"/>
    </row>
    <row r="19" spans="1:9" x14ac:dyDescent="0.25">
      <c r="A19">
        <v>346</v>
      </c>
      <c r="B19" t="s">
        <v>715</v>
      </c>
      <c r="C19" t="s">
        <v>207</v>
      </c>
      <c r="D19" t="s">
        <v>93</v>
      </c>
      <c r="E19" t="s">
        <v>716</v>
      </c>
      <c r="F19">
        <v>0.17460000000000001</v>
      </c>
      <c r="G19" s="2">
        <v>0.72609999999999997</v>
      </c>
      <c r="H19" t="str">
        <f>IF(G19&gt;=VLOOKUP(_xlfn.CONCAT(B19,E19),'Limites classes IEF'!$B$2:$I$3,8,FALSE),"Prioridade 1",IF(G19&lt;=VLOOKUP(_xlfn.CONCAT(B19,E19),'Limites classes IEF'!$B$2:$I$3,7,FALSE),"Prioridade 3","Prioridade 2"))</f>
        <v>Prioridade 2</v>
      </c>
      <c r="I19" s="2"/>
    </row>
    <row r="20" spans="1:9" x14ac:dyDescent="0.25">
      <c r="A20">
        <v>347</v>
      </c>
      <c r="B20" t="s">
        <v>715</v>
      </c>
      <c r="C20" t="s">
        <v>208</v>
      </c>
      <c r="D20" t="s">
        <v>93</v>
      </c>
      <c r="E20" t="s">
        <v>716</v>
      </c>
      <c r="F20">
        <v>0.15310000000000001</v>
      </c>
      <c r="G20" s="2">
        <v>0.61760000000000004</v>
      </c>
      <c r="H20" t="str">
        <f>IF(G20&gt;=VLOOKUP(_xlfn.CONCAT(B20,E20),'Limites classes IEF'!$B$2:$I$3,8,FALSE),"Prioridade 1",IF(G20&lt;=VLOOKUP(_xlfn.CONCAT(B20,E20),'Limites classes IEF'!$B$2:$I$3,7,FALSE),"Prioridade 3","Prioridade 2"))</f>
        <v>Prioridade 2</v>
      </c>
      <c r="I20" s="2"/>
    </row>
    <row r="21" spans="1:9" x14ac:dyDescent="0.25">
      <c r="A21">
        <v>348</v>
      </c>
      <c r="B21" t="s">
        <v>715</v>
      </c>
      <c r="C21" t="s">
        <v>209</v>
      </c>
      <c r="D21" t="s">
        <v>93</v>
      </c>
      <c r="E21" t="s">
        <v>716</v>
      </c>
      <c r="F21">
        <v>0.157</v>
      </c>
      <c r="G21" s="2">
        <v>0.63739999999999997</v>
      </c>
      <c r="H21" t="str">
        <f>IF(G21&gt;=VLOOKUP(_xlfn.CONCAT(B21,E21),'Limites classes IEF'!$B$2:$I$3,8,FALSE),"Prioridade 1",IF(G21&lt;=VLOOKUP(_xlfn.CONCAT(B21,E21),'Limites classes IEF'!$B$2:$I$3,7,FALSE),"Prioridade 3","Prioridade 2"))</f>
        <v>Prioridade 2</v>
      </c>
      <c r="I21" s="2"/>
    </row>
    <row r="22" spans="1:9" x14ac:dyDescent="0.25">
      <c r="A22">
        <v>349</v>
      </c>
      <c r="B22" t="s">
        <v>715</v>
      </c>
      <c r="C22" t="s">
        <v>210</v>
      </c>
      <c r="D22" t="s">
        <v>93</v>
      </c>
      <c r="E22" t="s">
        <v>716</v>
      </c>
      <c r="F22">
        <v>0.15629999999999999</v>
      </c>
      <c r="G22" s="2">
        <v>0.63349999999999995</v>
      </c>
      <c r="H22" t="str">
        <f>IF(G22&gt;=VLOOKUP(_xlfn.CONCAT(B22,E22),'Limites classes IEF'!$B$2:$I$3,8,FALSE),"Prioridade 1",IF(G22&lt;=VLOOKUP(_xlfn.CONCAT(B22,E22),'Limites classes IEF'!$B$2:$I$3,7,FALSE),"Prioridade 3","Prioridade 2"))</f>
        <v>Prioridade 2</v>
      </c>
      <c r="I22" s="2"/>
    </row>
    <row r="23" spans="1:9" x14ac:dyDescent="0.25">
      <c r="A23">
        <v>352</v>
      </c>
      <c r="B23" t="s">
        <v>715</v>
      </c>
      <c r="C23" t="s">
        <v>211</v>
      </c>
      <c r="D23" t="s">
        <v>93</v>
      </c>
      <c r="E23" t="s">
        <v>716</v>
      </c>
      <c r="F23">
        <v>0.1638</v>
      </c>
      <c r="G23" s="2">
        <v>0.67179999999999995</v>
      </c>
      <c r="H23" t="str">
        <f>IF(G23&gt;=VLOOKUP(_xlfn.CONCAT(B23,E23),'Limites classes IEF'!$B$2:$I$3,8,FALSE),"Prioridade 1",IF(G23&lt;=VLOOKUP(_xlfn.CONCAT(B23,E23),'Limites classes IEF'!$B$2:$I$3,7,FALSE),"Prioridade 3","Prioridade 2"))</f>
        <v>Prioridade 2</v>
      </c>
      <c r="I23" s="2"/>
    </row>
    <row r="24" spans="1:9" x14ac:dyDescent="0.25">
      <c r="A24">
        <v>356</v>
      </c>
      <c r="B24" t="s">
        <v>715</v>
      </c>
      <c r="C24" t="s">
        <v>214</v>
      </c>
      <c r="D24" t="s">
        <v>93</v>
      </c>
      <c r="E24" t="s">
        <v>716</v>
      </c>
      <c r="F24">
        <v>0.14549999999999999</v>
      </c>
      <c r="G24" s="2">
        <v>0.57950000000000002</v>
      </c>
      <c r="H24" t="str">
        <f>IF(G24&gt;=VLOOKUP(_xlfn.CONCAT(B24,E24),'Limites classes IEF'!$B$2:$I$3,8,FALSE),"Prioridade 1",IF(G24&lt;=VLOOKUP(_xlfn.CONCAT(B24,E24),'Limites classes IEF'!$B$2:$I$3,7,FALSE),"Prioridade 3","Prioridade 2"))</f>
        <v>Prioridade 2</v>
      </c>
      <c r="I24" s="2"/>
    </row>
    <row r="25" spans="1:9" x14ac:dyDescent="0.25">
      <c r="A25">
        <v>357</v>
      </c>
      <c r="B25" t="s">
        <v>715</v>
      </c>
      <c r="C25" t="s">
        <v>215</v>
      </c>
      <c r="D25" t="s">
        <v>93</v>
      </c>
      <c r="E25" t="s">
        <v>716</v>
      </c>
      <c r="F25">
        <v>0.1507</v>
      </c>
      <c r="G25" s="2">
        <v>0.60540000000000005</v>
      </c>
      <c r="H25" t="str">
        <f>IF(G25&gt;=VLOOKUP(_xlfn.CONCAT(B25,E25),'Limites classes IEF'!$B$2:$I$3,8,FALSE),"Prioridade 1",IF(G25&lt;=VLOOKUP(_xlfn.CONCAT(B25,E25),'Limites classes IEF'!$B$2:$I$3,7,FALSE),"Prioridade 3","Prioridade 2"))</f>
        <v>Prioridade 2</v>
      </c>
      <c r="I25" s="2"/>
    </row>
    <row r="26" spans="1:9" x14ac:dyDescent="0.25">
      <c r="A26">
        <v>358</v>
      </c>
      <c r="B26" t="s">
        <v>715</v>
      </c>
      <c r="C26" t="s">
        <v>216</v>
      </c>
      <c r="D26" t="s">
        <v>93</v>
      </c>
      <c r="E26" t="s">
        <v>716</v>
      </c>
      <c r="F26">
        <v>0.14249999999999999</v>
      </c>
      <c r="G26" s="2">
        <v>0.56410000000000005</v>
      </c>
      <c r="H26" t="str">
        <f>IF(G26&gt;=VLOOKUP(_xlfn.CONCAT(B26,E26),'Limites classes IEF'!$B$2:$I$3,8,FALSE),"Prioridade 1",IF(G26&lt;=VLOOKUP(_xlfn.CONCAT(B26,E26),'Limites classes IEF'!$B$2:$I$3,7,FALSE),"Prioridade 3","Prioridade 2"))</f>
        <v>Prioridade 2</v>
      </c>
      <c r="I26" s="2"/>
    </row>
    <row r="27" spans="1:9" x14ac:dyDescent="0.25">
      <c r="A27">
        <v>364</v>
      </c>
      <c r="B27" t="s">
        <v>715</v>
      </c>
      <c r="C27" t="s">
        <v>219</v>
      </c>
      <c r="D27" t="s">
        <v>93</v>
      </c>
      <c r="E27" t="s">
        <v>716</v>
      </c>
      <c r="F27">
        <v>0.15310000000000001</v>
      </c>
      <c r="G27" s="2">
        <v>0.61760000000000004</v>
      </c>
      <c r="H27" t="str">
        <f>IF(G27&gt;=VLOOKUP(_xlfn.CONCAT(B27,E27),'Limites classes IEF'!$B$2:$I$3,8,FALSE),"Prioridade 1",IF(G27&lt;=VLOOKUP(_xlfn.CONCAT(B27,E27),'Limites classes IEF'!$B$2:$I$3,7,FALSE),"Prioridade 3","Prioridade 2"))</f>
        <v>Prioridade 2</v>
      </c>
      <c r="I27" s="2"/>
    </row>
    <row r="28" spans="1:9" x14ac:dyDescent="0.25">
      <c r="A28">
        <v>365</v>
      </c>
      <c r="B28" t="s">
        <v>715</v>
      </c>
      <c r="C28" t="s">
        <v>220</v>
      </c>
      <c r="D28" t="s">
        <v>93</v>
      </c>
      <c r="E28" t="s">
        <v>716</v>
      </c>
      <c r="F28">
        <v>0.1094</v>
      </c>
      <c r="G28" s="2">
        <v>0.39700000000000002</v>
      </c>
      <c r="H28" t="str">
        <f>IF(G28&gt;=VLOOKUP(_xlfn.CONCAT(B28,E28),'Limites classes IEF'!$B$2:$I$3,8,FALSE),"Prioridade 1",IF(G28&lt;=VLOOKUP(_xlfn.CONCAT(B28,E28),'Limites classes IEF'!$B$2:$I$3,7,FALSE),"Prioridade 3","Prioridade 2"))</f>
        <v>Prioridade 2</v>
      </c>
      <c r="I28" s="2"/>
    </row>
    <row r="29" spans="1:9" x14ac:dyDescent="0.25">
      <c r="A29">
        <v>368</v>
      </c>
      <c r="B29" t="s">
        <v>715</v>
      </c>
      <c r="C29" t="s">
        <v>222</v>
      </c>
      <c r="D29" t="s">
        <v>93</v>
      </c>
      <c r="E29" t="s">
        <v>716</v>
      </c>
      <c r="F29">
        <v>0.16500000000000001</v>
      </c>
      <c r="G29" s="2">
        <v>0.67769999999999997</v>
      </c>
      <c r="H29" t="str">
        <f>IF(G29&gt;=VLOOKUP(_xlfn.CONCAT(B29,E29),'Limites classes IEF'!$B$2:$I$3,8,FALSE),"Prioridade 1",IF(G29&lt;=VLOOKUP(_xlfn.CONCAT(B29,E29),'Limites classes IEF'!$B$2:$I$3,7,FALSE),"Prioridade 3","Prioridade 2"))</f>
        <v>Prioridade 2</v>
      </c>
      <c r="I29" s="2"/>
    </row>
    <row r="30" spans="1:9" x14ac:dyDescent="0.25">
      <c r="A30">
        <v>371</v>
      </c>
      <c r="B30" t="s">
        <v>715</v>
      </c>
      <c r="C30" t="s">
        <v>224</v>
      </c>
      <c r="D30" t="s">
        <v>93</v>
      </c>
      <c r="E30" t="s">
        <v>716</v>
      </c>
      <c r="F30">
        <v>0.1177</v>
      </c>
      <c r="G30" s="2">
        <v>0.439</v>
      </c>
      <c r="H30" t="str">
        <f>IF(G30&gt;=VLOOKUP(_xlfn.CONCAT(B30,E30),'Limites classes IEF'!$B$2:$I$3,8,FALSE),"Prioridade 1",IF(G30&lt;=VLOOKUP(_xlfn.CONCAT(B30,E30),'Limites classes IEF'!$B$2:$I$3,7,FALSE),"Prioridade 3","Prioridade 2"))</f>
        <v>Prioridade 2</v>
      </c>
      <c r="I30" s="2"/>
    </row>
    <row r="31" spans="1:9" x14ac:dyDescent="0.25">
      <c r="A31">
        <v>373</v>
      </c>
      <c r="B31" t="s">
        <v>715</v>
      </c>
      <c r="C31" t="s">
        <v>226</v>
      </c>
      <c r="D31" t="s">
        <v>93</v>
      </c>
      <c r="E31" t="s">
        <v>716</v>
      </c>
      <c r="F31">
        <v>0.1072</v>
      </c>
      <c r="G31" s="2">
        <v>0.3861</v>
      </c>
      <c r="H31" t="str">
        <f>IF(G31&gt;=VLOOKUP(_xlfn.CONCAT(B31,E31),'Limites classes IEF'!$B$2:$I$3,8,FALSE),"Prioridade 1",IF(G31&lt;=VLOOKUP(_xlfn.CONCAT(B31,E31),'Limites classes IEF'!$B$2:$I$3,7,FALSE),"Prioridade 3","Prioridade 2"))</f>
        <v>Prioridade 2</v>
      </c>
      <c r="I31" s="2"/>
    </row>
    <row r="32" spans="1:9" x14ac:dyDescent="0.25">
      <c r="A32">
        <v>385</v>
      </c>
      <c r="B32" t="s">
        <v>715</v>
      </c>
      <c r="C32" t="s">
        <v>228</v>
      </c>
      <c r="D32" t="s">
        <v>93</v>
      </c>
      <c r="E32" t="s">
        <v>716</v>
      </c>
      <c r="F32">
        <v>0.16689999999999999</v>
      </c>
      <c r="G32" s="2">
        <v>0.68720000000000003</v>
      </c>
      <c r="H32" t="str">
        <f>IF(G32&gt;=VLOOKUP(_xlfn.CONCAT(B32,E32),'Limites classes IEF'!$B$2:$I$3,8,FALSE),"Prioridade 1",IF(G32&lt;=VLOOKUP(_xlfn.CONCAT(B32,E32),'Limites classes IEF'!$B$2:$I$3,7,FALSE),"Prioridade 3","Prioridade 2"))</f>
        <v>Prioridade 2</v>
      </c>
      <c r="I32" s="2"/>
    </row>
    <row r="33" spans="1:9" x14ac:dyDescent="0.25">
      <c r="A33">
        <v>387</v>
      </c>
      <c r="B33" t="s">
        <v>715</v>
      </c>
      <c r="C33" t="s">
        <v>230</v>
      </c>
      <c r="D33" t="s">
        <v>93</v>
      </c>
      <c r="E33" t="s">
        <v>716</v>
      </c>
      <c r="F33">
        <v>0.1641</v>
      </c>
      <c r="G33" s="2">
        <v>0.67300000000000004</v>
      </c>
      <c r="H33" t="str">
        <f>IF(G33&gt;=VLOOKUP(_xlfn.CONCAT(B33,E33),'Limites classes IEF'!$B$2:$I$3,8,FALSE),"Prioridade 1",IF(G33&lt;=VLOOKUP(_xlfn.CONCAT(B33,E33),'Limites classes IEF'!$B$2:$I$3,7,FALSE),"Prioridade 3","Prioridade 2"))</f>
        <v>Prioridade 2</v>
      </c>
      <c r="I33" s="2"/>
    </row>
    <row r="34" spans="1:9" x14ac:dyDescent="0.25">
      <c r="A34">
        <v>390</v>
      </c>
      <c r="B34" t="s">
        <v>715</v>
      </c>
      <c r="C34" t="s">
        <v>231</v>
      </c>
      <c r="D34" t="s">
        <v>93</v>
      </c>
      <c r="E34" t="s">
        <v>716</v>
      </c>
      <c r="F34">
        <v>0.1396</v>
      </c>
      <c r="G34" s="2">
        <v>0.54959999999999998</v>
      </c>
      <c r="H34" t="str">
        <f>IF(G34&gt;=VLOOKUP(_xlfn.CONCAT(B34,E34),'Limites classes IEF'!$B$2:$I$3,8,FALSE),"Prioridade 1",IF(G34&lt;=VLOOKUP(_xlfn.CONCAT(B34,E34),'Limites classes IEF'!$B$2:$I$3,7,FALSE),"Prioridade 3","Prioridade 2"))</f>
        <v>Prioridade 2</v>
      </c>
      <c r="I34" s="2"/>
    </row>
    <row r="35" spans="1:9" x14ac:dyDescent="0.25">
      <c r="A35">
        <v>391</v>
      </c>
      <c r="B35" t="s">
        <v>715</v>
      </c>
      <c r="C35" t="s">
        <v>232</v>
      </c>
      <c r="D35" t="s">
        <v>93</v>
      </c>
      <c r="E35" t="s">
        <v>716</v>
      </c>
      <c r="F35">
        <v>0.1447</v>
      </c>
      <c r="G35" s="2">
        <v>0.57499999999999996</v>
      </c>
      <c r="H35" t="str">
        <f>IF(G35&gt;=VLOOKUP(_xlfn.CONCAT(B35,E35),'Limites classes IEF'!$B$2:$I$3,8,FALSE),"Prioridade 1",IF(G35&lt;=VLOOKUP(_xlfn.CONCAT(B35,E35),'Limites classes IEF'!$B$2:$I$3,7,FALSE),"Prioridade 3","Prioridade 2"))</f>
        <v>Prioridade 2</v>
      </c>
      <c r="I35" s="2"/>
    </row>
    <row r="36" spans="1:9" x14ac:dyDescent="0.25">
      <c r="A36">
        <v>393</v>
      </c>
      <c r="B36" t="s">
        <v>715</v>
      </c>
      <c r="C36" t="s">
        <v>233</v>
      </c>
      <c r="D36" t="s">
        <v>93</v>
      </c>
      <c r="E36" t="s">
        <v>716</v>
      </c>
      <c r="F36">
        <v>0.17599999999999999</v>
      </c>
      <c r="G36" s="2">
        <v>0.7329</v>
      </c>
      <c r="H36" t="str">
        <f>IF(G36&gt;=VLOOKUP(_xlfn.CONCAT(B36,E36),'Limites classes IEF'!$B$2:$I$3,8,FALSE),"Prioridade 1",IF(G36&lt;=VLOOKUP(_xlfn.CONCAT(B36,E36),'Limites classes IEF'!$B$2:$I$3,7,FALSE),"Prioridade 3","Prioridade 2"))</f>
        <v>Prioridade 2</v>
      </c>
      <c r="I36" s="2"/>
    </row>
    <row r="37" spans="1:9" x14ac:dyDescent="0.25">
      <c r="A37">
        <v>395</v>
      </c>
      <c r="B37" t="s">
        <v>715</v>
      </c>
      <c r="C37" t="s">
        <v>234</v>
      </c>
      <c r="D37" t="s">
        <v>93</v>
      </c>
      <c r="E37" t="s">
        <v>716</v>
      </c>
      <c r="F37">
        <v>0.1381</v>
      </c>
      <c r="G37" s="2">
        <v>0.54179999999999995</v>
      </c>
      <c r="H37" t="str">
        <f>IF(G37&gt;=VLOOKUP(_xlfn.CONCAT(B37,E37),'Limites classes IEF'!$B$2:$I$3,8,FALSE),"Prioridade 1",IF(G37&lt;=VLOOKUP(_xlfn.CONCAT(B37,E37),'Limites classes IEF'!$B$2:$I$3,7,FALSE),"Prioridade 3","Prioridade 2"))</f>
        <v>Prioridade 2</v>
      </c>
      <c r="I37" s="2"/>
    </row>
    <row r="38" spans="1:9" x14ac:dyDescent="0.25">
      <c r="A38">
        <v>450</v>
      </c>
      <c r="B38" t="s">
        <v>715</v>
      </c>
      <c r="C38" t="s">
        <v>239</v>
      </c>
      <c r="D38" t="s">
        <v>93</v>
      </c>
      <c r="E38" t="s">
        <v>716</v>
      </c>
      <c r="F38">
        <v>0.1042</v>
      </c>
      <c r="G38" s="2">
        <v>0.37090000000000001</v>
      </c>
      <c r="H38" t="str">
        <f>IF(G38&gt;=VLOOKUP(_xlfn.CONCAT(B38,E38),'Limites classes IEF'!$B$2:$I$3,8,FALSE),"Prioridade 1",IF(G38&lt;=VLOOKUP(_xlfn.CONCAT(B38,E38),'Limites classes IEF'!$B$2:$I$3,7,FALSE),"Prioridade 3","Prioridade 2"))</f>
        <v>Prioridade 2</v>
      </c>
      <c r="I38" s="2"/>
    </row>
    <row r="39" spans="1:9" x14ac:dyDescent="0.25">
      <c r="A39">
        <v>451</v>
      </c>
      <c r="B39" t="s">
        <v>715</v>
      </c>
      <c r="C39" t="s">
        <v>240</v>
      </c>
      <c r="D39" t="s">
        <v>93</v>
      </c>
      <c r="E39" t="s">
        <v>716</v>
      </c>
      <c r="F39">
        <v>0.127</v>
      </c>
      <c r="G39" s="2">
        <v>0.48609999999999998</v>
      </c>
      <c r="H39" t="str">
        <f>IF(G39&gt;=VLOOKUP(_xlfn.CONCAT(B39,E39),'Limites classes IEF'!$B$2:$I$3,8,FALSE),"Prioridade 1",IF(G39&lt;=VLOOKUP(_xlfn.CONCAT(B39,E39),'Limites classes IEF'!$B$2:$I$3,7,FALSE),"Prioridade 3","Prioridade 2"))</f>
        <v>Prioridade 2</v>
      </c>
      <c r="I39" s="2"/>
    </row>
    <row r="40" spans="1:9" x14ac:dyDescent="0.25">
      <c r="A40">
        <v>453</v>
      </c>
      <c r="B40" t="s">
        <v>715</v>
      </c>
      <c r="C40" t="s">
        <v>242</v>
      </c>
      <c r="D40" t="s">
        <v>93</v>
      </c>
      <c r="E40" t="s">
        <v>716</v>
      </c>
      <c r="F40">
        <v>0.1736</v>
      </c>
      <c r="G40" s="2">
        <v>0.72099999999999997</v>
      </c>
      <c r="H40" t="str">
        <f>IF(G40&gt;=VLOOKUP(_xlfn.CONCAT(B40,E40),'Limites classes IEF'!$B$2:$I$3,8,FALSE),"Prioridade 1",IF(G40&lt;=VLOOKUP(_xlfn.CONCAT(B40,E40),'Limites classes IEF'!$B$2:$I$3,7,FALSE),"Prioridade 3","Prioridade 2"))</f>
        <v>Prioridade 2</v>
      </c>
      <c r="I40" s="2"/>
    </row>
    <row r="41" spans="1:9" x14ac:dyDescent="0.25">
      <c r="A41">
        <v>469</v>
      </c>
      <c r="B41" t="s">
        <v>715</v>
      </c>
      <c r="C41" t="s">
        <v>244</v>
      </c>
      <c r="D41" t="s">
        <v>93</v>
      </c>
      <c r="E41" t="s">
        <v>716</v>
      </c>
      <c r="F41">
        <v>0.1424</v>
      </c>
      <c r="G41" s="2">
        <v>0.56359999999999999</v>
      </c>
      <c r="H41" t="str">
        <f>IF(G41&gt;=VLOOKUP(_xlfn.CONCAT(B41,E41),'Limites classes IEF'!$B$2:$I$3,8,FALSE),"Prioridade 1",IF(G41&lt;=VLOOKUP(_xlfn.CONCAT(B41,E41),'Limites classes IEF'!$B$2:$I$3,7,FALSE),"Prioridade 3","Prioridade 2"))</f>
        <v>Prioridade 2</v>
      </c>
      <c r="I41" s="2"/>
    </row>
    <row r="42" spans="1:9" x14ac:dyDescent="0.25">
      <c r="A42">
        <v>21552</v>
      </c>
      <c r="B42" t="s">
        <v>715</v>
      </c>
      <c r="C42" t="s">
        <v>262</v>
      </c>
      <c r="D42" t="s">
        <v>93</v>
      </c>
      <c r="E42" t="s">
        <v>716</v>
      </c>
      <c r="F42">
        <v>0.1196</v>
      </c>
      <c r="G42" s="2">
        <v>0.44850000000000001</v>
      </c>
      <c r="H42" t="str">
        <f>IF(G42&gt;=VLOOKUP(_xlfn.CONCAT(B42,E42),'Limites classes IEF'!$B$2:$I$3,8,FALSE),"Prioridade 1",IF(G42&lt;=VLOOKUP(_xlfn.CONCAT(B42,E42),'Limites classes IEF'!$B$2:$I$3,7,FALSE),"Prioridade 3","Prioridade 2"))</f>
        <v>Prioridade 2</v>
      </c>
      <c r="I42" s="2"/>
    </row>
    <row r="43" spans="1:9" x14ac:dyDescent="0.25">
      <c r="A43">
        <v>21766</v>
      </c>
      <c r="B43" t="s">
        <v>715</v>
      </c>
      <c r="C43" t="s">
        <v>399</v>
      </c>
      <c r="D43" t="s">
        <v>93</v>
      </c>
      <c r="E43" t="s">
        <v>716</v>
      </c>
      <c r="F43">
        <v>0.17730000000000001</v>
      </c>
      <c r="G43" s="2">
        <v>0.73970000000000002</v>
      </c>
      <c r="H43" t="str">
        <f>IF(G43&gt;=VLOOKUP(_xlfn.CONCAT(B43,E43),'Limites classes IEF'!$B$2:$I$3,8,FALSE),"Prioridade 1",IF(G43&lt;=VLOOKUP(_xlfn.CONCAT(B43,E43),'Limites classes IEF'!$B$2:$I$3,7,FALSE),"Prioridade 3","Prioridade 2"))</f>
        <v>Prioridade 2</v>
      </c>
      <c r="I43" s="2"/>
    </row>
    <row r="44" spans="1:9" x14ac:dyDescent="0.25">
      <c r="A44">
        <v>21768</v>
      </c>
      <c r="B44" t="s">
        <v>715</v>
      </c>
      <c r="C44" t="s">
        <v>401</v>
      </c>
      <c r="D44" t="s">
        <v>93</v>
      </c>
      <c r="E44" t="s">
        <v>716</v>
      </c>
      <c r="F44">
        <v>0.16539999999999999</v>
      </c>
      <c r="G44" s="2">
        <v>0.6794</v>
      </c>
      <c r="H44" t="str">
        <f>IF(G44&gt;=VLOOKUP(_xlfn.CONCAT(B44,E44),'Limites classes IEF'!$B$2:$I$3,8,FALSE),"Prioridade 1",IF(G44&lt;=VLOOKUP(_xlfn.CONCAT(B44,E44),'Limites classes IEF'!$B$2:$I$3,7,FALSE),"Prioridade 3","Prioridade 2"))</f>
        <v>Prioridade 2</v>
      </c>
      <c r="I44" s="2"/>
    </row>
    <row r="45" spans="1:9" x14ac:dyDescent="0.25">
      <c r="A45">
        <v>21769</v>
      </c>
      <c r="B45" t="s">
        <v>715</v>
      </c>
      <c r="C45" t="s">
        <v>402</v>
      </c>
      <c r="D45" t="s">
        <v>93</v>
      </c>
      <c r="E45" t="s">
        <v>716</v>
      </c>
      <c r="F45">
        <v>0.16370000000000001</v>
      </c>
      <c r="G45" s="2">
        <v>0.67090000000000005</v>
      </c>
      <c r="H45" t="str">
        <f>IF(G45&gt;=VLOOKUP(_xlfn.CONCAT(B45,E45),'Limites classes IEF'!$B$2:$I$3,8,FALSE),"Prioridade 1",IF(G45&lt;=VLOOKUP(_xlfn.CONCAT(B45,E45),'Limites classes IEF'!$B$2:$I$3,7,FALSE),"Prioridade 3","Prioridade 2"))</f>
        <v>Prioridade 2</v>
      </c>
      <c r="I45" s="2"/>
    </row>
    <row r="46" spans="1:9" x14ac:dyDescent="0.25">
      <c r="A46">
        <v>21777</v>
      </c>
      <c r="B46" t="s">
        <v>715</v>
      </c>
      <c r="C46" t="s">
        <v>407</v>
      </c>
      <c r="D46" t="s">
        <v>93</v>
      </c>
      <c r="E46" t="s">
        <v>716</v>
      </c>
      <c r="F46">
        <v>0.10199999999999999</v>
      </c>
      <c r="G46" s="2">
        <v>0.35970000000000002</v>
      </c>
      <c r="H46" t="str">
        <f>IF(G46&gt;=VLOOKUP(_xlfn.CONCAT(B46,E46),'Limites classes IEF'!$B$2:$I$3,8,FALSE),"Prioridade 1",IF(G46&lt;=VLOOKUP(_xlfn.CONCAT(B46,E46),'Limites classes IEF'!$B$2:$I$3,7,FALSE),"Prioridade 3","Prioridade 2"))</f>
        <v>Prioridade 2</v>
      </c>
      <c r="I46" s="2"/>
    </row>
    <row r="47" spans="1:9" x14ac:dyDescent="0.25">
      <c r="A47">
        <v>21785</v>
      </c>
      <c r="B47" t="s">
        <v>715</v>
      </c>
      <c r="C47" t="s">
        <v>415</v>
      </c>
      <c r="D47" t="s">
        <v>93</v>
      </c>
      <c r="E47" t="s">
        <v>716</v>
      </c>
      <c r="F47">
        <v>0.12970000000000001</v>
      </c>
      <c r="G47" s="2">
        <v>0.49940000000000001</v>
      </c>
      <c r="H47" t="str">
        <f>IF(G47&gt;=VLOOKUP(_xlfn.CONCAT(B47,E47),'Limites classes IEF'!$B$2:$I$3,8,FALSE),"Prioridade 1",IF(G47&lt;=VLOOKUP(_xlfn.CONCAT(B47,E47),'Limites classes IEF'!$B$2:$I$3,7,FALSE),"Prioridade 3","Prioridade 2"))</f>
        <v>Prioridade 2</v>
      </c>
      <c r="I47" s="2"/>
    </row>
    <row r="48" spans="1:9" x14ac:dyDescent="0.25">
      <c r="A48">
        <v>21786</v>
      </c>
      <c r="B48" t="s">
        <v>715</v>
      </c>
      <c r="C48" t="s">
        <v>416</v>
      </c>
      <c r="D48" t="s">
        <v>93</v>
      </c>
      <c r="E48" t="s">
        <v>716</v>
      </c>
      <c r="F48">
        <v>0.1012</v>
      </c>
      <c r="G48" s="2">
        <v>0.35580000000000001</v>
      </c>
      <c r="H48" t="str">
        <f>IF(G48&gt;=VLOOKUP(_xlfn.CONCAT(B48,E48),'Limites classes IEF'!$B$2:$I$3,8,FALSE),"Prioridade 1",IF(G48&lt;=VLOOKUP(_xlfn.CONCAT(B48,E48),'Limites classes IEF'!$B$2:$I$3,7,FALSE),"Prioridade 3","Prioridade 2"))</f>
        <v>Prioridade 2</v>
      </c>
      <c r="I48" s="2"/>
    </row>
    <row r="49" spans="1:9" x14ac:dyDescent="0.25">
      <c r="A49">
        <v>21787</v>
      </c>
      <c r="B49" t="s">
        <v>715</v>
      </c>
      <c r="C49" t="s">
        <v>417</v>
      </c>
      <c r="D49" t="s">
        <v>93</v>
      </c>
      <c r="E49" t="s">
        <v>716</v>
      </c>
      <c r="F49">
        <v>0.1075</v>
      </c>
      <c r="G49" s="2">
        <v>0.38769999999999999</v>
      </c>
      <c r="H49" t="str">
        <f>IF(G49&gt;=VLOOKUP(_xlfn.CONCAT(B49,E49),'Limites classes IEF'!$B$2:$I$3,8,FALSE),"Prioridade 1",IF(G49&lt;=VLOOKUP(_xlfn.CONCAT(B49,E49),'Limites classes IEF'!$B$2:$I$3,7,FALSE),"Prioridade 3","Prioridade 2"))</f>
        <v>Prioridade 2</v>
      </c>
      <c r="I49" s="2"/>
    </row>
    <row r="50" spans="1:9" x14ac:dyDescent="0.25">
      <c r="A50">
        <v>21789</v>
      </c>
      <c r="B50" t="s">
        <v>715</v>
      </c>
      <c r="C50" t="s">
        <v>418</v>
      </c>
      <c r="D50" t="s">
        <v>93</v>
      </c>
      <c r="E50" t="s">
        <v>716</v>
      </c>
      <c r="F50">
        <v>0.12230000000000001</v>
      </c>
      <c r="G50" s="2">
        <v>0.46210000000000001</v>
      </c>
      <c r="H50" t="str">
        <f>IF(G50&gt;=VLOOKUP(_xlfn.CONCAT(B50,E50),'Limites classes IEF'!$B$2:$I$3,8,FALSE),"Prioridade 1",IF(G50&lt;=VLOOKUP(_xlfn.CONCAT(B50,E50),'Limites classes IEF'!$B$2:$I$3,7,FALSE),"Prioridade 3","Prioridade 2"))</f>
        <v>Prioridade 2</v>
      </c>
      <c r="I50" s="2"/>
    </row>
    <row r="51" spans="1:9" x14ac:dyDescent="0.25">
      <c r="A51">
        <v>21790</v>
      </c>
      <c r="B51" t="s">
        <v>715</v>
      </c>
      <c r="C51" t="s">
        <v>419</v>
      </c>
      <c r="D51" t="s">
        <v>93</v>
      </c>
      <c r="E51" t="s">
        <v>716</v>
      </c>
      <c r="F51">
        <v>0.115</v>
      </c>
      <c r="G51" s="2">
        <v>0.42549999999999999</v>
      </c>
      <c r="H51" t="str">
        <f>IF(G51&gt;=VLOOKUP(_xlfn.CONCAT(B51,E51),'Limites classes IEF'!$B$2:$I$3,8,FALSE),"Prioridade 1",IF(G51&lt;=VLOOKUP(_xlfn.CONCAT(B51,E51),'Limites classes IEF'!$B$2:$I$3,7,FALSE),"Prioridade 3","Prioridade 2"))</f>
        <v>Prioridade 2</v>
      </c>
      <c r="I51" s="2"/>
    </row>
    <row r="52" spans="1:9" x14ac:dyDescent="0.25">
      <c r="A52">
        <v>21809</v>
      </c>
      <c r="B52" t="s">
        <v>715</v>
      </c>
      <c r="C52" t="s">
        <v>427</v>
      </c>
      <c r="D52" t="s">
        <v>93</v>
      </c>
      <c r="E52" t="s">
        <v>716</v>
      </c>
      <c r="F52">
        <v>0.15310000000000001</v>
      </c>
      <c r="G52" s="2">
        <v>0.61760000000000004</v>
      </c>
      <c r="H52" t="str">
        <f>IF(G52&gt;=VLOOKUP(_xlfn.CONCAT(B52,E52),'Limites classes IEF'!$B$2:$I$3,8,FALSE),"Prioridade 1",IF(G52&lt;=VLOOKUP(_xlfn.CONCAT(B52,E52),'Limites classes IEF'!$B$2:$I$3,7,FALSE),"Prioridade 3","Prioridade 2"))</f>
        <v>Prioridade 2</v>
      </c>
      <c r="I52" s="2"/>
    </row>
    <row r="53" spans="1:9" x14ac:dyDescent="0.25">
      <c r="A53">
        <v>21812</v>
      </c>
      <c r="B53" t="s">
        <v>715</v>
      </c>
      <c r="C53" t="s">
        <v>428</v>
      </c>
      <c r="D53" t="s">
        <v>93</v>
      </c>
      <c r="E53" t="s">
        <v>716</v>
      </c>
      <c r="F53">
        <v>0.15310000000000001</v>
      </c>
      <c r="G53" s="2">
        <v>0.61760000000000004</v>
      </c>
      <c r="H53" t="str">
        <f>IF(G53&gt;=VLOOKUP(_xlfn.CONCAT(B53,E53),'Limites classes IEF'!$B$2:$I$3,8,FALSE),"Prioridade 1",IF(G53&lt;=VLOOKUP(_xlfn.CONCAT(B53,E53),'Limites classes IEF'!$B$2:$I$3,7,FALSE),"Prioridade 3","Prioridade 2"))</f>
        <v>Prioridade 2</v>
      </c>
      <c r="I53" s="2"/>
    </row>
    <row r="54" spans="1:9" x14ac:dyDescent="0.25">
      <c r="A54">
        <v>22228</v>
      </c>
      <c r="B54" t="s">
        <v>715</v>
      </c>
      <c r="C54" t="s">
        <v>667</v>
      </c>
      <c r="D54" t="s">
        <v>93</v>
      </c>
      <c r="E54" t="s">
        <v>716</v>
      </c>
      <c r="F54">
        <v>0.157</v>
      </c>
      <c r="G54" s="2">
        <v>0.63719999999999999</v>
      </c>
      <c r="H54" t="str">
        <f>IF(G54&gt;=VLOOKUP(_xlfn.CONCAT(B54,E54),'Limites classes IEF'!$B$2:$I$3,8,FALSE),"Prioridade 1",IF(G54&lt;=VLOOKUP(_xlfn.CONCAT(B54,E54),'Limites classes IEF'!$B$2:$I$3,7,FALSE),"Prioridade 3","Prioridade 2"))</f>
        <v>Prioridade 2</v>
      </c>
      <c r="I54" s="2"/>
    </row>
    <row r="55" spans="1:9" x14ac:dyDescent="0.25">
      <c r="A55">
        <v>22229</v>
      </c>
      <c r="B55" t="s">
        <v>715</v>
      </c>
      <c r="C55" t="s">
        <v>668</v>
      </c>
      <c r="D55" t="s">
        <v>93</v>
      </c>
      <c r="E55" t="s">
        <v>716</v>
      </c>
      <c r="F55">
        <v>0.1174</v>
      </c>
      <c r="G55" s="2">
        <v>0.4375</v>
      </c>
      <c r="H55" t="str">
        <f>IF(G55&gt;=VLOOKUP(_xlfn.CONCAT(B55,E55),'Limites classes IEF'!$B$2:$I$3,8,FALSE),"Prioridade 1",IF(G55&lt;=VLOOKUP(_xlfn.CONCAT(B55,E55),'Limites classes IEF'!$B$2:$I$3,7,FALSE),"Prioridade 3","Prioridade 2"))</f>
        <v>Prioridade 2</v>
      </c>
      <c r="I55" s="2"/>
    </row>
    <row r="56" spans="1:9" x14ac:dyDescent="0.25">
      <c r="A56">
        <v>22230</v>
      </c>
      <c r="B56" t="s">
        <v>715</v>
      </c>
      <c r="C56" t="s">
        <v>669</v>
      </c>
      <c r="D56" t="s">
        <v>93</v>
      </c>
      <c r="E56" t="s">
        <v>716</v>
      </c>
      <c r="F56">
        <v>0.1232</v>
      </c>
      <c r="G56" s="2">
        <v>0.4667</v>
      </c>
      <c r="H56" t="str">
        <f>IF(G56&gt;=VLOOKUP(_xlfn.CONCAT(B56,E56),'Limites classes IEF'!$B$2:$I$3,8,FALSE),"Prioridade 1",IF(G56&lt;=VLOOKUP(_xlfn.CONCAT(B56,E56),'Limites classes IEF'!$B$2:$I$3,7,FALSE),"Prioridade 3","Prioridade 2"))</f>
        <v>Prioridade 2</v>
      </c>
      <c r="I56" s="2"/>
    </row>
    <row r="57" spans="1:9" x14ac:dyDescent="0.25">
      <c r="A57">
        <v>22231</v>
      </c>
      <c r="B57" t="s">
        <v>715</v>
      </c>
      <c r="C57" t="s">
        <v>670</v>
      </c>
      <c r="D57" t="s">
        <v>93</v>
      </c>
      <c r="E57" t="s">
        <v>716</v>
      </c>
      <c r="F57">
        <v>0.14899999999999999</v>
      </c>
      <c r="G57" s="2">
        <v>0.5968</v>
      </c>
      <c r="H57" t="str">
        <f>IF(G57&gt;=VLOOKUP(_xlfn.CONCAT(B57,E57),'Limites classes IEF'!$B$2:$I$3,8,FALSE),"Prioridade 1",IF(G57&lt;=VLOOKUP(_xlfn.CONCAT(B57,E57),'Limites classes IEF'!$B$2:$I$3,7,FALSE),"Prioridade 3","Prioridade 2"))</f>
        <v>Prioridade 2</v>
      </c>
      <c r="I57" s="2"/>
    </row>
    <row r="58" spans="1:9" x14ac:dyDescent="0.25">
      <c r="A58">
        <v>22232</v>
      </c>
      <c r="B58" t="s">
        <v>715</v>
      </c>
      <c r="C58" t="s">
        <v>671</v>
      </c>
      <c r="D58" t="s">
        <v>93</v>
      </c>
      <c r="E58" t="s">
        <v>716</v>
      </c>
      <c r="F58">
        <v>0.1368</v>
      </c>
      <c r="G58" s="2">
        <v>0.53539999999999999</v>
      </c>
      <c r="H58" t="str">
        <f>IF(G58&gt;=VLOOKUP(_xlfn.CONCAT(B58,E58),'Limites classes IEF'!$B$2:$I$3,8,FALSE),"Prioridade 1",IF(G58&lt;=VLOOKUP(_xlfn.CONCAT(B58,E58),'Limites classes IEF'!$B$2:$I$3,7,FALSE),"Prioridade 3","Prioridade 2"))</f>
        <v>Prioridade 2</v>
      </c>
      <c r="I58" s="2"/>
    </row>
    <row r="59" spans="1:9" x14ac:dyDescent="0.25">
      <c r="A59">
        <v>22234</v>
      </c>
      <c r="B59" t="s">
        <v>715</v>
      </c>
      <c r="C59" t="s">
        <v>673</v>
      </c>
      <c r="D59" t="s">
        <v>93</v>
      </c>
      <c r="E59" t="s">
        <v>716</v>
      </c>
      <c r="F59">
        <v>0.1115</v>
      </c>
      <c r="G59" s="2">
        <v>0.40760000000000002</v>
      </c>
      <c r="H59" t="str">
        <f>IF(G59&gt;=VLOOKUP(_xlfn.CONCAT(B59,E59),'Limites classes IEF'!$B$2:$I$3,8,FALSE),"Prioridade 1",IF(G59&lt;=VLOOKUP(_xlfn.CONCAT(B59,E59),'Limites classes IEF'!$B$2:$I$3,7,FALSE),"Prioridade 3","Prioridade 2"))</f>
        <v>Prioridade 2</v>
      </c>
      <c r="I59" s="2"/>
    </row>
    <row r="60" spans="1:9" x14ac:dyDescent="0.25">
      <c r="A60">
        <v>22235</v>
      </c>
      <c r="B60" t="s">
        <v>715</v>
      </c>
      <c r="C60" t="s">
        <v>674</v>
      </c>
      <c r="D60" t="s">
        <v>93</v>
      </c>
      <c r="E60" t="s">
        <v>716</v>
      </c>
      <c r="F60">
        <v>0.18060000000000001</v>
      </c>
      <c r="G60" s="2">
        <v>0.75649999999999995</v>
      </c>
      <c r="H60" t="str">
        <f>IF(G60&gt;=VLOOKUP(_xlfn.CONCAT(B60,E60),'Limites classes IEF'!$B$2:$I$3,8,FALSE),"Prioridade 1",IF(G60&lt;=VLOOKUP(_xlfn.CONCAT(B60,E60),'Limites classes IEF'!$B$2:$I$3,7,FALSE),"Prioridade 3","Prioridade 2"))</f>
        <v>Prioridade 2</v>
      </c>
      <c r="I60" s="2"/>
    </row>
    <row r="61" spans="1:9" x14ac:dyDescent="0.25">
      <c r="A61">
        <v>22236</v>
      </c>
      <c r="B61" t="s">
        <v>715</v>
      </c>
      <c r="C61" t="s">
        <v>675</v>
      </c>
      <c r="D61" t="s">
        <v>93</v>
      </c>
      <c r="E61" t="s">
        <v>716</v>
      </c>
      <c r="F61">
        <v>0.13039999999999999</v>
      </c>
      <c r="G61" s="2">
        <v>0.50290000000000001</v>
      </c>
      <c r="H61" t="str">
        <f>IF(G61&gt;=VLOOKUP(_xlfn.CONCAT(B61,E61),'Limites classes IEF'!$B$2:$I$3,8,FALSE),"Prioridade 1",IF(G61&lt;=VLOOKUP(_xlfn.CONCAT(B61,E61),'Limites classes IEF'!$B$2:$I$3,7,FALSE),"Prioridade 3","Prioridade 2"))</f>
        <v>Prioridade 2</v>
      </c>
      <c r="I61" s="2"/>
    </row>
    <row r="62" spans="1:9" x14ac:dyDescent="0.25">
      <c r="A62">
        <v>22239</v>
      </c>
      <c r="B62" t="s">
        <v>715</v>
      </c>
      <c r="C62" t="s">
        <v>678</v>
      </c>
      <c r="D62" t="s">
        <v>93</v>
      </c>
      <c r="E62" t="s">
        <v>716</v>
      </c>
      <c r="F62">
        <v>0.15959999999999999</v>
      </c>
      <c r="G62" s="2">
        <v>0.65049999999999997</v>
      </c>
      <c r="H62" t="str">
        <f>IF(G62&gt;=VLOOKUP(_xlfn.CONCAT(B62,E62),'Limites classes IEF'!$B$2:$I$3,8,FALSE),"Prioridade 1",IF(G62&lt;=VLOOKUP(_xlfn.CONCAT(B62,E62),'Limites classes IEF'!$B$2:$I$3,7,FALSE),"Prioridade 3","Prioridade 2"))</f>
        <v>Prioridade 2</v>
      </c>
      <c r="I62" s="2"/>
    </row>
    <row r="63" spans="1:9" x14ac:dyDescent="0.25">
      <c r="A63">
        <v>22240</v>
      </c>
      <c r="B63" t="s">
        <v>715</v>
      </c>
      <c r="C63" t="s">
        <v>679</v>
      </c>
      <c r="D63" t="s">
        <v>93</v>
      </c>
      <c r="E63" t="s">
        <v>716</v>
      </c>
      <c r="F63">
        <v>0.1449</v>
      </c>
      <c r="G63" s="2">
        <v>0.57630000000000003</v>
      </c>
      <c r="H63" t="str">
        <f>IF(G63&gt;=VLOOKUP(_xlfn.CONCAT(B63,E63),'Limites classes IEF'!$B$2:$I$3,8,FALSE),"Prioridade 1",IF(G63&lt;=VLOOKUP(_xlfn.CONCAT(B63,E63),'Limites classes IEF'!$B$2:$I$3,7,FALSE),"Prioridade 3","Prioridade 2"))</f>
        <v>Prioridade 2</v>
      </c>
      <c r="I63" s="2"/>
    </row>
    <row r="64" spans="1:9" x14ac:dyDescent="0.25">
      <c r="A64">
        <v>22241</v>
      </c>
      <c r="B64" t="s">
        <v>715</v>
      </c>
      <c r="C64" t="s">
        <v>680</v>
      </c>
      <c r="D64" t="s">
        <v>93</v>
      </c>
      <c r="E64" t="s">
        <v>716</v>
      </c>
      <c r="F64">
        <v>0.1477</v>
      </c>
      <c r="G64" s="2">
        <v>0.59030000000000005</v>
      </c>
      <c r="H64" t="str">
        <f>IF(G64&gt;=VLOOKUP(_xlfn.CONCAT(B64,E64),'Limites classes IEF'!$B$2:$I$3,8,FALSE),"Prioridade 1",IF(G64&lt;=VLOOKUP(_xlfn.CONCAT(B64,E64),'Limites classes IEF'!$B$2:$I$3,7,FALSE),"Prioridade 3","Prioridade 2"))</f>
        <v>Prioridade 2</v>
      </c>
      <c r="I64" s="2"/>
    </row>
    <row r="65" spans="1:9" x14ac:dyDescent="0.25">
      <c r="A65">
        <v>22242</v>
      </c>
      <c r="B65" t="s">
        <v>715</v>
      </c>
      <c r="C65" t="s">
        <v>681</v>
      </c>
      <c r="D65" t="s">
        <v>93</v>
      </c>
      <c r="E65" t="s">
        <v>716</v>
      </c>
      <c r="F65">
        <v>0.1835</v>
      </c>
      <c r="G65" s="2">
        <v>0.77110000000000001</v>
      </c>
      <c r="H65" t="str">
        <f>IF(G65&gt;=VLOOKUP(_xlfn.CONCAT(B65,E65),'Limites classes IEF'!$B$2:$I$3,8,FALSE),"Prioridade 1",IF(G65&lt;=VLOOKUP(_xlfn.CONCAT(B65,E65),'Limites classes IEF'!$B$2:$I$3,7,FALSE),"Prioridade 3","Prioridade 2"))</f>
        <v>Prioridade 2</v>
      </c>
      <c r="I65" s="2"/>
    </row>
    <row r="66" spans="1:9" x14ac:dyDescent="0.25">
      <c r="A66">
        <v>22243</v>
      </c>
      <c r="B66" t="s">
        <v>715</v>
      </c>
      <c r="C66" t="s">
        <v>682</v>
      </c>
      <c r="D66" t="s">
        <v>93</v>
      </c>
      <c r="E66" t="s">
        <v>716</v>
      </c>
      <c r="F66">
        <v>0.11550000000000001</v>
      </c>
      <c r="G66" s="2">
        <v>0.42780000000000001</v>
      </c>
      <c r="H66" t="str">
        <f>IF(G66&gt;=VLOOKUP(_xlfn.CONCAT(B66,E66),'Limites classes IEF'!$B$2:$I$3,8,FALSE),"Prioridade 1",IF(G66&lt;=VLOOKUP(_xlfn.CONCAT(B66,E66),'Limites classes IEF'!$B$2:$I$3,7,FALSE),"Prioridade 3","Prioridade 2"))</f>
        <v>Prioridade 2</v>
      </c>
      <c r="I66" s="2"/>
    </row>
    <row r="67" spans="1:9" x14ac:dyDescent="0.25">
      <c r="A67">
        <v>22277</v>
      </c>
      <c r="B67" t="s">
        <v>715</v>
      </c>
      <c r="C67" t="s">
        <v>684</v>
      </c>
      <c r="D67" t="s">
        <v>93</v>
      </c>
      <c r="E67" t="s">
        <v>716</v>
      </c>
      <c r="F67">
        <v>0.16309999999999999</v>
      </c>
      <c r="G67" s="2">
        <v>0.66800000000000004</v>
      </c>
      <c r="H67" t="str">
        <f>IF(G67&gt;=VLOOKUP(_xlfn.CONCAT(B67,E67),'Limites classes IEF'!$B$2:$I$3,8,FALSE),"Prioridade 1",IF(G67&lt;=VLOOKUP(_xlfn.CONCAT(B67,E67),'Limites classes IEF'!$B$2:$I$3,7,FALSE),"Prioridade 3","Prioridade 2"))</f>
        <v>Prioridade 2</v>
      </c>
      <c r="I67" s="2"/>
    </row>
    <row r="68" spans="1:9" x14ac:dyDescent="0.25">
      <c r="A68">
        <v>22279</v>
      </c>
      <c r="B68" t="s">
        <v>715</v>
      </c>
      <c r="C68" t="s">
        <v>686</v>
      </c>
      <c r="D68" t="s">
        <v>93</v>
      </c>
      <c r="E68" t="s">
        <v>716</v>
      </c>
      <c r="F68">
        <v>0.1585</v>
      </c>
      <c r="G68" s="2">
        <v>0.64470000000000005</v>
      </c>
      <c r="H68" t="str">
        <f>IF(G68&gt;=VLOOKUP(_xlfn.CONCAT(B68,E68),'Limites classes IEF'!$B$2:$I$3,8,FALSE),"Prioridade 1",IF(G68&lt;=VLOOKUP(_xlfn.CONCAT(B68,E68),'Limites classes IEF'!$B$2:$I$3,7,FALSE),"Prioridade 3","Prioridade 2"))</f>
        <v>Prioridade 2</v>
      </c>
      <c r="I68" s="2"/>
    </row>
    <row r="69" spans="1:9" x14ac:dyDescent="0.25">
      <c r="A69">
        <v>22314</v>
      </c>
      <c r="B69" t="s">
        <v>715</v>
      </c>
      <c r="C69" t="s">
        <v>689</v>
      </c>
      <c r="D69" t="s">
        <v>93</v>
      </c>
      <c r="E69" t="s">
        <v>716</v>
      </c>
      <c r="F69">
        <v>0.16370000000000001</v>
      </c>
      <c r="G69" s="2">
        <v>0.67090000000000005</v>
      </c>
      <c r="H69" t="str">
        <f>IF(G69&gt;=VLOOKUP(_xlfn.CONCAT(B69,E69),'Limites classes IEF'!$B$2:$I$3,8,FALSE),"Prioridade 1",IF(G69&lt;=VLOOKUP(_xlfn.CONCAT(B69,E69),'Limites classes IEF'!$B$2:$I$3,7,FALSE),"Prioridade 3","Prioridade 2"))</f>
        <v>Prioridade 2</v>
      </c>
      <c r="I69" s="2"/>
    </row>
    <row r="70" spans="1:9" x14ac:dyDescent="0.25">
      <c r="A70">
        <v>22315</v>
      </c>
      <c r="B70" t="s">
        <v>715</v>
      </c>
      <c r="C70" t="s">
        <v>690</v>
      </c>
      <c r="D70" t="s">
        <v>93</v>
      </c>
      <c r="E70" t="s">
        <v>716</v>
      </c>
      <c r="F70">
        <v>0.17449999999999999</v>
      </c>
      <c r="G70" s="2">
        <v>0.72570000000000001</v>
      </c>
      <c r="H70" t="str">
        <f>IF(G70&gt;=VLOOKUP(_xlfn.CONCAT(B70,E70),'Limites classes IEF'!$B$2:$I$3,8,FALSE),"Prioridade 1",IF(G70&lt;=VLOOKUP(_xlfn.CONCAT(B70,E70),'Limites classes IEF'!$B$2:$I$3,7,FALSE),"Prioridade 3","Prioridade 2"))</f>
        <v>Prioridade 2</v>
      </c>
      <c r="I70" s="2"/>
    </row>
    <row r="71" spans="1:9" x14ac:dyDescent="0.25">
      <c r="A71">
        <v>22316</v>
      </c>
      <c r="B71" t="s">
        <v>715</v>
      </c>
      <c r="C71" t="s">
        <v>691</v>
      </c>
      <c r="D71" t="s">
        <v>93</v>
      </c>
      <c r="E71" t="s">
        <v>716</v>
      </c>
      <c r="F71">
        <v>0.14080000000000001</v>
      </c>
      <c r="G71" s="2">
        <v>0.55569999999999997</v>
      </c>
      <c r="H71" t="str">
        <f>IF(G71&gt;=VLOOKUP(_xlfn.CONCAT(B71,E71),'Limites classes IEF'!$B$2:$I$3,8,FALSE),"Prioridade 1",IF(G71&lt;=VLOOKUP(_xlfn.CONCAT(B71,E71),'Limites classes IEF'!$B$2:$I$3,7,FALSE),"Prioridade 3","Prioridade 2"))</f>
        <v>Prioridade 2</v>
      </c>
      <c r="I71" s="2"/>
    </row>
    <row r="72" spans="1:9" x14ac:dyDescent="0.25">
      <c r="A72">
        <v>22317</v>
      </c>
      <c r="B72" t="s">
        <v>715</v>
      </c>
      <c r="C72" t="s">
        <v>692</v>
      </c>
      <c r="D72" t="s">
        <v>93</v>
      </c>
      <c r="E72" t="s">
        <v>716</v>
      </c>
      <c r="F72">
        <v>0.11700000000000001</v>
      </c>
      <c r="G72" s="2">
        <v>0.43540000000000001</v>
      </c>
      <c r="H72" t="str">
        <f>IF(G72&gt;=VLOOKUP(_xlfn.CONCAT(B72,E72),'Limites classes IEF'!$B$2:$I$3,8,FALSE),"Prioridade 1",IF(G72&lt;=VLOOKUP(_xlfn.CONCAT(B72,E72),'Limites classes IEF'!$B$2:$I$3,7,FALSE),"Prioridade 3","Prioridade 2"))</f>
        <v>Prioridade 2</v>
      </c>
      <c r="I72" s="2"/>
    </row>
    <row r="73" spans="1:9" x14ac:dyDescent="0.25">
      <c r="A73">
        <v>22319</v>
      </c>
      <c r="B73" t="s">
        <v>715</v>
      </c>
      <c r="C73" t="s">
        <v>694</v>
      </c>
      <c r="D73" t="s">
        <v>93</v>
      </c>
      <c r="E73" t="s">
        <v>716</v>
      </c>
      <c r="F73">
        <v>0.1452</v>
      </c>
      <c r="G73" s="2">
        <v>0.57789999999999997</v>
      </c>
      <c r="H73" t="str">
        <f>IF(G73&gt;=VLOOKUP(_xlfn.CONCAT(B73,E73),'Limites classes IEF'!$B$2:$I$3,8,FALSE),"Prioridade 1",IF(G73&lt;=VLOOKUP(_xlfn.CONCAT(B73,E73),'Limites classes IEF'!$B$2:$I$3,7,FALSE),"Prioridade 3","Prioridade 2"))</f>
        <v>Prioridade 2</v>
      </c>
      <c r="I73" s="2"/>
    </row>
    <row r="74" spans="1:9" x14ac:dyDescent="0.25">
      <c r="A74">
        <v>22320</v>
      </c>
      <c r="B74" t="s">
        <v>715</v>
      </c>
      <c r="C74" t="s">
        <v>695</v>
      </c>
      <c r="D74" t="s">
        <v>93</v>
      </c>
      <c r="E74" t="s">
        <v>716</v>
      </c>
      <c r="F74">
        <v>0.10829999999999999</v>
      </c>
      <c r="G74" s="2">
        <v>0.39140000000000003</v>
      </c>
      <c r="H74" t="str">
        <f>IF(G74&gt;=VLOOKUP(_xlfn.CONCAT(B74,E74),'Limites classes IEF'!$B$2:$I$3,8,FALSE),"Prioridade 1",IF(G74&lt;=VLOOKUP(_xlfn.CONCAT(B74,E74),'Limites classes IEF'!$B$2:$I$3,7,FALSE),"Prioridade 3","Prioridade 2"))</f>
        <v>Prioridade 2</v>
      </c>
      <c r="I74" s="2"/>
    </row>
    <row r="75" spans="1:9" x14ac:dyDescent="0.25">
      <c r="A75">
        <v>22321</v>
      </c>
      <c r="B75" t="s">
        <v>715</v>
      </c>
      <c r="C75" t="s">
        <v>696</v>
      </c>
      <c r="D75" t="s">
        <v>93</v>
      </c>
      <c r="E75" t="s">
        <v>716</v>
      </c>
      <c r="F75">
        <v>0.1532</v>
      </c>
      <c r="G75" s="2">
        <v>0.61809999999999998</v>
      </c>
      <c r="H75" t="str">
        <f>IF(G75&gt;=VLOOKUP(_xlfn.CONCAT(B75,E75),'Limites classes IEF'!$B$2:$I$3,8,FALSE),"Prioridade 1",IF(G75&lt;=VLOOKUP(_xlfn.CONCAT(B75,E75),'Limites classes IEF'!$B$2:$I$3,7,FALSE),"Prioridade 3","Prioridade 2"))</f>
        <v>Prioridade 2</v>
      </c>
      <c r="I75" s="2"/>
    </row>
    <row r="76" spans="1:9" x14ac:dyDescent="0.25">
      <c r="A76">
        <v>22322</v>
      </c>
      <c r="B76" t="s">
        <v>715</v>
      </c>
      <c r="C76" t="s">
        <v>697</v>
      </c>
      <c r="D76" t="s">
        <v>93</v>
      </c>
      <c r="E76" t="s">
        <v>716</v>
      </c>
      <c r="F76">
        <v>0.125</v>
      </c>
      <c r="G76" s="2">
        <v>0.4758</v>
      </c>
      <c r="H76" t="str">
        <f>IF(G76&gt;=VLOOKUP(_xlfn.CONCAT(B76,E76),'Limites classes IEF'!$B$2:$I$3,8,FALSE),"Prioridade 1",IF(G76&lt;=VLOOKUP(_xlfn.CONCAT(B76,E76),'Limites classes IEF'!$B$2:$I$3,7,FALSE),"Prioridade 3","Prioridade 2"))</f>
        <v>Prioridade 2</v>
      </c>
      <c r="I76" s="2"/>
    </row>
    <row r="77" spans="1:9" x14ac:dyDescent="0.25">
      <c r="A77">
        <v>22323</v>
      </c>
      <c r="B77" t="s">
        <v>715</v>
      </c>
      <c r="C77" t="s">
        <v>698</v>
      </c>
      <c r="D77" t="s">
        <v>93</v>
      </c>
      <c r="E77" t="s">
        <v>716</v>
      </c>
      <c r="F77">
        <v>0.16120000000000001</v>
      </c>
      <c r="G77" s="2">
        <v>0.65859999999999996</v>
      </c>
      <c r="H77" t="str">
        <f>IF(G77&gt;=VLOOKUP(_xlfn.CONCAT(B77,E77),'Limites classes IEF'!$B$2:$I$3,8,FALSE),"Prioridade 1",IF(G77&lt;=VLOOKUP(_xlfn.CONCAT(B77,E77),'Limites classes IEF'!$B$2:$I$3,7,FALSE),"Prioridade 3","Prioridade 2"))</f>
        <v>Prioridade 2</v>
      </c>
      <c r="I77" s="2"/>
    </row>
    <row r="78" spans="1:9" x14ac:dyDescent="0.25">
      <c r="A78">
        <v>22324</v>
      </c>
      <c r="B78" t="s">
        <v>715</v>
      </c>
      <c r="C78" t="s">
        <v>699</v>
      </c>
      <c r="D78" t="s">
        <v>93</v>
      </c>
      <c r="E78" t="s">
        <v>716</v>
      </c>
      <c r="F78">
        <v>0.13220000000000001</v>
      </c>
      <c r="G78" s="2">
        <v>0.51219999999999999</v>
      </c>
      <c r="H78" t="str">
        <f>IF(G78&gt;=VLOOKUP(_xlfn.CONCAT(B78,E78),'Limites classes IEF'!$B$2:$I$3,8,FALSE),"Prioridade 1",IF(G78&lt;=VLOOKUP(_xlfn.CONCAT(B78,E78),'Limites classes IEF'!$B$2:$I$3,7,FALSE),"Prioridade 3","Prioridade 2"))</f>
        <v>Prioridade 2</v>
      </c>
      <c r="I78" s="2"/>
    </row>
    <row r="79" spans="1:9" x14ac:dyDescent="0.25">
      <c r="A79">
        <v>22326</v>
      </c>
      <c r="B79" t="s">
        <v>715</v>
      </c>
      <c r="C79" t="s">
        <v>701</v>
      </c>
      <c r="D79" t="s">
        <v>93</v>
      </c>
      <c r="E79" t="s">
        <v>716</v>
      </c>
      <c r="F79">
        <v>0.16930000000000001</v>
      </c>
      <c r="G79" s="2">
        <v>0.69940000000000002</v>
      </c>
      <c r="H79" t="str">
        <f>IF(G79&gt;=VLOOKUP(_xlfn.CONCAT(B79,E79),'Limites classes IEF'!$B$2:$I$3,8,FALSE),"Prioridade 1",IF(G79&lt;=VLOOKUP(_xlfn.CONCAT(B79,E79),'Limites classes IEF'!$B$2:$I$3,7,FALSE),"Prioridade 3","Prioridade 2"))</f>
        <v>Prioridade 2</v>
      </c>
      <c r="I79" s="2"/>
    </row>
    <row r="80" spans="1:9" x14ac:dyDescent="0.25">
      <c r="A80">
        <v>22327</v>
      </c>
      <c r="B80" t="s">
        <v>715</v>
      </c>
      <c r="C80" t="s">
        <v>702</v>
      </c>
      <c r="D80" t="s">
        <v>93</v>
      </c>
      <c r="E80" t="s">
        <v>716</v>
      </c>
      <c r="F80">
        <v>0.1757</v>
      </c>
      <c r="G80" s="2">
        <v>0.73140000000000005</v>
      </c>
      <c r="H80" t="str">
        <f>IF(G80&gt;=VLOOKUP(_xlfn.CONCAT(B80,E80),'Limites classes IEF'!$B$2:$I$3,8,FALSE),"Prioridade 1",IF(G80&lt;=VLOOKUP(_xlfn.CONCAT(B80,E80),'Limites classes IEF'!$B$2:$I$3,7,FALSE),"Prioridade 3","Prioridade 2"))</f>
        <v>Prioridade 2</v>
      </c>
      <c r="I80" s="2"/>
    </row>
    <row r="81" spans="1:9" x14ac:dyDescent="0.25">
      <c r="A81">
        <v>354</v>
      </c>
      <c r="B81" t="s">
        <v>715</v>
      </c>
      <c r="C81" t="s">
        <v>212</v>
      </c>
      <c r="D81" t="s">
        <v>93</v>
      </c>
      <c r="E81" t="s">
        <v>716</v>
      </c>
      <c r="F81">
        <v>3.0700000000000002E-2</v>
      </c>
      <c r="G81" s="2">
        <v>0</v>
      </c>
      <c r="H81" t="str">
        <f>IF(G81&gt;=VLOOKUP(_xlfn.CONCAT(B81,E81),'Limites classes IEF'!$B$2:$I$3,8,FALSE),"Prioridade 1",IF(G81&lt;=VLOOKUP(_xlfn.CONCAT(B81,E81),'Limites classes IEF'!$B$2:$I$3,7,FALSE),"Prioridade 3","Prioridade 2"))</f>
        <v>Prioridade 3</v>
      </c>
      <c r="I81" s="2"/>
    </row>
    <row r="82" spans="1:9" x14ac:dyDescent="0.25">
      <c r="A82">
        <v>355</v>
      </c>
      <c r="B82" t="s">
        <v>715</v>
      </c>
      <c r="C82" t="s">
        <v>213</v>
      </c>
      <c r="D82" t="s">
        <v>93</v>
      </c>
      <c r="E82" t="s">
        <v>716</v>
      </c>
      <c r="F82">
        <v>4.6300000000000001E-2</v>
      </c>
      <c r="G82" s="2">
        <v>7.8600000000000003E-2</v>
      </c>
      <c r="H82" t="str">
        <f>IF(G82&gt;=VLOOKUP(_xlfn.CONCAT(B82,E82),'Limites classes IEF'!$B$2:$I$3,8,FALSE),"Prioridade 1",IF(G82&lt;=VLOOKUP(_xlfn.CONCAT(B82,E82),'Limites classes IEF'!$B$2:$I$3,7,FALSE),"Prioridade 3","Prioridade 2"))</f>
        <v>Prioridade 3</v>
      </c>
      <c r="I82" s="2"/>
    </row>
    <row r="83" spans="1:9" x14ac:dyDescent="0.25">
      <c r="A83">
        <v>362</v>
      </c>
      <c r="B83" t="s">
        <v>715</v>
      </c>
      <c r="C83" t="s">
        <v>217</v>
      </c>
      <c r="D83" t="s">
        <v>93</v>
      </c>
      <c r="E83" t="s">
        <v>716</v>
      </c>
      <c r="F83">
        <v>3.0700000000000002E-2</v>
      </c>
      <c r="G83" s="2">
        <v>0</v>
      </c>
      <c r="H83" t="str">
        <f>IF(G83&gt;=VLOOKUP(_xlfn.CONCAT(B83,E83),'Limites classes IEF'!$B$2:$I$3,8,FALSE),"Prioridade 1",IF(G83&lt;=VLOOKUP(_xlfn.CONCAT(B83,E83),'Limites classes IEF'!$B$2:$I$3,7,FALSE),"Prioridade 3","Prioridade 2"))</f>
        <v>Prioridade 3</v>
      </c>
      <c r="I83" s="2"/>
    </row>
    <row r="84" spans="1:9" x14ac:dyDescent="0.25">
      <c r="A84">
        <v>363</v>
      </c>
      <c r="B84" t="s">
        <v>715</v>
      </c>
      <c r="C84" t="s">
        <v>218</v>
      </c>
      <c r="D84" t="s">
        <v>93</v>
      </c>
      <c r="E84" t="s">
        <v>716</v>
      </c>
      <c r="F84">
        <v>7.9600000000000004E-2</v>
      </c>
      <c r="G84" s="2">
        <v>0.24690000000000001</v>
      </c>
      <c r="H84" t="str">
        <f>IF(G84&gt;=VLOOKUP(_xlfn.CONCAT(B84,E84),'Limites classes IEF'!$B$2:$I$3,8,FALSE),"Prioridade 1",IF(G84&lt;=VLOOKUP(_xlfn.CONCAT(B84,E84),'Limites classes IEF'!$B$2:$I$3,7,FALSE),"Prioridade 3","Prioridade 2"))</f>
        <v>Prioridade 3</v>
      </c>
      <c r="I84" s="2"/>
    </row>
    <row r="85" spans="1:9" x14ac:dyDescent="0.25">
      <c r="A85">
        <v>367</v>
      </c>
      <c r="B85" t="s">
        <v>715</v>
      </c>
      <c r="C85" t="s">
        <v>221</v>
      </c>
      <c r="D85" t="s">
        <v>93</v>
      </c>
      <c r="E85" t="s">
        <v>716</v>
      </c>
      <c r="F85">
        <v>8.0600000000000005E-2</v>
      </c>
      <c r="G85" s="2">
        <v>0.25169999999999998</v>
      </c>
      <c r="H85" t="str">
        <f>IF(G85&gt;=VLOOKUP(_xlfn.CONCAT(B85,E85),'Limites classes IEF'!$B$2:$I$3,8,FALSE),"Prioridade 1",IF(G85&lt;=VLOOKUP(_xlfn.CONCAT(B85,E85),'Limites classes IEF'!$B$2:$I$3,7,FALSE),"Prioridade 3","Prioridade 2"))</f>
        <v>Prioridade 3</v>
      </c>
      <c r="I85" s="2"/>
    </row>
    <row r="86" spans="1:9" x14ac:dyDescent="0.25">
      <c r="A86">
        <v>372</v>
      </c>
      <c r="B86" t="s">
        <v>715</v>
      </c>
      <c r="C86" t="s">
        <v>225</v>
      </c>
      <c r="D86" t="s">
        <v>93</v>
      </c>
      <c r="E86" t="s">
        <v>716</v>
      </c>
      <c r="F86">
        <v>3.0700000000000002E-2</v>
      </c>
      <c r="G86" s="2">
        <v>0</v>
      </c>
      <c r="H86" t="str">
        <f>IF(G86&gt;=VLOOKUP(_xlfn.CONCAT(B86,E86),'Limites classes IEF'!$B$2:$I$3,8,FALSE),"Prioridade 1",IF(G86&lt;=VLOOKUP(_xlfn.CONCAT(B86,E86),'Limites classes IEF'!$B$2:$I$3,7,FALSE),"Prioridade 3","Prioridade 2"))</f>
        <v>Prioridade 3</v>
      </c>
      <c r="I86" s="2"/>
    </row>
    <row r="87" spans="1:9" x14ac:dyDescent="0.25">
      <c r="A87">
        <v>386</v>
      </c>
      <c r="B87" t="s">
        <v>715</v>
      </c>
      <c r="C87" t="s">
        <v>229</v>
      </c>
      <c r="D87" t="s">
        <v>93</v>
      </c>
      <c r="E87" t="s">
        <v>716</v>
      </c>
      <c r="F87">
        <v>9.0200000000000002E-2</v>
      </c>
      <c r="G87" s="2">
        <v>0.3</v>
      </c>
      <c r="H87" t="str">
        <f>IF(G87&gt;=VLOOKUP(_xlfn.CONCAT(B87,E87),'Limites classes IEF'!$B$2:$I$3,8,FALSE),"Prioridade 1",IF(G87&lt;=VLOOKUP(_xlfn.CONCAT(B87,E87),'Limites classes IEF'!$B$2:$I$3,7,FALSE),"Prioridade 3","Prioridade 2"))</f>
        <v>Prioridade 3</v>
      </c>
      <c r="I87" s="2"/>
    </row>
    <row r="88" spans="1:9" x14ac:dyDescent="0.25">
      <c r="A88">
        <v>419</v>
      </c>
      <c r="B88" t="s">
        <v>715</v>
      </c>
      <c r="C88" t="s">
        <v>235</v>
      </c>
      <c r="D88" t="s">
        <v>93</v>
      </c>
      <c r="E88" t="s">
        <v>716</v>
      </c>
      <c r="F88">
        <v>3.0700000000000002E-2</v>
      </c>
      <c r="G88" s="2">
        <v>0</v>
      </c>
      <c r="H88" t="str">
        <f>IF(G88&gt;=VLOOKUP(_xlfn.CONCAT(B88,E88),'Limites classes IEF'!$B$2:$I$3,8,FALSE),"Prioridade 1",IF(G88&lt;=VLOOKUP(_xlfn.CONCAT(B88,E88),'Limites classes IEF'!$B$2:$I$3,7,FALSE),"Prioridade 3","Prioridade 2"))</f>
        <v>Prioridade 3</v>
      </c>
      <c r="I88" s="2"/>
    </row>
    <row r="89" spans="1:9" x14ac:dyDescent="0.25">
      <c r="A89">
        <v>473</v>
      </c>
      <c r="B89" t="s">
        <v>715</v>
      </c>
      <c r="C89" t="s">
        <v>246</v>
      </c>
      <c r="D89" t="s">
        <v>93</v>
      </c>
      <c r="E89" t="s">
        <v>716</v>
      </c>
      <c r="F89">
        <v>9.8400000000000001E-2</v>
      </c>
      <c r="G89" s="2">
        <v>0.34150000000000003</v>
      </c>
      <c r="H89" t="str">
        <f>IF(G89&gt;=VLOOKUP(_xlfn.CONCAT(B89,E89),'Limites classes IEF'!$B$2:$I$3,8,FALSE),"Prioridade 1",IF(G89&lt;=VLOOKUP(_xlfn.CONCAT(B89,E89),'Limites classes IEF'!$B$2:$I$3,7,FALSE),"Prioridade 3","Prioridade 2"))</f>
        <v>Prioridade 3</v>
      </c>
      <c r="I89" s="2"/>
    </row>
    <row r="90" spans="1:9" x14ac:dyDescent="0.25">
      <c r="A90">
        <v>22318</v>
      </c>
      <c r="B90" t="s">
        <v>715</v>
      </c>
      <c r="C90" t="s">
        <v>693</v>
      </c>
      <c r="D90" t="s">
        <v>93</v>
      </c>
      <c r="E90" t="s">
        <v>716</v>
      </c>
      <c r="F90">
        <v>7.4800000000000005E-2</v>
      </c>
      <c r="G90" s="2">
        <v>0.2225</v>
      </c>
      <c r="H90" t="str">
        <f>IF(G90&gt;=VLOOKUP(_xlfn.CONCAT(B90,E90),'Limites classes IEF'!$B$2:$I$3,8,FALSE),"Prioridade 1",IF(G90&lt;=VLOOKUP(_xlfn.CONCAT(B90,E90),'Limites classes IEF'!$B$2:$I$3,7,FALSE),"Prioridade 3","Prioridade 2"))</f>
        <v>Prioridade 3</v>
      </c>
      <c r="I90" s="2"/>
    </row>
    <row r="91" spans="1:9" x14ac:dyDescent="0.25">
      <c r="A91">
        <v>49</v>
      </c>
      <c r="B91" t="s">
        <v>719</v>
      </c>
      <c r="C91" t="s">
        <v>92</v>
      </c>
      <c r="D91" t="s">
        <v>93</v>
      </c>
      <c r="E91" t="s">
        <v>716</v>
      </c>
      <c r="F91">
        <v>1.5299999999999999E-2</v>
      </c>
      <c r="G91" s="2">
        <v>0.1532</v>
      </c>
      <c r="H91" t="str">
        <f>IF(G91&gt;=VLOOKUP(_xlfn.CONCAT(B91,E91),'Limites classes IEF'!$B$2:$I$3,8,FALSE),"Prioridade 1",IF(G91&lt;=VLOOKUP(_xlfn.CONCAT(B91,E91),'Limites classes IEF'!$B$2:$I$3,7,FALSE),"Prioridade 3","Prioridade 2"))</f>
        <v>Prioridade 3</v>
      </c>
      <c r="I91" s="2"/>
    </row>
    <row r="92" spans="1:9" x14ac:dyDescent="0.25">
      <c r="A92">
        <v>62</v>
      </c>
      <c r="B92" t="s">
        <v>719</v>
      </c>
      <c r="C92" t="s">
        <v>96</v>
      </c>
      <c r="D92" t="s">
        <v>93</v>
      </c>
      <c r="E92" t="s">
        <v>716</v>
      </c>
      <c r="F92">
        <v>7.3300000000000004E-2</v>
      </c>
      <c r="G92" s="2">
        <v>0.54449999999999998</v>
      </c>
      <c r="H92" t="str">
        <f>IF(G92&gt;=VLOOKUP(_xlfn.CONCAT(B92,E92),'Limites classes IEF'!$B$2:$I$3,8,FALSE),"Prioridade 1",IF(G92&lt;=VLOOKUP(_xlfn.CONCAT(B92,E92),'Limites classes IEF'!$B$2:$I$3,7,FALSE),"Prioridade 3","Prioridade 2"))</f>
        <v>Prioridade 2</v>
      </c>
      <c r="I92" s="2"/>
    </row>
    <row r="93" spans="1:9" x14ac:dyDescent="0.25">
      <c r="A93">
        <v>74</v>
      </c>
      <c r="B93" t="s">
        <v>719</v>
      </c>
      <c r="C93" t="s">
        <v>100</v>
      </c>
      <c r="D93" t="s">
        <v>93</v>
      </c>
      <c r="E93" t="s">
        <v>716</v>
      </c>
      <c r="F93">
        <v>8.5900000000000004E-2</v>
      </c>
      <c r="G93" s="2">
        <v>0.62909999999999999</v>
      </c>
      <c r="H93" t="str">
        <f>IF(G93&gt;=VLOOKUP(_xlfn.CONCAT(B93,E93),'Limites classes IEF'!$B$2:$I$3,8,FALSE),"Prioridade 1",IF(G93&lt;=VLOOKUP(_xlfn.CONCAT(B93,E93),'Limites classes IEF'!$B$2:$I$3,7,FALSE),"Prioridade 3","Prioridade 2"))</f>
        <v>Prioridade 2</v>
      </c>
      <c r="I93" s="2"/>
    </row>
    <row r="94" spans="1:9" x14ac:dyDescent="0.25">
      <c r="A94">
        <v>78</v>
      </c>
      <c r="B94" t="s">
        <v>719</v>
      </c>
      <c r="C94" t="s">
        <v>102</v>
      </c>
      <c r="D94" t="s">
        <v>93</v>
      </c>
      <c r="E94" t="s">
        <v>716</v>
      </c>
      <c r="F94">
        <v>6.7900000000000002E-2</v>
      </c>
      <c r="G94" s="2">
        <v>0.50770000000000004</v>
      </c>
      <c r="H94" t="str">
        <f>IF(G94&gt;=VLOOKUP(_xlfn.CONCAT(B94,E94),'Limites classes IEF'!$B$2:$I$3,8,FALSE),"Prioridade 1",IF(G94&lt;=VLOOKUP(_xlfn.CONCAT(B94,E94),'Limites classes IEF'!$B$2:$I$3,7,FALSE),"Prioridade 3","Prioridade 2"))</f>
        <v>Prioridade 2</v>
      </c>
      <c r="I94" s="2"/>
    </row>
    <row r="95" spans="1:9" x14ac:dyDescent="0.25">
      <c r="A95">
        <v>105</v>
      </c>
      <c r="B95" t="s">
        <v>719</v>
      </c>
      <c r="C95" t="s">
        <v>107</v>
      </c>
      <c r="D95" t="s">
        <v>93</v>
      </c>
      <c r="E95" t="s">
        <v>716</v>
      </c>
      <c r="F95">
        <v>7.85E-2</v>
      </c>
      <c r="G95" s="2">
        <v>0.57950000000000002</v>
      </c>
      <c r="H95" t="str">
        <f>IF(G95&gt;=VLOOKUP(_xlfn.CONCAT(B95,E95),'Limites classes IEF'!$B$2:$I$3,8,FALSE),"Prioridade 1",IF(G95&lt;=VLOOKUP(_xlfn.CONCAT(B95,E95),'Limites classes IEF'!$B$2:$I$3,7,FALSE),"Prioridade 3","Prioridade 2"))</f>
        <v>Prioridade 2</v>
      </c>
      <c r="I95" s="2"/>
    </row>
    <row r="96" spans="1:9" x14ac:dyDescent="0.25">
      <c r="A96">
        <v>129</v>
      </c>
      <c r="B96" t="s">
        <v>719</v>
      </c>
      <c r="C96" t="s">
        <v>119</v>
      </c>
      <c r="D96" t="s">
        <v>93</v>
      </c>
      <c r="E96" t="s">
        <v>716</v>
      </c>
      <c r="F96">
        <v>7.3300000000000004E-2</v>
      </c>
      <c r="G96" s="2">
        <v>0.54449999999999998</v>
      </c>
      <c r="H96" t="str">
        <f>IF(G96&gt;=VLOOKUP(_xlfn.CONCAT(B96,E96),'Limites classes IEF'!$B$2:$I$3,8,FALSE),"Prioridade 1",IF(G96&lt;=VLOOKUP(_xlfn.CONCAT(B96,E96),'Limites classes IEF'!$B$2:$I$3,7,FALSE),"Prioridade 3","Prioridade 2"))</f>
        <v>Prioridade 2</v>
      </c>
      <c r="I96" s="2"/>
    </row>
    <row r="97" spans="1:9" x14ac:dyDescent="0.25">
      <c r="A97">
        <v>130</v>
      </c>
      <c r="B97" t="s">
        <v>719</v>
      </c>
      <c r="C97" t="s">
        <v>120</v>
      </c>
      <c r="D97" t="s">
        <v>93</v>
      </c>
      <c r="E97" t="s">
        <v>716</v>
      </c>
      <c r="F97">
        <v>5.7599999999999998E-2</v>
      </c>
      <c r="G97" s="2">
        <v>0.43859999999999999</v>
      </c>
      <c r="H97" t="str">
        <f>IF(G97&gt;=VLOOKUP(_xlfn.CONCAT(B97,E97),'Limites classes IEF'!$B$2:$I$3,8,FALSE),"Prioridade 1",IF(G97&lt;=VLOOKUP(_xlfn.CONCAT(B97,E97),'Limites classes IEF'!$B$2:$I$3,7,FALSE),"Prioridade 3","Prioridade 2"))</f>
        <v>Prioridade 2</v>
      </c>
      <c r="I97" s="2"/>
    </row>
    <row r="98" spans="1:9" x14ac:dyDescent="0.25">
      <c r="A98">
        <v>139</v>
      </c>
      <c r="B98" t="s">
        <v>719</v>
      </c>
      <c r="C98" t="s">
        <v>129</v>
      </c>
      <c r="D98" t="s">
        <v>93</v>
      </c>
      <c r="E98" t="s">
        <v>716</v>
      </c>
      <c r="F98">
        <v>-7.4999999999999997E-3</v>
      </c>
      <c r="G98" s="2">
        <v>0</v>
      </c>
      <c r="H98" t="str">
        <f>IF(G98&gt;=VLOOKUP(_xlfn.CONCAT(B98,E98),'Limites classes IEF'!$B$2:$I$3,8,FALSE),"Prioridade 1",IF(G98&lt;=VLOOKUP(_xlfn.CONCAT(B98,E98),'Limites classes IEF'!$B$2:$I$3,7,FALSE),"Prioridade 3","Prioridade 2"))</f>
        <v>Prioridade 3</v>
      </c>
      <c r="I98" s="2"/>
    </row>
    <row r="99" spans="1:9" x14ac:dyDescent="0.25">
      <c r="A99">
        <v>148</v>
      </c>
      <c r="B99" t="s">
        <v>719</v>
      </c>
      <c r="C99" t="s">
        <v>138</v>
      </c>
      <c r="D99" t="s">
        <v>93</v>
      </c>
      <c r="E99" t="s">
        <v>716</v>
      </c>
      <c r="F99">
        <v>4.1000000000000003E-3</v>
      </c>
      <c r="G99" s="2">
        <v>7.8100000000000003E-2</v>
      </c>
      <c r="H99" t="str">
        <f>IF(G99&gt;=VLOOKUP(_xlfn.CONCAT(B99,E99),'Limites classes IEF'!$B$2:$I$3,8,FALSE),"Prioridade 1",IF(G99&lt;=VLOOKUP(_xlfn.CONCAT(B99,E99),'Limites classes IEF'!$B$2:$I$3,7,FALSE),"Prioridade 3","Prioridade 2"))</f>
        <v>Prioridade 3</v>
      </c>
      <c r="I99" s="2"/>
    </row>
    <row r="100" spans="1:9" x14ac:dyDescent="0.25">
      <c r="A100">
        <v>160</v>
      </c>
      <c r="B100" t="s">
        <v>719</v>
      </c>
      <c r="C100" t="s">
        <v>150</v>
      </c>
      <c r="D100" t="s">
        <v>93</v>
      </c>
      <c r="E100" t="s">
        <v>716</v>
      </c>
      <c r="F100">
        <v>4.1000000000000003E-3</v>
      </c>
      <c r="G100" s="2">
        <v>7.7899999999999997E-2</v>
      </c>
      <c r="H100" t="str">
        <f>IF(G100&gt;=VLOOKUP(_xlfn.CONCAT(B100,E100),'Limites classes IEF'!$B$2:$I$3,8,FALSE),"Prioridade 1",IF(G100&lt;=VLOOKUP(_xlfn.CONCAT(B100,E100),'Limites classes IEF'!$B$2:$I$3,7,FALSE),"Prioridade 3","Prioridade 2"))</f>
        <v>Prioridade 3</v>
      </c>
      <c r="I100" s="2"/>
    </row>
    <row r="101" spans="1:9" x14ac:dyDescent="0.25">
      <c r="A101">
        <v>161</v>
      </c>
      <c r="B101" t="s">
        <v>719</v>
      </c>
      <c r="C101" t="s">
        <v>151</v>
      </c>
      <c r="D101" t="s">
        <v>93</v>
      </c>
      <c r="E101" t="s">
        <v>716</v>
      </c>
      <c r="F101">
        <v>7.0000000000000007E-2</v>
      </c>
      <c r="G101" s="2">
        <v>0.52210000000000001</v>
      </c>
      <c r="H101" t="str">
        <f>IF(G101&gt;=VLOOKUP(_xlfn.CONCAT(B101,E101),'Limites classes IEF'!$B$2:$I$3,8,FALSE),"Prioridade 1",IF(G101&lt;=VLOOKUP(_xlfn.CONCAT(B101,E101),'Limites classes IEF'!$B$2:$I$3,7,FALSE),"Prioridade 3","Prioridade 2"))</f>
        <v>Prioridade 2</v>
      </c>
      <c r="I101" s="2"/>
    </row>
    <row r="102" spans="1:9" x14ac:dyDescent="0.25">
      <c r="A102">
        <v>21653</v>
      </c>
      <c r="B102" t="s">
        <v>719</v>
      </c>
      <c r="C102" t="s">
        <v>317</v>
      </c>
      <c r="D102" t="s">
        <v>93</v>
      </c>
      <c r="E102" t="s">
        <v>716</v>
      </c>
      <c r="F102">
        <v>4.1500000000000002E-2</v>
      </c>
      <c r="G102" s="2">
        <v>0.32990000000000003</v>
      </c>
      <c r="H102" t="str">
        <f>IF(G102&gt;=VLOOKUP(_xlfn.CONCAT(B102,E102),'Limites classes IEF'!$B$2:$I$3,8,FALSE),"Prioridade 1",IF(G102&lt;=VLOOKUP(_xlfn.CONCAT(B102,E102),'Limites classes IEF'!$B$2:$I$3,7,FALSE),"Prioridade 3","Prioridade 2"))</f>
        <v>Prioridade 2</v>
      </c>
      <c r="I102" s="2"/>
    </row>
    <row r="103" spans="1:9" x14ac:dyDescent="0.25">
      <c r="A103">
        <v>21661</v>
      </c>
      <c r="B103" t="s">
        <v>719</v>
      </c>
      <c r="C103" t="s">
        <v>325</v>
      </c>
      <c r="D103" t="s">
        <v>93</v>
      </c>
      <c r="E103" t="s">
        <v>716</v>
      </c>
      <c r="F103">
        <v>-7.4999999999999997E-3</v>
      </c>
      <c r="G103" s="2">
        <v>0</v>
      </c>
      <c r="H103" t="str">
        <f>IF(G103&gt;=VLOOKUP(_xlfn.CONCAT(B103,E103),'Limites classes IEF'!$B$2:$I$3,8,FALSE),"Prioridade 1",IF(G103&lt;=VLOOKUP(_xlfn.CONCAT(B103,E103),'Limites classes IEF'!$B$2:$I$3,7,FALSE),"Prioridade 3","Prioridade 2"))</f>
        <v>Prioridade 3</v>
      </c>
      <c r="I103" s="2"/>
    </row>
    <row r="104" spans="1:9" x14ac:dyDescent="0.25">
      <c r="A104">
        <v>21666</v>
      </c>
      <c r="B104" t="s">
        <v>719</v>
      </c>
      <c r="C104" t="s">
        <v>330</v>
      </c>
      <c r="D104" t="s">
        <v>93</v>
      </c>
      <c r="E104" t="s">
        <v>716</v>
      </c>
      <c r="F104">
        <v>6.0199999999999997E-2</v>
      </c>
      <c r="G104" s="2">
        <v>0.45600000000000002</v>
      </c>
      <c r="H104" t="str">
        <f>IF(G104&gt;=VLOOKUP(_xlfn.CONCAT(B104,E104),'Limites classes IEF'!$B$2:$I$3,8,FALSE),"Prioridade 1",IF(G104&lt;=VLOOKUP(_xlfn.CONCAT(B104,E104),'Limites classes IEF'!$B$2:$I$3,7,FALSE),"Prioridade 3","Prioridade 2"))</f>
        <v>Prioridade 2</v>
      </c>
      <c r="I104" s="2"/>
    </row>
    <row r="105" spans="1:9" x14ac:dyDescent="0.25">
      <c r="A105">
        <v>21686</v>
      </c>
      <c r="B105" t="s">
        <v>719</v>
      </c>
      <c r="C105" t="s">
        <v>350</v>
      </c>
      <c r="D105" t="s">
        <v>93</v>
      </c>
      <c r="E105" t="s">
        <v>716</v>
      </c>
      <c r="F105">
        <v>7.1400000000000005E-2</v>
      </c>
      <c r="G105" s="2">
        <v>0.53169999999999995</v>
      </c>
      <c r="H105" t="str">
        <f>IF(G105&gt;=VLOOKUP(_xlfn.CONCAT(B105,E105),'Limites classes IEF'!$B$2:$I$3,8,FALSE),"Prioridade 1",IF(G105&lt;=VLOOKUP(_xlfn.CONCAT(B105,E105),'Limites classes IEF'!$B$2:$I$3,7,FALSE),"Prioridade 3","Prioridade 2"))</f>
        <v>Prioridade 2</v>
      </c>
      <c r="I105" s="2"/>
    </row>
    <row r="106" spans="1:9" x14ac:dyDescent="0.25">
      <c r="A106">
        <v>21830</v>
      </c>
      <c r="B106" t="s">
        <v>719</v>
      </c>
      <c r="C106" t="s">
        <v>438</v>
      </c>
      <c r="D106" t="s">
        <v>93</v>
      </c>
      <c r="E106" t="s">
        <v>716</v>
      </c>
      <c r="F106">
        <v>2.64E-2</v>
      </c>
      <c r="G106" s="2">
        <v>0.2283</v>
      </c>
      <c r="H106" t="str">
        <f>IF(G106&gt;=VLOOKUP(_xlfn.CONCAT(B106,E106),'Limites classes IEF'!$B$2:$I$3,8,FALSE),"Prioridade 1",IF(G106&lt;=VLOOKUP(_xlfn.CONCAT(B106,E106),'Limites classes IEF'!$B$2:$I$3,7,FALSE),"Prioridade 3","Prioridade 2"))</f>
        <v>Prioridade 3</v>
      </c>
      <c r="I106" s="2"/>
    </row>
    <row r="107" spans="1:9" x14ac:dyDescent="0.25">
      <c r="A107">
        <v>21838</v>
      </c>
      <c r="B107" t="s">
        <v>719</v>
      </c>
      <c r="C107" t="s">
        <v>445</v>
      </c>
      <c r="D107" t="s">
        <v>93</v>
      </c>
      <c r="E107" t="s">
        <v>716</v>
      </c>
      <c r="F107">
        <v>1.7500000000000002E-2</v>
      </c>
      <c r="G107" s="2">
        <v>0.16789999999999999</v>
      </c>
      <c r="H107" t="str">
        <f>IF(G107&gt;=VLOOKUP(_xlfn.CONCAT(B107,E107),'Limites classes IEF'!$B$2:$I$3,8,FALSE),"Prioridade 1",IF(G107&lt;=VLOOKUP(_xlfn.CONCAT(B107,E107),'Limites classes IEF'!$B$2:$I$3,7,FALSE),"Prioridade 3","Prioridade 2"))</f>
        <v>Prioridade 3</v>
      </c>
      <c r="I107" s="2"/>
    </row>
    <row r="108" spans="1:9" x14ac:dyDescent="0.25">
      <c r="A108">
        <v>21845</v>
      </c>
      <c r="B108" t="s">
        <v>719</v>
      </c>
      <c r="C108" t="s">
        <v>451</v>
      </c>
      <c r="D108" t="s">
        <v>93</v>
      </c>
      <c r="E108" t="s">
        <v>716</v>
      </c>
      <c r="F108">
        <v>2.75E-2</v>
      </c>
      <c r="G108" s="2">
        <v>0.2354</v>
      </c>
      <c r="H108" t="str">
        <f>IF(G108&gt;=VLOOKUP(_xlfn.CONCAT(B108,E108),'Limites classes IEF'!$B$2:$I$3,8,FALSE),"Prioridade 1",IF(G108&lt;=VLOOKUP(_xlfn.CONCAT(B108,E108),'Limites classes IEF'!$B$2:$I$3,7,FALSE),"Prioridade 3","Prioridade 2"))</f>
        <v>Prioridade 3</v>
      </c>
      <c r="I108" s="2"/>
    </row>
    <row r="109" spans="1:9" x14ac:dyDescent="0.25">
      <c r="A109">
        <v>21846</v>
      </c>
      <c r="B109" t="s">
        <v>719</v>
      </c>
      <c r="C109" t="s">
        <v>452</v>
      </c>
      <c r="D109" t="s">
        <v>93</v>
      </c>
      <c r="E109" t="s">
        <v>716</v>
      </c>
      <c r="F109">
        <v>6.88E-2</v>
      </c>
      <c r="G109" s="2">
        <v>0.51429999999999998</v>
      </c>
      <c r="H109" t="str">
        <f>IF(G109&gt;=VLOOKUP(_xlfn.CONCAT(B109,E109),'Limites classes IEF'!$B$2:$I$3,8,FALSE),"Prioridade 1",IF(G109&lt;=VLOOKUP(_xlfn.CONCAT(B109,E109),'Limites classes IEF'!$B$2:$I$3,7,FALSE),"Prioridade 3","Prioridade 2"))</f>
        <v>Prioridade 2</v>
      </c>
      <c r="I109" s="2"/>
    </row>
    <row r="110" spans="1:9" x14ac:dyDescent="0.25">
      <c r="A110">
        <v>21848</v>
      </c>
      <c r="B110" t="s">
        <v>719</v>
      </c>
      <c r="C110" t="s">
        <v>454</v>
      </c>
      <c r="D110" t="s">
        <v>93</v>
      </c>
      <c r="E110" t="s">
        <v>716</v>
      </c>
      <c r="F110">
        <v>4.7399999999999998E-2</v>
      </c>
      <c r="G110" s="2">
        <v>0.36990000000000001</v>
      </c>
      <c r="H110" t="str">
        <f>IF(G110&gt;=VLOOKUP(_xlfn.CONCAT(B110,E110),'Limites classes IEF'!$B$2:$I$3,8,FALSE),"Prioridade 1",IF(G110&lt;=VLOOKUP(_xlfn.CONCAT(B110,E110),'Limites classes IEF'!$B$2:$I$3,7,FALSE),"Prioridade 3","Prioridade 2"))</f>
        <v>Prioridade 2</v>
      </c>
      <c r="I110" s="2"/>
    </row>
    <row r="111" spans="1:9" x14ac:dyDescent="0.25">
      <c r="A111">
        <v>21849</v>
      </c>
      <c r="B111" t="s">
        <v>719</v>
      </c>
      <c r="C111" t="s">
        <v>455</v>
      </c>
      <c r="D111" t="s">
        <v>93</v>
      </c>
      <c r="E111" t="s">
        <v>716</v>
      </c>
      <c r="F111">
        <v>5.8700000000000002E-2</v>
      </c>
      <c r="G111" s="2">
        <v>0.44569999999999999</v>
      </c>
      <c r="H111" t="str">
        <f>IF(G111&gt;=VLOOKUP(_xlfn.CONCAT(B111,E111),'Limites classes IEF'!$B$2:$I$3,8,FALSE),"Prioridade 1",IF(G111&lt;=VLOOKUP(_xlfn.CONCAT(B111,E111),'Limites classes IEF'!$B$2:$I$3,7,FALSE),"Prioridade 3","Prioridade 2"))</f>
        <v>Prioridade 2</v>
      </c>
      <c r="I111" s="2"/>
    </row>
    <row r="112" spans="1:9" x14ac:dyDescent="0.25">
      <c r="A112">
        <v>21850</v>
      </c>
      <c r="B112" t="s">
        <v>719</v>
      </c>
      <c r="C112" t="s">
        <v>456</v>
      </c>
      <c r="D112" t="s">
        <v>93</v>
      </c>
      <c r="E112" t="s">
        <v>716</v>
      </c>
      <c r="F112">
        <v>0.1409</v>
      </c>
      <c r="G112" s="2">
        <v>1</v>
      </c>
      <c r="H112" t="str">
        <f>IF(G112&gt;=VLOOKUP(_xlfn.CONCAT(B112,E112),'Limites classes IEF'!$B$2:$I$3,8,FALSE),"Prioridade 1",IF(G112&lt;=VLOOKUP(_xlfn.CONCAT(B112,E112),'Limites classes IEF'!$B$2:$I$3,7,FALSE),"Prioridade 3","Prioridade 2"))</f>
        <v>Prioridade 1</v>
      </c>
      <c r="I112" s="2"/>
    </row>
    <row r="113" spans="1:9" x14ac:dyDescent="0.25">
      <c r="A113">
        <v>21851</v>
      </c>
      <c r="B113" t="s">
        <v>719</v>
      </c>
      <c r="C113" t="s">
        <v>457</v>
      </c>
      <c r="D113" t="s">
        <v>93</v>
      </c>
      <c r="E113" t="s">
        <v>716</v>
      </c>
      <c r="F113">
        <v>-7.4999999999999997E-3</v>
      </c>
      <c r="G113" s="2">
        <v>0</v>
      </c>
      <c r="H113" t="str">
        <f>IF(G113&gt;=VLOOKUP(_xlfn.CONCAT(B113,E113),'Limites classes IEF'!$B$2:$I$3,8,FALSE),"Prioridade 1",IF(G113&lt;=VLOOKUP(_xlfn.CONCAT(B113,E113),'Limites classes IEF'!$B$2:$I$3,7,FALSE),"Prioridade 3","Prioridade 2"))</f>
        <v>Prioridade 3</v>
      </c>
      <c r="I113" s="2"/>
    </row>
    <row r="114" spans="1:9" x14ac:dyDescent="0.25">
      <c r="A114">
        <v>21852</v>
      </c>
      <c r="B114" t="s">
        <v>719</v>
      </c>
      <c r="C114" t="s">
        <v>458</v>
      </c>
      <c r="D114" t="s">
        <v>93</v>
      </c>
      <c r="E114" t="s">
        <v>716</v>
      </c>
      <c r="F114">
        <v>1.09E-2</v>
      </c>
      <c r="G114" s="2">
        <v>0.1239</v>
      </c>
      <c r="H114" t="str">
        <f>IF(G114&gt;=VLOOKUP(_xlfn.CONCAT(B114,E114),'Limites classes IEF'!$B$2:$I$3,8,FALSE),"Prioridade 1",IF(G114&lt;=VLOOKUP(_xlfn.CONCAT(B114,E114),'Limites classes IEF'!$B$2:$I$3,7,FALSE),"Prioridade 3","Prioridade 2"))</f>
        <v>Prioridade 3</v>
      </c>
      <c r="I114" s="2"/>
    </row>
    <row r="115" spans="1:9" x14ac:dyDescent="0.25">
      <c r="A115">
        <v>21887</v>
      </c>
      <c r="B115" t="s">
        <v>719</v>
      </c>
      <c r="C115" t="s">
        <v>491</v>
      </c>
      <c r="D115" t="s">
        <v>93</v>
      </c>
      <c r="E115" t="s">
        <v>716</v>
      </c>
      <c r="F115">
        <v>6.6199999999999995E-2</v>
      </c>
      <c r="G115" s="2">
        <v>0.49669999999999997</v>
      </c>
      <c r="H115" t="str">
        <f>IF(G115&gt;=VLOOKUP(_xlfn.CONCAT(B115,E115),'Limites classes IEF'!$B$2:$I$3,8,FALSE),"Prioridade 1",IF(G115&lt;=VLOOKUP(_xlfn.CONCAT(B115,E115),'Limites classes IEF'!$B$2:$I$3,7,FALSE),"Prioridade 3","Prioridade 2"))</f>
        <v>Prioridade 2</v>
      </c>
      <c r="I115" s="2"/>
    </row>
    <row r="116" spans="1:9" x14ac:dyDescent="0.25">
      <c r="A116">
        <v>21888</v>
      </c>
      <c r="B116" t="s">
        <v>719</v>
      </c>
      <c r="C116" t="s">
        <v>492</v>
      </c>
      <c r="D116" t="s">
        <v>93</v>
      </c>
      <c r="E116" t="s">
        <v>716</v>
      </c>
      <c r="F116">
        <v>1.18E-2</v>
      </c>
      <c r="G116" s="2">
        <v>0.13</v>
      </c>
      <c r="H116" t="str">
        <f>IF(G116&gt;=VLOOKUP(_xlfn.CONCAT(B116,E116),'Limites classes IEF'!$B$2:$I$3,8,FALSE),"Prioridade 1",IF(G116&lt;=VLOOKUP(_xlfn.CONCAT(B116,E116),'Limites classes IEF'!$B$2:$I$3,7,FALSE),"Prioridade 3","Prioridade 2"))</f>
        <v>Prioridade 3</v>
      </c>
      <c r="I116" s="2"/>
    </row>
    <row r="117" spans="1:9" x14ac:dyDescent="0.25">
      <c r="A117">
        <v>21889</v>
      </c>
      <c r="B117" t="s">
        <v>719</v>
      </c>
      <c r="C117" t="s">
        <v>493</v>
      </c>
      <c r="D117" t="s">
        <v>93</v>
      </c>
      <c r="E117" t="s">
        <v>716</v>
      </c>
      <c r="F117">
        <v>6.6199999999999995E-2</v>
      </c>
      <c r="G117" s="2">
        <v>0.49669999999999997</v>
      </c>
      <c r="H117" t="str">
        <f>IF(G117&gt;=VLOOKUP(_xlfn.CONCAT(B117,E117),'Limites classes IEF'!$B$2:$I$3,8,FALSE),"Prioridade 1",IF(G117&lt;=VLOOKUP(_xlfn.CONCAT(B117,E117),'Limites classes IEF'!$B$2:$I$3,7,FALSE),"Prioridade 3","Prioridade 2"))</f>
        <v>Prioridade 2</v>
      </c>
      <c r="I117" s="2"/>
    </row>
    <row r="118" spans="1:9" x14ac:dyDescent="0.25">
      <c r="A118">
        <v>21890</v>
      </c>
      <c r="B118" t="s">
        <v>719</v>
      </c>
      <c r="C118" t="s">
        <v>494</v>
      </c>
      <c r="D118" t="s">
        <v>93</v>
      </c>
      <c r="E118" t="s">
        <v>716</v>
      </c>
      <c r="F118">
        <v>6.0499999999999998E-2</v>
      </c>
      <c r="G118" s="2">
        <v>0.45800000000000002</v>
      </c>
      <c r="H118" t="str">
        <f>IF(G118&gt;=VLOOKUP(_xlfn.CONCAT(B118,E118),'Limites classes IEF'!$B$2:$I$3,8,FALSE),"Prioridade 1",IF(G118&lt;=VLOOKUP(_xlfn.CONCAT(B118,E118),'Limites classes IEF'!$B$2:$I$3,7,FALSE),"Prioridade 3","Prioridade 2"))</f>
        <v>Prioridade 2</v>
      </c>
      <c r="I118" s="2"/>
    </row>
    <row r="119" spans="1:9" x14ac:dyDescent="0.25">
      <c r="A119">
        <v>21891</v>
      </c>
      <c r="B119" t="s">
        <v>719</v>
      </c>
      <c r="C119" t="s">
        <v>495</v>
      </c>
      <c r="D119" t="s">
        <v>93</v>
      </c>
      <c r="E119" t="s">
        <v>716</v>
      </c>
      <c r="F119">
        <v>6.1800000000000001E-2</v>
      </c>
      <c r="G119" s="2">
        <v>0.46700000000000003</v>
      </c>
      <c r="H119" t="str">
        <f>IF(G119&gt;=VLOOKUP(_xlfn.CONCAT(B119,E119),'Limites classes IEF'!$B$2:$I$3,8,FALSE),"Prioridade 1",IF(G119&lt;=VLOOKUP(_xlfn.CONCAT(B119,E119),'Limites classes IEF'!$B$2:$I$3,7,FALSE),"Prioridade 3","Prioridade 2"))</f>
        <v>Prioridade 2</v>
      </c>
      <c r="I119" s="2"/>
    </row>
    <row r="120" spans="1:9" x14ac:dyDescent="0.25">
      <c r="A120">
        <v>21892</v>
      </c>
      <c r="B120" t="s">
        <v>719</v>
      </c>
      <c r="C120" t="s">
        <v>496</v>
      </c>
      <c r="D120" t="s">
        <v>93</v>
      </c>
      <c r="E120" t="s">
        <v>716</v>
      </c>
      <c r="F120">
        <v>6.1800000000000001E-2</v>
      </c>
      <c r="G120" s="2">
        <v>0.46700000000000003</v>
      </c>
      <c r="H120" t="str">
        <f>IF(G120&gt;=VLOOKUP(_xlfn.CONCAT(B120,E120),'Limites classes IEF'!$B$2:$I$3,8,FALSE),"Prioridade 1",IF(G120&lt;=VLOOKUP(_xlfn.CONCAT(B120,E120),'Limites classes IEF'!$B$2:$I$3,7,FALSE),"Prioridade 3","Prioridade 2"))</f>
        <v>Prioridade 2</v>
      </c>
      <c r="I120" s="2"/>
    </row>
    <row r="121" spans="1:9" x14ac:dyDescent="0.25">
      <c r="A121">
        <v>21893</v>
      </c>
      <c r="B121" t="s">
        <v>719</v>
      </c>
      <c r="C121" t="s">
        <v>497</v>
      </c>
      <c r="D121" t="s">
        <v>93</v>
      </c>
      <c r="E121" t="s">
        <v>716</v>
      </c>
      <c r="F121">
        <v>7.0000000000000007E-2</v>
      </c>
      <c r="G121" s="2">
        <v>0.52210000000000001</v>
      </c>
      <c r="H121" t="str">
        <f>IF(G121&gt;=VLOOKUP(_xlfn.CONCAT(B121,E121),'Limites classes IEF'!$B$2:$I$3,8,FALSE),"Prioridade 1",IF(G121&lt;=VLOOKUP(_xlfn.CONCAT(B121,E121),'Limites classes IEF'!$B$2:$I$3,7,FALSE),"Prioridade 3","Prioridade 2"))</f>
        <v>Prioridade 2</v>
      </c>
      <c r="I121" s="2"/>
    </row>
    <row r="122" spans="1:9" x14ac:dyDescent="0.25">
      <c r="A122">
        <v>21899</v>
      </c>
      <c r="B122" t="s">
        <v>719</v>
      </c>
      <c r="C122" t="s">
        <v>498</v>
      </c>
      <c r="D122" t="s">
        <v>93</v>
      </c>
      <c r="E122" t="s">
        <v>716</v>
      </c>
      <c r="F122">
        <v>4.9700000000000001E-2</v>
      </c>
      <c r="G122" s="2">
        <v>0.38500000000000001</v>
      </c>
      <c r="H122" t="str">
        <f>IF(G122&gt;=VLOOKUP(_xlfn.CONCAT(B122,E122),'Limites classes IEF'!$B$2:$I$3,8,FALSE),"Prioridade 1",IF(G122&lt;=VLOOKUP(_xlfn.CONCAT(B122,E122),'Limites classes IEF'!$B$2:$I$3,7,FALSE),"Prioridade 3","Prioridade 2"))</f>
        <v>Prioridade 2</v>
      </c>
      <c r="I122" s="2"/>
    </row>
    <row r="123" spans="1:9" x14ac:dyDescent="0.25">
      <c r="A123">
        <v>21900</v>
      </c>
      <c r="B123" t="s">
        <v>719</v>
      </c>
      <c r="C123" t="s">
        <v>499</v>
      </c>
      <c r="D123" t="s">
        <v>93</v>
      </c>
      <c r="E123" t="s">
        <v>716</v>
      </c>
      <c r="F123">
        <v>3.7100000000000001E-2</v>
      </c>
      <c r="G123" s="2">
        <v>0.30059999999999998</v>
      </c>
      <c r="H123" t="str">
        <f>IF(G123&gt;=VLOOKUP(_xlfn.CONCAT(B123,E123),'Limites classes IEF'!$B$2:$I$3,8,FALSE),"Prioridade 1",IF(G123&lt;=VLOOKUP(_xlfn.CONCAT(B123,E123),'Limites classes IEF'!$B$2:$I$3,7,FALSE),"Prioridade 3","Prioridade 2"))</f>
        <v>Prioridade 2</v>
      </c>
      <c r="I123" s="2"/>
    </row>
    <row r="124" spans="1:9" x14ac:dyDescent="0.25">
      <c r="A124">
        <v>21901</v>
      </c>
      <c r="B124" t="s">
        <v>719</v>
      </c>
      <c r="C124" t="s">
        <v>500</v>
      </c>
      <c r="D124" t="s">
        <v>93</v>
      </c>
      <c r="E124" t="s">
        <v>716</v>
      </c>
      <c r="F124">
        <v>6.7199999999999996E-2</v>
      </c>
      <c r="G124" s="2">
        <v>0.503</v>
      </c>
      <c r="H124" t="str">
        <f>IF(G124&gt;=VLOOKUP(_xlfn.CONCAT(B124,E124),'Limites classes IEF'!$B$2:$I$3,8,FALSE),"Prioridade 1",IF(G124&lt;=VLOOKUP(_xlfn.CONCAT(B124,E124),'Limites classes IEF'!$B$2:$I$3,7,FALSE),"Prioridade 3","Prioridade 2"))</f>
        <v>Prioridade 2</v>
      </c>
      <c r="I124" s="2"/>
    </row>
    <row r="125" spans="1:9" x14ac:dyDescent="0.25">
      <c r="A125">
        <v>21902</v>
      </c>
      <c r="B125" t="s">
        <v>719</v>
      </c>
      <c r="C125" t="s">
        <v>501</v>
      </c>
      <c r="D125" t="s">
        <v>93</v>
      </c>
      <c r="E125" t="s">
        <v>716</v>
      </c>
      <c r="F125">
        <v>0.1202</v>
      </c>
      <c r="G125" s="2">
        <v>0.86040000000000005</v>
      </c>
      <c r="H125" t="str">
        <f>IF(G125&gt;=VLOOKUP(_xlfn.CONCAT(B125,E125),'Limites classes IEF'!$B$2:$I$3,8,FALSE),"Prioridade 1",IF(G125&lt;=VLOOKUP(_xlfn.CONCAT(B125,E125),'Limites classes IEF'!$B$2:$I$3,7,FALSE),"Prioridade 3","Prioridade 2"))</f>
        <v>Prioridade 1</v>
      </c>
      <c r="I125" s="2"/>
    </row>
    <row r="126" spans="1:9" x14ac:dyDescent="0.25">
      <c r="A126">
        <v>21903</v>
      </c>
      <c r="B126" t="s">
        <v>719</v>
      </c>
      <c r="C126" t="s">
        <v>502</v>
      </c>
      <c r="D126" t="s">
        <v>93</v>
      </c>
      <c r="E126" t="s">
        <v>716</v>
      </c>
      <c r="F126">
        <v>5.8700000000000002E-2</v>
      </c>
      <c r="G126" s="2">
        <v>0.44569999999999999</v>
      </c>
      <c r="H126" t="str">
        <f>IF(G126&gt;=VLOOKUP(_xlfn.CONCAT(B126,E126),'Limites classes IEF'!$B$2:$I$3,8,FALSE),"Prioridade 1",IF(G126&lt;=VLOOKUP(_xlfn.CONCAT(B126,E126),'Limites classes IEF'!$B$2:$I$3,7,FALSE),"Prioridade 3","Prioridade 2"))</f>
        <v>Prioridade 2</v>
      </c>
      <c r="I126" s="2"/>
    </row>
    <row r="127" spans="1:9" x14ac:dyDescent="0.25">
      <c r="A127">
        <v>21904</v>
      </c>
      <c r="B127" t="s">
        <v>719</v>
      </c>
      <c r="C127" t="s">
        <v>503</v>
      </c>
      <c r="D127" t="s">
        <v>93</v>
      </c>
      <c r="E127" t="s">
        <v>716</v>
      </c>
      <c r="F127">
        <v>7.5700000000000003E-2</v>
      </c>
      <c r="G127" s="2">
        <v>0.56040000000000001</v>
      </c>
      <c r="H127" t="str">
        <f>IF(G127&gt;=VLOOKUP(_xlfn.CONCAT(B127,E127),'Limites classes IEF'!$B$2:$I$3,8,FALSE),"Prioridade 1",IF(G127&lt;=VLOOKUP(_xlfn.CONCAT(B127,E127),'Limites classes IEF'!$B$2:$I$3,7,FALSE),"Prioridade 3","Prioridade 2"))</f>
        <v>Prioridade 2</v>
      </c>
      <c r="I127" s="2"/>
    </row>
    <row r="128" spans="1:9" x14ac:dyDescent="0.25">
      <c r="A128">
        <v>21905</v>
      </c>
      <c r="B128" t="s">
        <v>719</v>
      </c>
      <c r="C128" t="s">
        <v>504</v>
      </c>
      <c r="D128" t="s">
        <v>93</v>
      </c>
      <c r="E128" t="s">
        <v>716</v>
      </c>
      <c r="F128">
        <v>6.6100000000000006E-2</v>
      </c>
      <c r="G128" s="2">
        <v>0.49580000000000002</v>
      </c>
      <c r="H128" t="str">
        <f>IF(G128&gt;=VLOOKUP(_xlfn.CONCAT(B128,E128),'Limites classes IEF'!$B$2:$I$3,8,FALSE),"Prioridade 1",IF(G128&lt;=VLOOKUP(_xlfn.CONCAT(B128,E128),'Limites classes IEF'!$B$2:$I$3,7,FALSE),"Prioridade 3","Prioridade 2"))</f>
        <v>Prioridade 2</v>
      </c>
      <c r="I128" s="2"/>
    </row>
    <row r="129" spans="1:9" x14ac:dyDescent="0.25">
      <c r="A129">
        <v>21906</v>
      </c>
      <c r="B129" t="s">
        <v>719</v>
      </c>
      <c r="C129" t="s">
        <v>505</v>
      </c>
      <c r="D129" t="s">
        <v>93</v>
      </c>
      <c r="E129" t="s">
        <v>716</v>
      </c>
      <c r="F129">
        <v>6.3399999999999998E-2</v>
      </c>
      <c r="G129" s="2">
        <v>0.47760000000000002</v>
      </c>
      <c r="H129" t="str">
        <f>IF(G129&gt;=VLOOKUP(_xlfn.CONCAT(B129,E129),'Limites classes IEF'!$B$2:$I$3,8,FALSE),"Prioridade 1",IF(G129&lt;=VLOOKUP(_xlfn.CONCAT(B129,E129),'Limites classes IEF'!$B$2:$I$3,7,FALSE),"Prioridade 3","Prioridade 2"))</f>
        <v>Prioridade 2</v>
      </c>
      <c r="I129" s="2"/>
    </row>
    <row r="130" spans="1:9" x14ac:dyDescent="0.25">
      <c r="A130">
        <v>21907</v>
      </c>
      <c r="B130" t="s">
        <v>719</v>
      </c>
      <c r="C130" t="s">
        <v>506</v>
      </c>
      <c r="D130" t="s">
        <v>93</v>
      </c>
      <c r="E130" t="s">
        <v>716</v>
      </c>
      <c r="F130">
        <v>9.9699999999999997E-2</v>
      </c>
      <c r="G130" s="2">
        <v>0.72219999999999995</v>
      </c>
      <c r="H130" t="str">
        <f>IF(G130&gt;=VLOOKUP(_xlfn.CONCAT(B130,E130),'Limites classes IEF'!$B$2:$I$3,8,FALSE),"Prioridade 1",IF(G130&lt;=VLOOKUP(_xlfn.CONCAT(B130,E130),'Limites classes IEF'!$B$2:$I$3,7,FALSE),"Prioridade 3","Prioridade 2"))</f>
        <v>Prioridade 1</v>
      </c>
      <c r="I130" s="2"/>
    </row>
    <row r="131" spans="1:9" x14ac:dyDescent="0.25">
      <c r="A131">
        <v>21908</v>
      </c>
      <c r="B131" t="s">
        <v>719</v>
      </c>
      <c r="C131" t="s">
        <v>507</v>
      </c>
      <c r="D131" t="s">
        <v>93</v>
      </c>
      <c r="E131" t="s">
        <v>716</v>
      </c>
      <c r="F131">
        <v>-3.3E-3</v>
      </c>
      <c r="G131" s="2">
        <v>2.8199999999999999E-2</v>
      </c>
      <c r="H131" t="str">
        <f>IF(G131&gt;=VLOOKUP(_xlfn.CONCAT(B131,E131),'Limites classes IEF'!$B$2:$I$3,8,FALSE),"Prioridade 1",IF(G131&lt;=VLOOKUP(_xlfn.CONCAT(B131,E131),'Limites classes IEF'!$B$2:$I$3,7,FALSE),"Prioridade 3","Prioridade 2"))</f>
        <v>Prioridade 3</v>
      </c>
      <c r="I131" s="2"/>
    </row>
    <row r="132" spans="1:9" x14ac:dyDescent="0.25">
      <c r="A132">
        <v>21909</v>
      </c>
      <c r="B132" t="s">
        <v>719</v>
      </c>
      <c r="C132" t="s">
        <v>508</v>
      </c>
      <c r="D132" t="s">
        <v>93</v>
      </c>
      <c r="E132" t="s">
        <v>716</v>
      </c>
      <c r="F132">
        <v>-7.4999999999999997E-3</v>
      </c>
      <c r="G132" s="2">
        <v>0</v>
      </c>
      <c r="H132" t="str">
        <f>IF(G132&gt;=VLOOKUP(_xlfn.CONCAT(B132,E132),'Limites classes IEF'!$B$2:$I$3,8,FALSE),"Prioridade 1",IF(G132&lt;=VLOOKUP(_xlfn.CONCAT(B132,E132),'Limites classes IEF'!$B$2:$I$3,7,FALSE),"Prioridade 3","Prioridade 2"))</f>
        <v>Prioridade 3</v>
      </c>
      <c r="I132" s="2"/>
    </row>
    <row r="133" spans="1:9" x14ac:dyDescent="0.25">
      <c r="A133">
        <v>21910</v>
      </c>
      <c r="B133" t="s">
        <v>719</v>
      </c>
      <c r="C133" t="s">
        <v>509</v>
      </c>
      <c r="D133" t="s">
        <v>93</v>
      </c>
      <c r="E133" t="s">
        <v>716</v>
      </c>
      <c r="F133">
        <v>8.2799999999999999E-2</v>
      </c>
      <c r="G133" s="2">
        <v>0.60819999999999996</v>
      </c>
      <c r="H133" t="str">
        <f>IF(G133&gt;=VLOOKUP(_xlfn.CONCAT(B133,E133),'Limites classes IEF'!$B$2:$I$3,8,FALSE),"Prioridade 1",IF(G133&lt;=VLOOKUP(_xlfn.CONCAT(B133,E133),'Limites classes IEF'!$B$2:$I$3,7,FALSE),"Prioridade 3","Prioridade 2"))</f>
        <v>Prioridade 2</v>
      </c>
      <c r="I133" s="2"/>
    </row>
    <row r="134" spans="1:9" x14ac:dyDescent="0.25">
      <c r="A134">
        <v>21911</v>
      </c>
      <c r="B134" t="s">
        <v>719</v>
      </c>
      <c r="C134" t="s">
        <v>510</v>
      </c>
      <c r="D134" t="s">
        <v>93</v>
      </c>
      <c r="E134" t="s">
        <v>716</v>
      </c>
      <c r="F134">
        <v>7.0000000000000007E-2</v>
      </c>
      <c r="G134" s="2">
        <v>0.52210000000000001</v>
      </c>
      <c r="H134" t="str">
        <f>IF(G134&gt;=VLOOKUP(_xlfn.CONCAT(B134,E134),'Limites classes IEF'!$B$2:$I$3,8,FALSE),"Prioridade 1",IF(G134&lt;=VLOOKUP(_xlfn.CONCAT(B134,E134),'Limites classes IEF'!$B$2:$I$3,7,FALSE),"Prioridade 3","Prioridade 2"))</f>
        <v>Prioridade 2</v>
      </c>
      <c r="I134" s="2"/>
    </row>
    <row r="135" spans="1:9" x14ac:dyDescent="0.25">
      <c r="A135">
        <v>21912</v>
      </c>
      <c r="B135" t="s">
        <v>719</v>
      </c>
      <c r="C135" t="s">
        <v>511</v>
      </c>
      <c r="D135" t="s">
        <v>93</v>
      </c>
      <c r="E135" t="s">
        <v>716</v>
      </c>
      <c r="F135">
        <v>0.1202</v>
      </c>
      <c r="G135" s="2">
        <v>0.86040000000000005</v>
      </c>
      <c r="H135" t="str">
        <f>IF(G135&gt;=VLOOKUP(_xlfn.CONCAT(B135,E135),'Limites classes IEF'!$B$2:$I$3,8,FALSE),"Prioridade 1",IF(G135&lt;=VLOOKUP(_xlfn.CONCAT(B135,E135),'Limites classes IEF'!$B$2:$I$3,7,FALSE),"Prioridade 3","Prioridade 2"))</f>
        <v>Prioridade 1</v>
      </c>
      <c r="I135" s="2"/>
    </row>
    <row r="136" spans="1:9" x14ac:dyDescent="0.25">
      <c r="A136">
        <v>21913</v>
      </c>
      <c r="B136" t="s">
        <v>719</v>
      </c>
      <c r="C136" t="s">
        <v>512</v>
      </c>
      <c r="D136" t="s">
        <v>93</v>
      </c>
      <c r="E136" t="s">
        <v>716</v>
      </c>
      <c r="F136">
        <v>4.7399999999999998E-2</v>
      </c>
      <c r="G136" s="2">
        <v>0.36990000000000001</v>
      </c>
      <c r="H136" t="str">
        <f>IF(G136&gt;=VLOOKUP(_xlfn.CONCAT(B136,E136),'Limites classes IEF'!$B$2:$I$3,8,FALSE),"Prioridade 1",IF(G136&lt;=VLOOKUP(_xlfn.CONCAT(B136,E136),'Limites classes IEF'!$B$2:$I$3,7,FALSE),"Prioridade 3","Prioridade 2"))</f>
        <v>Prioridade 2</v>
      </c>
      <c r="I136" s="2"/>
    </row>
    <row r="137" spans="1:9" x14ac:dyDescent="0.25">
      <c r="A137">
        <v>21914</v>
      </c>
      <c r="B137" t="s">
        <v>719</v>
      </c>
      <c r="C137" t="s">
        <v>513</v>
      </c>
      <c r="D137" t="s">
        <v>93</v>
      </c>
      <c r="E137" t="s">
        <v>716</v>
      </c>
      <c r="F137">
        <v>0.11169999999999999</v>
      </c>
      <c r="G137" s="2">
        <v>0.80330000000000001</v>
      </c>
      <c r="H137" t="str">
        <f>IF(G137&gt;=VLOOKUP(_xlfn.CONCAT(B137,E137),'Limites classes IEF'!$B$2:$I$3,8,FALSE),"Prioridade 1",IF(G137&lt;=VLOOKUP(_xlfn.CONCAT(B137,E137),'Limites classes IEF'!$B$2:$I$3,7,FALSE),"Prioridade 3","Prioridade 2"))</f>
        <v>Prioridade 1</v>
      </c>
      <c r="I137" s="2"/>
    </row>
    <row r="138" spans="1:9" x14ac:dyDescent="0.25">
      <c r="A138">
        <v>21915</v>
      </c>
      <c r="B138" t="s">
        <v>719</v>
      </c>
      <c r="C138" t="s">
        <v>514</v>
      </c>
      <c r="D138" t="s">
        <v>93</v>
      </c>
      <c r="E138" t="s">
        <v>716</v>
      </c>
      <c r="F138">
        <v>6.7100000000000007E-2</v>
      </c>
      <c r="G138" s="2">
        <v>0.503</v>
      </c>
      <c r="H138" t="str">
        <f>IF(G138&gt;=VLOOKUP(_xlfn.CONCAT(B138,E138),'Limites classes IEF'!$B$2:$I$3,8,FALSE),"Prioridade 1",IF(G138&lt;=VLOOKUP(_xlfn.CONCAT(B138,E138),'Limites classes IEF'!$B$2:$I$3,7,FALSE),"Prioridade 3","Prioridade 2"))</f>
        <v>Prioridade 2</v>
      </c>
      <c r="I138" s="2"/>
    </row>
    <row r="139" spans="1:9" x14ac:dyDescent="0.25">
      <c r="A139">
        <v>21918</v>
      </c>
      <c r="B139" t="s">
        <v>719</v>
      </c>
      <c r="C139" t="s">
        <v>515</v>
      </c>
      <c r="D139" t="s">
        <v>93</v>
      </c>
      <c r="E139" t="s">
        <v>716</v>
      </c>
      <c r="F139">
        <v>7.8700000000000006E-2</v>
      </c>
      <c r="G139" s="2">
        <v>0.58099999999999996</v>
      </c>
      <c r="H139" t="str">
        <f>IF(G139&gt;=VLOOKUP(_xlfn.CONCAT(B139,E139),'Limites classes IEF'!$B$2:$I$3,8,FALSE),"Prioridade 1",IF(G139&lt;=VLOOKUP(_xlfn.CONCAT(B139,E139),'Limites classes IEF'!$B$2:$I$3,7,FALSE),"Prioridade 3","Prioridade 2"))</f>
        <v>Prioridade 2</v>
      </c>
      <c r="I139" s="2"/>
    </row>
    <row r="140" spans="1:9" x14ac:dyDescent="0.25">
      <c r="A140">
        <v>21919</v>
      </c>
      <c r="B140" t="s">
        <v>719</v>
      </c>
      <c r="C140" t="s">
        <v>516</v>
      </c>
      <c r="D140" t="s">
        <v>93</v>
      </c>
      <c r="E140" t="s">
        <v>716</v>
      </c>
      <c r="F140">
        <v>4.3200000000000002E-2</v>
      </c>
      <c r="G140" s="2">
        <v>0.34129999999999999</v>
      </c>
      <c r="H140" t="str">
        <f>IF(G140&gt;=VLOOKUP(_xlfn.CONCAT(B140,E140),'Limites classes IEF'!$B$2:$I$3,8,FALSE),"Prioridade 1",IF(G140&lt;=VLOOKUP(_xlfn.CONCAT(B140,E140),'Limites classes IEF'!$B$2:$I$3,7,FALSE),"Prioridade 3","Prioridade 2"))</f>
        <v>Prioridade 2</v>
      </c>
      <c r="I140" s="2"/>
    </row>
    <row r="141" spans="1:9" x14ac:dyDescent="0.25">
      <c r="A141">
        <v>21920</v>
      </c>
      <c r="B141" t="s">
        <v>719</v>
      </c>
      <c r="C141" t="s">
        <v>517</v>
      </c>
      <c r="D141" t="s">
        <v>93</v>
      </c>
      <c r="E141" t="s">
        <v>716</v>
      </c>
      <c r="F141">
        <v>6.2600000000000003E-2</v>
      </c>
      <c r="G141" s="2">
        <v>0.47249999999999998</v>
      </c>
      <c r="H141" t="str">
        <f>IF(G141&gt;=VLOOKUP(_xlfn.CONCAT(B141,E141),'Limites classes IEF'!$B$2:$I$3,8,FALSE),"Prioridade 1",IF(G141&lt;=VLOOKUP(_xlfn.CONCAT(B141,E141),'Limites classes IEF'!$B$2:$I$3,7,FALSE),"Prioridade 3","Prioridade 2"))</f>
        <v>Prioridade 2</v>
      </c>
      <c r="I141" s="2"/>
    </row>
    <row r="142" spans="1:9" x14ac:dyDescent="0.25">
      <c r="A142">
        <v>21921</v>
      </c>
      <c r="B142" t="s">
        <v>719</v>
      </c>
      <c r="C142" t="s">
        <v>518</v>
      </c>
      <c r="D142" t="s">
        <v>93</v>
      </c>
      <c r="E142" t="s">
        <v>716</v>
      </c>
      <c r="F142">
        <v>6.2700000000000006E-2</v>
      </c>
      <c r="G142" s="2">
        <v>0.47270000000000001</v>
      </c>
      <c r="H142" t="str">
        <f>IF(G142&gt;=VLOOKUP(_xlfn.CONCAT(B142,E142),'Limites classes IEF'!$B$2:$I$3,8,FALSE),"Prioridade 1",IF(G142&lt;=VLOOKUP(_xlfn.CONCAT(B142,E142),'Limites classes IEF'!$B$2:$I$3,7,FALSE),"Prioridade 3","Prioridade 2"))</f>
        <v>Prioridade 2</v>
      </c>
      <c r="I142" s="2"/>
    </row>
    <row r="143" spans="1:9" x14ac:dyDescent="0.25">
      <c r="A143">
        <v>21922</v>
      </c>
      <c r="B143" t="s">
        <v>719</v>
      </c>
      <c r="C143" t="s">
        <v>519</v>
      </c>
      <c r="D143" t="s">
        <v>93</v>
      </c>
      <c r="E143" t="s">
        <v>716</v>
      </c>
      <c r="F143">
        <v>6.1899999999999997E-2</v>
      </c>
      <c r="G143" s="2">
        <v>0.46779999999999999</v>
      </c>
      <c r="H143" t="str">
        <f>IF(G143&gt;=VLOOKUP(_xlfn.CONCAT(B143,E143),'Limites classes IEF'!$B$2:$I$3,8,FALSE),"Prioridade 1",IF(G143&lt;=VLOOKUP(_xlfn.CONCAT(B143,E143),'Limites classes IEF'!$B$2:$I$3,7,FALSE),"Prioridade 3","Prioridade 2"))</f>
        <v>Prioridade 2</v>
      </c>
      <c r="I143" s="2"/>
    </row>
    <row r="144" spans="1:9" x14ac:dyDescent="0.25">
      <c r="A144">
        <v>21923</v>
      </c>
      <c r="B144" t="s">
        <v>719</v>
      </c>
      <c r="C144" t="s">
        <v>520</v>
      </c>
      <c r="D144" t="s">
        <v>93</v>
      </c>
      <c r="E144" t="s">
        <v>716</v>
      </c>
      <c r="F144">
        <v>0.11169999999999999</v>
      </c>
      <c r="G144" s="2">
        <v>0.80330000000000001</v>
      </c>
      <c r="H144" t="str">
        <f>IF(G144&gt;=VLOOKUP(_xlfn.CONCAT(B144,E144),'Limites classes IEF'!$B$2:$I$3,8,FALSE),"Prioridade 1",IF(G144&lt;=VLOOKUP(_xlfn.CONCAT(B144,E144),'Limites classes IEF'!$B$2:$I$3,7,FALSE),"Prioridade 3","Prioridade 2"))</f>
        <v>Prioridade 1</v>
      </c>
      <c r="I144" s="2"/>
    </row>
    <row r="145" spans="1:9" x14ac:dyDescent="0.25">
      <c r="A145">
        <v>21924</v>
      </c>
      <c r="B145" t="s">
        <v>719</v>
      </c>
      <c r="C145" t="s">
        <v>521</v>
      </c>
      <c r="D145" t="s">
        <v>93</v>
      </c>
      <c r="E145" t="s">
        <v>716</v>
      </c>
      <c r="F145">
        <v>9.0300000000000005E-2</v>
      </c>
      <c r="G145" s="2">
        <v>0.65920000000000001</v>
      </c>
      <c r="H145" t="str">
        <f>IF(G145&gt;=VLOOKUP(_xlfn.CONCAT(B145,E145),'Limites classes IEF'!$B$2:$I$3,8,FALSE),"Prioridade 1",IF(G145&lt;=VLOOKUP(_xlfn.CONCAT(B145,E145),'Limites classes IEF'!$B$2:$I$3,7,FALSE),"Prioridade 3","Prioridade 2"))</f>
        <v>Prioridade 1</v>
      </c>
      <c r="I145" s="2"/>
    </row>
    <row r="146" spans="1:9" x14ac:dyDescent="0.25">
      <c r="A146">
        <v>21925</v>
      </c>
      <c r="B146" t="s">
        <v>719</v>
      </c>
      <c r="C146" t="s">
        <v>522</v>
      </c>
      <c r="D146" t="s">
        <v>93</v>
      </c>
      <c r="E146" t="s">
        <v>716</v>
      </c>
      <c r="F146">
        <v>5.3400000000000003E-2</v>
      </c>
      <c r="G146" s="2">
        <v>0.41049999999999998</v>
      </c>
      <c r="H146" t="str">
        <f>IF(G146&gt;=VLOOKUP(_xlfn.CONCAT(B146,E146),'Limites classes IEF'!$B$2:$I$3,8,FALSE),"Prioridade 1",IF(G146&lt;=VLOOKUP(_xlfn.CONCAT(B146,E146),'Limites classes IEF'!$B$2:$I$3,7,FALSE),"Prioridade 3","Prioridade 2"))</f>
        <v>Prioridade 2</v>
      </c>
      <c r="I146" s="2"/>
    </row>
    <row r="147" spans="1:9" x14ac:dyDescent="0.25">
      <c r="A147">
        <v>21927</v>
      </c>
      <c r="B147" t="s">
        <v>719</v>
      </c>
      <c r="C147" t="s">
        <v>523</v>
      </c>
      <c r="D147" t="s">
        <v>93</v>
      </c>
      <c r="E147" t="s">
        <v>716</v>
      </c>
      <c r="F147">
        <v>4.82E-2</v>
      </c>
      <c r="G147" s="2">
        <v>0.37519999999999998</v>
      </c>
      <c r="H147" t="str">
        <f>IF(G147&gt;=VLOOKUP(_xlfn.CONCAT(B147,E147),'Limites classes IEF'!$B$2:$I$3,8,FALSE),"Prioridade 1",IF(G147&lt;=VLOOKUP(_xlfn.CONCAT(B147,E147),'Limites classes IEF'!$B$2:$I$3,7,FALSE),"Prioridade 3","Prioridade 2"))</f>
        <v>Prioridade 2</v>
      </c>
      <c r="I147" s="2"/>
    </row>
    <row r="148" spans="1:9" x14ac:dyDescent="0.25">
      <c r="A148">
        <v>21928</v>
      </c>
      <c r="B148" t="s">
        <v>719</v>
      </c>
      <c r="C148" t="s">
        <v>524</v>
      </c>
      <c r="D148" t="s">
        <v>93</v>
      </c>
      <c r="E148" t="s">
        <v>716</v>
      </c>
      <c r="F148">
        <v>7.4999999999999997E-2</v>
      </c>
      <c r="G148" s="2">
        <v>0.55559999999999998</v>
      </c>
      <c r="H148" t="str">
        <f>IF(G148&gt;=VLOOKUP(_xlfn.CONCAT(B148,E148),'Limites classes IEF'!$B$2:$I$3,8,FALSE),"Prioridade 1",IF(G148&lt;=VLOOKUP(_xlfn.CONCAT(B148,E148),'Limites classes IEF'!$B$2:$I$3,7,FALSE),"Prioridade 3","Prioridade 2"))</f>
        <v>Prioridade 2</v>
      </c>
      <c r="I148" s="2"/>
    </row>
    <row r="149" spans="1:9" x14ac:dyDescent="0.25">
      <c r="A149">
        <v>21930</v>
      </c>
      <c r="B149" t="s">
        <v>719</v>
      </c>
      <c r="C149" t="s">
        <v>525</v>
      </c>
      <c r="D149" t="s">
        <v>93</v>
      </c>
      <c r="E149" t="s">
        <v>716</v>
      </c>
      <c r="F149">
        <v>1.84E-2</v>
      </c>
      <c r="G149" s="2">
        <v>0.1744</v>
      </c>
      <c r="H149" t="str">
        <f>IF(G149&gt;=VLOOKUP(_xlfn.CONCAT(B149,E149),'Limites classes IEF'!$B$2:$I$3,8,FALSE),"Prioridade 1",IF(G149&lt;=VLOOKUP(_xlfn.CONCAT(B149,E149),'Limites classes IEF'!$B$2:$I$3,7,FALSE),"Prioridade 3","Prioridade 2"))</f>
        <v>Prioridade 3</v>
      </c>
      <c r="I149" s="2"/>
    </row>
    <row r="150" spans="1:9" x14ac:dyDescent="0.25">
      <c r="A150">
        <v>21931</v>
      </c>
      <c r="B150" t="s">
        <v>719</v>
      </c>
      <c r="C150" t="s">
        <v>526</v>
      </c>
      <c r="D150" t="s">
        <v>93</v>
      </c>
      <c r="E150" t="s">
        <v>716</v>
      </c>
      <c r="F150">
        <v>7.4899999999999994E-2</v>
      </c>
      <c r="G150" s="2">
        <v>0.5554</v>
      </c>
      <c r="H150" t="str">
        <f>IF(G150&gt;=VLOOKUP(_xlfn.CONCAT(B150,E150),'Limites classes IEF'!$B$2:$I$3,8,FALSE),"Prioridade 1",IF(G150&lt;=VLOOKUP(_xlfn.CONCAT(B150,E150),'Limites classes IEF'!$B$2:$I$3,7,FALSE),"Prioridade 3","Prioridade 2"))</f>
        <v>Prioridade 2</v>
      </c>
      <c r="I150" s="2"/>
    </row>
    <row r="151" spans="1:9" x14ac:dyDescent="0.25">
      <c r="A151">
        <v>21932</v>
      </c>
      <c r="B151" t="s">
        <v>719</v>
      </c>
      <c r="C151" t="s">
        <v>527</v>
      </c>
      <c r="D151" t="s">
        <v>93</v>
      </c>
      <c r="E151" t="s">
        <v>716</v>
      </c>
      <c r="F151">
        <v>4.82E-2</v>
      </c>
      <c r="G151" s="2">
        <v>0.37490000000000001</v>
      </c>
      <c r="H151" t="str">
        <f>IF(G151&gt;=VLOOKUP(_xlfn.CONCAT(B151,E151),'Limites classes IEF'!$B$2:$I$3,8,FALSE),"Prioridade 1",IF(G151&lt;=VLOOKUP(_xlfn.CONCAT(B151,E151),'Limites classes IEF'!$B$2:$I$3,7,FALSE),"Prioridade 3","Prioridade 2"))</f>
        <v>Prioridade 2</v>
      </c>
      <c r="I151" s="2"/>
    </row>
    <row r="152" spans="1:9" x14ac:dyDescent="0.25">
      <c r="A152">
        <v>21933</v>
      </c>
      <c r="B152" t="s">
        <v>719</v>
      </c>
      <c r="C152" t="s">
        <v>528</v>
      </c>
      <c r="D152" t="s">
        <v>93</v>
      </c>
      <c r="E152" t="s">
        <v>716</v>
      </c>
      <c r="F152">
        <v>0.1202</v>
      </c>
      <c r="G152" s="2">
        <v>0.86040000000000005</v>
      </c>
      <c r="H152" t="str">
        <f>IF(G152&gt;=VLOOKUP(_xlfn.CONCAT(B152,E152),'Limites classes IEF'!$B$2:$I$3,8,FALSE),"Prioridade 1",IF(G152&lt;=VLOOKUP(_xlfn.CONCAT(B152,E152),'Limites classes IEF'!$B$2:$I$3,7,FALSE),"Prioridade 3","Prioridade 2"))</f>
        <v>Prioridade 1</v>
      </c>
      <c r="I152" s="2"/>
    </row>
    <row r="153" spans="1:9" x14ac:dyDescent="0.25">
      <c r="A153">
        <v>21934</v>
      </c>
      <c r="B153" t="s">
        <v>719</v>
      </c>
      <c r="C153" t="s">
        <v>529</v>
      </c>
      <c r="D153" t="s">
        <v>93</v>
      </c>
      <c r="E153" t="s">
        <v>716</v>
      </c>
      <c r="F153">
        <v>3.5999999999999997E-2</v>
      </c>
      <c r="G153" s="2">
        <v>0.29320000000000002</v>
      </c>
      <c r="H153" t="str">
        <f>IF(G153&gt;=VLOOKUP(_xlfn.CONCAT(B153,E153),'Limites classes IEF'!$B$2:$I$3,8,FALSE),"Prioridade 1",IF(G153&lt;=VLOOKUP(_xlfn.CONCAT(B153,E153),'Limites classes IEF'!$B$2:$I$3,7,FALSE),"Prioridade 3","Prioridade 2"))</f>
        <v>Prioridade 2</v>
      </c>
      <c r="I153" s="2"/>
    </row>
    <row r="154" spans="1:9" x14ac:dyDescent="0.25">
      <c r="A154">
        <v>21935</v>
      </c>
      <c r="B154" t="s">
        <v>719</v>
      </c>
      <c r="C154" t="s">
        <v>530</v>
      </c>
      <c r="D154" t="s">
        <v>93</v>
      </c>
      <c r="E154" t="s">
        <v>716</v>
      </c>
      <c r="F154">
        <v>6.7199999999999996E-2</v>
      </c>
      <c r="G154" s="2">
        <v>0.50349999999999995</v>
      </c>
      <c r="H154" t="str">
        <f>IF(G154&gt;=VLOOKUP(_xlfn.CONCAT(B154,E154),'Limites classes IEF'!$B$2:$I$3,8,FALSE),"Prioridade 1",IF(G154&lt;=VLOOKUP(_xlfn.CONCAT(B154,E154),'Limites classes IEF'!$B$2:$I$3,7,FALSE),"Prioridade 3","Prioridade 2"))</f>
        <v>Prioridade 2</v>
      </c>
      <c r="I154" s="2"/>
    </row>
    <row r="155" spans="1:9" x14ac:dyDescent="0.25">
      <c r="A155">
        <v>21936</v>
      </c>
      <c r="B155" t="s">
        <v>719</v>
      </c>
      <c r="C155" t="s">
        <v>531</v>
      </c>
      <c r="D155" t="s">
        <v>93</v>
      </c>
      <c r="E155" t="s">
        <v>716</v>
      </c>
      <c r="F155">
        <v>6.0499999999999998E-2</v>
      </c>
      <c r="G155" s="2">
        <v>0.45800000000000002</v>
      </c>
      <c r="H155" t="str">
        <f>IF(G155&gt;=VLOOKUP(_xlfn.CONCAT(B155,E155),'Limites classes IEF'!$B$2:$I$3,8,FALSE),"Prioridade 1",IF(G155&lt;=VLOOKUP(_xlfn.CONCAT(B155,E155),'Limites classes IEF'!$B$2:$I$3,7,FALSE),"Prioridade 3","Prioridade 2"))</f>
        <v>Prioridade 2</v>
      </c>
      <c r="I155" s="2"/>
    </row>
    <row r="156" spans="1:9" x14ac:dyDescent="0.25">
      <c r="A156">
        <v>21937</v>
      </c>
      <c r="B156" t="s">
        <v>719</v>
      </c>
      <c r="C156" t="s">
        <v>532</v>
      </c>
      <c r="D156" t="s">
        <v>93</v>
      </c>
      <c r="E156" t="s">
        <v>716</v>
      </c>
      <c r="F156">
        <v>7.1099999999999997E-2</v>
      </c>
      <c r="G156" s="2">
        <v>0.52990000000000004</v>
      </c>
      <c r="H156" t="str">
        <f>IF(G156&gt;=VLOOKUP(_xlfn.CONCAT(B156,E156),'Limites classes IEF'!$B$2:$I$3,8,FALSE),"Prioridade 1",IF(G156&lt;=VLOOKUP(_xlfn.CONCAT(B156,E156),'Limites classes IEF'!$B$2:$I$3,7,FALSE),"Prioridade 3","Prioridade 2"))</f>
        <v>Prioridade 2</v>
      </c>
      <c r="I156" s="2"/>
    </row>
    <row r="157" spans="1:9" x14ac:dyDescent="0.25">
      <c r="A157">
        <v>21938</v>
      </c>
      <c r="B157" t="s">
        <v>719</v>
      </c>
      <c r="C157" t="s">
        <v>533</v>
      </c>
      <c r="D157" t="s">
        <v>93</v>
      </c>
      <c r="E157" t="s">
        <v>716</v>
      </c>
      <c r="F157">
        <v>6.1899999999999997E-2</v>
      </c>
      <c r="G157" s="2">
        <v>0.46779999999999999</v>
      </c>
      <c r="H157" t="str">
        <f>IF(G157&gt;=VLOOKUP(_xlfn.CONCAT(B157,E157),'Limites classes IEF'!$B$2:$I$3,8,FALSE),"Prioridade 1",IF(G157&lt;=VLOOKUP(_xlfn.CONCAT(B157,E157),'Limites classes IEF'!$B$2:$I$3,7,FALSE),"Prioridade 3","Prioridade 2"))</f>
        <v>Prioridade 2</v>
      </c>
      <c r="I157" s="2"/>
    </row>
    <row r="158" spans="1:9" x14ac:dyDescent="0.25">
      <c r="A158">
        <v>21939</v>
      </c>
      <c r="B158" t="s">
        <v>719</v>
      </c>
      <c r="C158" t="s">
        <v>534</v>
      </c>
      <c r="D158" t="s">
        <v>93</v>
      </c>
      <c r="E158" t="s">
        <v>716</v>
      </c>
      <c r="F158">
        <v>3.8399999999999997E-2</v>
      </c>
      <c r="G158" s="2">
        <v>0.30880000000000002</v>
      </c>
      <c r="H158" t="str">
        <f>IF(G158&gt;=VLOOKUP(_xlfn.CONCAT(B158,E158),'Limites classes IEF'!$B$2:$I$3,8,FALSE),"Prioridade 1",IF(G158&lt;=VLOOKUP(_xlfn.CONCAT(B158,E158),'Limites classes IEF'!$B$2:$I$3,7,FALSE),"Prioridade 3","Prioridade 2"))</f>
        <v>Prioridade 2</v>
      </c>
      <c r="I158" s="2"/>
    </row>
    <row r="159" spans="1:9" x14ac:dyDescent="0.25">
      <c r="A159">
        <v>21941</v>
      </c>
      <c r="B159" t="s">
        <v>719</v>
      </c>
      <c r="C159" t="s">
        <v>535</v>
      </c>
      <c r="D159" t="s">
        <v>93</v>
      </c>
      <c r="E159" t="s">
        <v>716</v>
      </c>
      <c r="F159">
        <v>6.2300000000000001E-2</v>
      </c>
      <c r="G159" s="2">
        <v>0.47039999999999998</v>
      </c>
      <c r="H159" t="str">
        <f>IF(G159&gt;=VLOOKUP(_xlfn.CONCAT(B159,E159),'Limites classes IEF'!$B$2:$I$3,8,FALSE),"Prioridade 1",IF(G159&lt;=VLOOKUP(_xlfn.CONCAT(B159,E159),'Limites classes IEF'!$B$2:$I$3,7,FALSE),"Prioridade 3","Prioridade 2"))</f>
        <v>Prioridade 2</v>
      </c>
      <c r="I159" s="2"/>
    </row>
    <row r="160" spans="1:9" x14ac:dyDescent="0.25">
      <c r="A160">
        <v>21942</v>
      </c>
      <c r="B160" t="s">
        <v>719</v>
      </c>
      <c r="C160" t="s">
        <v>536</v>
      </c>
      <c r="D160" t="s">
        <v>93</v>
      </c>
      <c r="E160" t="s">
        <v>716</v>
      </c>
      <c r="F160">
        <v>8.0500000000000002E-2</v>
      </c>
      <c r="G160" s="2">
        <v>0.5927</v>
      </c>
      <c r="H160" t="str">
        <f>IF(G160&gt;=VLOOKUP(_xlfn.CONCAT(B160,E160),'Limites classes IEF'!$B$2:$I$3,8,FALSE),"Prioridade 1",IF(G160&lt;=VLOOKUP(_xlfn.CONCAT(B160,E160),'Limites classes IEF'!$B$2:$I$3,7,FALSE),"Prioridade 3","Prioridade 2"))</f>
        <v>Prioridade 2</v>
      </c>
      <c r="I160" s="2"/>
    </row>
    <row r="161" spans="1:9" x14ac:dyDescent="0.25">
      <c r="A161">
        <v>21943</v>
      </c>
      <c r="B161" t="s">
        <v>719</v>
      </c>
      <c r="C161" t="s">
        <v>537</v>
      </c>
      <c r="D161" t="s">
        <v>93</v>
      </c>
      <c r="E161" t="s">
        <v>716</v>
      </c>
      <c r="F161">
        <v>1.18E-2</v>
      </c>
      <c r="G161" s="2">
        <v>0.13</v>
      </c>
      <c r="H161" t="str">
        <f>IF(G161&gt;=VLOOKUP(_xlfn.CONCAT(B161,E161),'Limites classes IEF'!$B$2:$I$3,8,FALSE),"Prioridade 1",IF(G161&lt;=VLOOKUP(_xlfn.CONCAT(B161,E161),'Limites classes IEF'!$B$2:$I$3,7,FALSE),"Prioridade 3","Prioridade 2"))</f>
        <v>Prioridade 3</v>
      </c>
      <c r="I161" s="2"/>
    </row>
    <row r="162" spans="1:9" x14ac:dyDescent="0.25">
      <c r="A162">
        <v>21944</v>
      </c>
      <c r="B162" t="s">
        <v>719</v>
      </c>
      <c r="C162" t="s">
        <v>538</v>
      </c>
      <c r="D162" t="s">
        <v>93</v>
      </c>
      <c r="E162" t="s">
        <v>716</v>
      </c>
      <c r="F162">
        <v>7.0000000000000007E-2</v>
      </c>
      <c r="G162" s="2">
        <v>0.52210000000000001</v>
      </c>
      <c r="H162" t="str">
        <f>IF(G162&gt;=VLOOKUP(_xlfn.CONCAT(B162,E162),'Limites classes IEF'!$B$2:$I$3,8,FALSE),"Prioridade 1",IF(G162&lt;=VLOOKUP(_xlfn.CONCAT(B162,E162),'Limites classes IEF'!$B$2:$I$3,7,FALSE),"Prioridade 3","Prioridade 2"))</f>
        <v>Prioridade 2</v>
      </c>
      <c r="I162" s="2"/>
    </row>
    <row r="163" spans="1:9" x14ac:dyDescent="0.25">
      <c r="A163">
        <v>21945</v>
      </c>
      <c r="B163" t="s">
        <v>719</v>
      </c>
      <c r="C163" t="s">
        <v>539</v>
      </c>
      <c r="D163" t="s">
        <v>93</v>
      </c>
      <c r="E163" t="s">
        <v>716</v>
      </c>
      <c r="F163">
        <v>3.8399999999999997E-2</v>
      </c>
      <c r="G163" s="2">
        <v>0.30880000000000002</v>
      </c>
      <c r="H163" t="str">
        <f>IF(G163&gt;=VLOOKUP(_xlfn.CONCAT(B163,E163),'Limites classes IEF'!$B$2:$I$3,8,FALSE),"Prioridade 1",IF(G163&lt;=VLOOKUP(_xlfn.CONCAT(B163,E163),'Limites classes IEF'!$B$2:$I$3,7,FALSE),"Prioridade 3","Prioridade 2"))</f>
        <v>Prioridade 2</v>
      </c>
      <c r="I163" s="2"/>
    </row>
    <row r="164" spans="1:9" x14ac:dyDescent="0.25">
      <c r="A164">
        <v>21946</v>
      </c>
      <c r="B164" t="s">
        <v>719</v>
      </c>
      <c r="C164" t="s">
        <v>540</v>
      </c>
      <c r="D164" t="s">
        <v>93</v>
      </c>
      <c r="E164" t="s">
        <v>716</v>
      </c>
      <c r="F164">
        <v>3.7100000000000001E-2</v>
      </c>
      <c r="G164" s="2">
        <v>0.30059999999999998</v>
      </c>
      <c r="H164" t="str">
        <f>IF(G164&gt;=VLOOKUP(_xlfn.CONCAT(B164,E164),'Limites classes IEF'!$B$2:$I$3,8,FALSE),"Prioridade 1",IF(G164&lt;=VLOOKUP(_xlfn.CONCAT(B164,E164),'Limites classes IEF'!$B$2:$I$3,7,FALSE),"Prioridade 3","Prioridade 2"))</f>
        <v>Prioridade 2</v>
      </c>
      <c r="I164" s="2"/>
    </row>
    <row r="165" spans="1:9" x14ac:dyDescent="0.25">
      <c r="A165">
        <v>21947</v>
      </c>
      <c r="B165" t="s">
        <v>719</v>
      </c>
      <c r="C165" t="s">
        <v>541</v>
      </c>
      <c r="D165" t="s">
        <v>93</v>
      </c>
      <c r="E165" t="s">
        <v>716</v>
      </c>
      <c r="F165">
        <v>4.9000000000000002E-2</v>
      </c>
      <c r="G165" s="2">
        <v>0.38040000000000002</v>
      </c>
      <c r="H165" t="str">
        <f>IF(G165&gt;=VLOOKUP(_xlfn.CONCAT(B165,E165),'Limites classes IEF'!$B$2:$I$3,8,FALSE),"Prioridade 1",IF(G165&lt;=VLOOKUP(_xlfn.CONCAT(B165,E165),'Limites classes IEF'!$B$2:$I$3,7,FALSE),"Prioridade 3","Prioridade 2"))</f>
        <v>Prioridade 2</v>
      </c>
      <c r="I165" s="2"/>
    </row>
    <row r="166" spans="1:9" x14ac:dyDescent="0.25">
      <c r="A166">
        <v>21948</v>
      </c>
      <c r="B166" t="s">
        <v>719</v>
      </c>
      <c r="C166" t="s">
        <v>542</v>
      </c>
      <c r="D166" t="s">
        <v>93</v>
      </c>
      <c r="E166" t="s">
        <v>716</v>
      </c>
      <c r="F166">
        <v>4.1500000000000002E-2</v>
      </c>
      <c r="G166" s="2">
        <v>0.32990000000000003</v>
      </c>
      <c r="H166" t="str">
        <f>IF(G166&gt;=VLOOKUP(_xlfn.CONCAT(B166,E166),'Limites classes IEF'!$B$2:$I$3,8,FALSE),"Prioridade 1",IF(G166&lt;=VLOOKUP(_xlfn.CONCAT(B166,E166),'Limites classes IEF'!$B$2:$I$3,7,FALSE),"Prioridade 3","Prioridade 2"))</f>
        <v>Prioridade 2</v>
      </c>
      <c r="I166" s="2"/>
    </row>
    <row r="167" spans="1:9" x14ac:dyDescent="0.25">
      <c r="A167">
        <v>21949</v>
      </c>
      <c r="B167" t="s">
        <v>719</v>
      </c>
      <c r="C167" t="s">
        <v>543</v>
      </c>
      <c r="D167" t="s">
        <v>93</v>
      </c>
      <c r="E167" t="s">
        <v>716</v>
      </c>
      <c r="F167">
        <v>7.0099999999999996E-2</v>
      </c>
      <c r="G167" s="2">
        <v>0.52310000000000001</v>
      </c>
      <c r="H167" t="str">
        <f>IF(G167&gt;=VLOOKUP(_xlfn.CONCAT(B167,E167),'Limites classes IEF'!$B$2:$I$3,8,FALSE),"Prioridade 1",IF(G167&lt;=VLOOKUP(_xlfn.CONCAT(B167,E167),'Limites classes IEF'!$B$2:$I$3,7,FALSE),"Prioridade 3","Prioridade 2"))</f>
        <v>Prioridade 2</v>
      </c>
      <c r="I167" s="2"/>
    </row>
    <row r="168" spans="1:9" x14ac:dyDescent="0.25">
      <c r="A168">
        <v>21950</v>
      </c>
      <c r="B168" t="s">
        <v>719</v>
      </c>
      <c r="C168" t="s">
        <v>544</v>
      </c>
      <c r="D168" t="s">
        <v>93</v>
      </c>
      <c r="E168" t="s">
        <v>716</v>
      </c>
      <c r="F168">
        <v>4.7100000000000003E-2</v>
      </c>
      <c r="G168" s="2">
        <v>0.36759999999999998</v>
      </c>
      <c r="H168" t="str">
        <f>IF(G168&gt;=VLOOKUP(_xlfn.CONCAT(B168,E168),'Limites classes IEF'!$B$2:$I$3,8,FALSE),"Prioridade 1",IF(G168&lt;=VLOOKUP(_xlfn.CONCAT(B168,E168),'Limites classes IEF'!$B$2:$I$3,7,FALSE),"Prioridade 3","Prioridade 2"))</f>
        <v>Prioridade 2</v>
      </c>
      <c r="I168" s="2"/>
    </row>
    <row r="169" spans="1:9" x14ac:dyDescent="0.25">
      <c r="A169">
        <v>21951</v>
      </c>
      <c r="B169" t="s">
        <v>719</v>
      </c>
      <c r="C169" t="s">
        <v>545</v>
      </c>
      <c r="D169" t="s">
        <v>93</v>
      </c>
      <c r="E169" t="s">
        <v>716</v>
      </c>
      <c r="F169">
        <v>5.4300000000000001E-2</v>
      </c>
      <c r="G169" s="2">
        <v>0.41660000000000003</v>
      </c>
      <c r="H169" t="str">
        <f>IF(G169&gt;=VLOOKUP(_xlfn.CONCAT(B169,E169),'Limites classes IEF'!$B$2:$I$3,8,FALSE),"Prioridade 1",IF(G169&lt;=VLOOKUP(_xlfn.CONCAT(B169,E169),'Limites classes IEF'!$B$2:$I$3,7,FALSE),"Prioridade 3","Prioridade 2"))</f>
        <v>Prioridade 2</v>
      </c>
      <c r="I169" s="2"/>
    </row>
    <row r="170" spans="1:9" x14ac:dyDescent="0.25">
      <c r="A170">
        <v>21952</v>
      </c>
      <c r="B170" t="s">
        <v>719</v>
      </c>
      <c r="C170" t="s">
        <v>546</v>
      </c>
      <c r="D170" t="s">
        <v>93</v>
      </c>
      <c r="E170" t="s">
        <v>716</v>
      </c>
      <c r="F170">
        <v>4.82E-2</v>
      </c>
      <c r="G170" s="2">
        <v>0.37519999999999998</v>
      </c>
      <c r="H170" t="str">
        <f>IF(G170&gt;=VLOOKUP(_xlfn.CONCAT(B170,E170),'Limites classes IEF'!$B$2:$I$3,8,FALSE),"Prioridade 1",IF(G170&lt;=VLOOKUP(_xlfn.CONCAT(B170,E170),'Limites classes IEF'!$B$2:$I$3,7,FALSE),"Prioridade 3","Prioridade 2"))</f>
        <v>Prioridade 2</v>
      </c>
      <c r="I170" s="2"/>
    </row>
    <row r="171" spans="1:9" x14ac:dyDescent="0.25">
      <c r="A171">
        <v>21953</v>
      </c>
      <c r="B171" t="s">
        <v>719</v>
      </c>
      <c r="C171" t="s">
        <v>547</v>
      </c>
      <c r="D171" t="s">
        <v>93</v>
      </c>
      <c r="E171" t="s">
        <v>716</v>
      </c>
      <c r="F171">
        <v>5.7500000000000002E-2</v>
      </c>
      <c r="G171" s="2">
        <v>0.43790000000000001</v>
      </c>
      <c r="H171" t="str">
        <f>IF(G171&gt;=VLOOKUP(_xlfn.CONCAT(B171,E171),'Limites classes IEF'!$B$2:$I$3,8,FALSE),"Prioridade 1",IF(G171&lt;=VLOOKUP(_xlfn.CONCAT(B171,E171),'Limites classes IEF'!$B$2:$I$3,7,FALSE),"Prioridade 3","Prioridade 2"))</f>
        <v>Prioridade 2</v>
      </c>
      <c r="I171" s="2"/>
    </row>
    <row r="172" spans="1:9" x14ac:dyDescent="0.25">
      <c r="A172">
        <v>21954</v>
      </c>
      <c r="B172" t="s">
        <v>719</v>
      </c>
      <c r="C172" t="s">
        <v>548</v>
      </c>
      <c r="D172" t="s">
        <v>93</v>
      </c>
      <c r="E172" t="s">
        <v>716</v>
      </c>
      <c r="F172">
        <v>6.1899999999999997E-2</v>
      </c>
      <c r="G172" s="2">
        <v>0.46779999999999999</v>
      </c>
      <c r="H172" t="str">
        <f>IF(G172&gt;=VLOOKUP(_xlfn.CONCAT(B172,E172),'Limites classes IEF'!$B$2:$I$3,8,FALSE),"Prioridade 1",IF(G172&lt;=VLOOKUP(_xlfn.CONCAT(B172,E172),'Limites classes IEF'!$B$2:$I$3,7,FALSE),"Prioridade 3","Prioridade 2"))</f>
        <v>Prioridade 2</v>
      </c>
      <c r="I172" s="2"/>
    </row>
    <row r="173" spans="1:9" x14ac:dyDescent="0.25">
      <c r="A173">
        <v>21955</v>
      </c>
      <c r="B173" t="s">
        <v>719</v>
      </c>
      <c r="C173" t="s">
        <v>549</v>
      </c>
      <c r="D173" t="s">
        <v>93</v>
      </c>
      <c r="E173" t="s">
        <v>716</v>
      </c>
      <c r="F173">
        <v>1.84E-2</v>
      </c>
      <c r="G173" s="2">
        <v>0.1744</v>
      </c>
      <c r="H173" t="str">
        <f>IF(G173&gt;=VLOOKUP(_xlfn.CONCAT(B173,E173),'Limites classes IEF'!$B$2:$I$3,8,FALSE),"Prioridade 1",IF(G173&lt;=VLOOKUP(_xlfn.CONCAT(B173,E173),'Limites classes IEF'!$B$2:$I$3,7,FALSE),"Prioridade 3","Prioridade 2"))</f>
        <v>Prioridade 3</v>
      </c>
      <c r="I173" s="2"/>
    </row>
    <row r="174" spans="1:9" x14ac:dyDescent="0.25">
      <c r="A174">
        <v>21957</v>
      </c>
      <c r="B174" t="s">
        <v>719</v>
      </c>
      <c r="C174" t="s">
        <v>550</v>
      </c>
      <c r="D174" t="s">
        <v>93</v>
      </c>
      <c r="E174" t="s">
        <v>716</v>
      </c>
      <c r="F174">
        <v>1.09E-2</v>
      </c>
      <c r="G174" s="2">
        <v>0.1239</v>
      </c>
      <c r="H174" t="str">
        <f>IF(G174&gt;=VLOOKUP(_xlfn.CONCAT(B174,E174),'Limites classes IEF'!$B$2:$I$3,8,FALSE),"Prioridade 1",IF(G174&lt;=VLOOKUP(_xlfn.CONCAT(B174,E174),'Limites classes IEF'!$B$2:$I$3,7,FALSE),"Prioridade 3","Prioridade 2"))</f>
        <v>Prioridade 3</v>
      </c>
      <c r="I174" s="2"/>
    </row>
    <row r="175" spans="1:9" x14ac:dyDescent="0.25">
      <c r="A175">
        <v>21959</v>
      </c>
      <c r="B175" t="s">
        <v>719</v>
      </c>
      <c r="C175" t="s">
        <v>551</v>
      </c>
      <c r="D175" t="s">
        <v>93</v>
      </c>
      <c r="E175" t="s">
        <v>716</v>
      </c>
      <c r="F175">
        <v>6.4799999999999996E-2</v>
      </c>
      <c r="G175" s="2">
        <v>0.4874</v>
      </c>
      <c r="H175" t="str">
        <f>IF(G175&gt;=VLOOKUP(_xlfn.CONCAT(B175,E175),'Limites classes IEF'!$B$2:$I$3,8,FALSE),"Prioridade 1",IF(G175&lt;=VLOOKUP(_xlfn.CONCAT(B175,E175),'Limites classes IEF'!$B$2:$I$3,7,FALSE),"Prioridade 3","Prioridade 2"))</f>
        <v>Prioridade 2</v>
      </c>
      <c r="I175" s="2"/>
    </row>
    <row r="176" spans="1:9" x14ac:dyDescent="0.25">
      <c r="A176">
        <v>21960</v>
      </c>
      <c r="B176" t="s">
        <v>719</v>
      </c>
      <c r="C176" t="s">
        <v>552</v>
      </c>
      <c r="D176" t="s">
        <v>93</v>
      </c>
      <c r="E176" t="s">
        <v>716</v>
      </c>
      <c r="F176">
        <v>7.4999999999999997E-2</v>
      </c>
      <c r="G176" s="2">
        <v>0.55559999999999998</v>
      </c>
      <c r="H176" t="str">
        <f>IF(G176&gt;=VLOOKUP(_xlfn.CONCAT(B176,E176),'Limites classes IEF'!$B$2:$I$3,8,FALSE),"Prioridade 1",IF(G176&lt;=VLOOKUP(_xlfn.CONCAT(B176,E176),'Limites classes IEF'!$B$2:$I$3,7,FALSE),"Prioridade 3","Prioridade 2"))</f>
        <v>Prioridade 2</v>
      </c>
      <c r="I176" s="2"/>
    </row>
    <row r="177" spans="1:9" x14ac:dyDescent="0.25">
      <c r="A177">
        <v>21961</v>
      </c>
      <c r="B177" t="s">
        <v>719</v>
      </c>
      <c r="C177" t="s">
        <v>553</v>
      </c>
      <c r="D177" t="s">
        <v>93</v>
      </c>
      <c r="E177" t="s">
        <v>716</v>
      </c>
      <c r="F177">
        <v>9.6100000000000005E-2</v>
      </c>
      <c r="G177" s="2">
        <v>0.69789999999999996</v>
      </c>
      <c r="H177" t="str">
        <f>IF(G177&gt;=VLOOKUP(_xlfn.CONCAT(B177,E177),'Limites classes IEF'!$B$2:$I$3,8,FALSE),"Prioridade 1",IF(G177&lt;=VLOOKUP(_xlfn.CONCAT(B177,E177),'Limites classes IEF'!$B$2:$I$3,7,FALSE),"Prioridade 3","Prioridade 2"))</f>
        <v>Prioridade 1</v>
      </c>
      <c r="I177" s="2"/>
    </row>
    <row r="178" spans="1:9" x14ac:dyDescent="0.25">
      <c r="A178">
        <v>21962</v>
      </c>
      <c r="B178" t="s">
        <v>719</v>
      </c>
      <c r="C178" t="s">
        <v>554</v>
      </c>
      <c r="D178" t="s">
        <v>93</v>
      </c>
      <c r="E178" t="s">
        <v>716</v>
      </c>
      <c r="F178">
        <v>2.5000000000000001E-2</v>
      </c>
      <c r="G178" s="2">
        <v>0.21859999999999999</v>
      </c>
      <c r="H178" t="str">
        <f>IF(G178&gt;=VLOOKUP(_xlfn.CONCAT(B178,E178),'Limites classes IEF'!$B$2:$I$3,8,FALSE),"Prioridade 1",IF(G178&lt;=VLOOKUP(_xlfn.CONCAT(B178,E178),'Limites classes IEF'!$B$2:$I$3,7,FALSE),"Prioridade 3","Prioridade 2"))</f>
        <v>Prioridade 3</v>
      </c>
      <c r="I178" s="2"/>
    </row>
    <row r="179" spans="1:9" x14ac:dyDescent="0.25">
      <c r="A179">
        <v>21963</v>
      </c>
      <c r="B179" t="s">
        <v>719</v>
      </c>
      <c r="C179" t="s">
        <v>555</v>
      </c>
      <c r="D179" t="s">
        <v>93</v>
      </c>
      <c r="E179" t="s">
        <v>716</v>
      </c>
      <c r="F179">
        <v>6.8599999999999994E-2</v>
      </c>
      <c r="G179" s="2">
        <v>0.51290000000000002</v>
      </c>
      <c r="H179" t="str">
        <f>IF(G179&gt;=VLOOKUP(_xlfn.CONCAT(B179,E179),'Limites classes IEF'!$B$2:$I$3,8,FALSE),"Prioridade 1",IF(G179&lt;=VLOOKUP(_xlfn.CONCAT(B179,E179),'Limites classes IEF'!$B$2:$I$3,7,FALSE),"Prioridade 3","Prioridade 2"))</f>
        <v>Prioridade 2</v>
      </c>
      <c r="I179" s="2"/>
    </row>
    <row r="180" spans="1:9" x14ac:dyDescent="0.25">
      <c r="A180">
        <v>21964</v>
      </c>
      <c r="B180" t="s">
        <v>719</v>
      </c>
      <c r="C180" t="s">
        <v>556</v>
      </c>
      <c r="D180" t="s">
        <v>93</v>
      </c>
      <c r="E180" t="s">
        <v>716</v>
      </c>
      <c r="F180">
        <v>7.1099999999999997E-2</v>
      </c>
      <c r="G180" s="2">
        <v>0.52990000000000004</v>
      </c>
      <c r="H180" t="str">
        <f>IF(G180&gt;=VLOOKUP(_xlfn.CONCAT(B180,E180),'Limites classes IEF'!$B$2:$I$3,8,FALSE),"Prioridade 1",IF(G180&lt;=VLOOKUP(_xlfn.CONCAT(B180,E180),'Limites classes IEF'!$B$2:$I$3,7,FALSE),"Prioridade 3","Prioridade 2"))</f>
        <v>Prioridade 2</v>
      </c>
      <c r="I180" s="2"/>
    </row>
    <row r="181" spans="1:9" x14ac:dyDescent="0.25">
      <c r="A181">
        <v>21965</v>
      </c>
      <c r="B181" t="s">
        <v>719</v>
      </c>
      <c r="C181" t="s">
        <v>557</v>
      </c>
      <c r="D181" t="s">
        <v>93</v>
      </c>
      <c r="E181" t="s">
        <v>716</v>
      </c>
      <c r="F181">
        <v>4.82E-2</v>
      </c>
      <c r="G181" s="2">
        <v>0.37519999999999998</v>
      </c>
      <c r="H181" t="str">
        <f>IF(G181&gt;=VLOOKUP(_xlfn.CONCAT(B181,E181),'Limites classes IEF'!$B$2:$I$3,8,FALSE),"Prioridade 1",IF(G181&lt;=VLOOKUP(_xlfn.CONCAT(B181,E181),'Limites classes IEF'!$B$2:$I$3,7,FALSE),"Prioridade 3","Prioridade 2"))</f>
        <v>Prioridade 2</v>
      </c>
      <c r="I181" s="2"/>
    </row>
    <row r="182" spans="1:9" x14ac:dyDescent="0.25">
      <c r="A182">
        <v>21966</v>
      </c>
      <c r="B182" t="s">
        <v>719</v>
      </c>
      <c r="C182" t="s">
        <v>558</v>
      </c>
      <c r="D182" t="s">
        <v>93</v>
      </c>
      <c r="E182" t="s">
        <v>716</v>
      </c>
      <c r="F182">
        <v>0.1202</v>
      </c>
      <c r="G182" s="2">
        <v>0.86040000000000005</v>
      </c>
      <c r="H182" t="str">
        <f>IF(G182&gt;=VLOOKUP(_xlfn.CONCAT(B182,E182),'Limites classes IEF'!$B$2:$I$3,8,FALSE),"Prioridade 1",IF(G182&lt;=VLOOKUP(_xlfn.CONCAT(B182,E182),'Limites classes IEF'!$B$2:$I$3,7,FALSE),"Prioridade 3","Prioridade 2"))</f>
        <v>Prioridade 1</v>
      </c>
      <c r="I182" s="2"/>
    </row>
    <row r="183" spans="1:9" x14ac:dyDescent="0.25">
      <c r="A183">
        <v>21967</v>
      </c>
      <c r="B183" t="s">
        <v>719</v>
      </c>
      <c r="C183" t="s">
        <v>559</v>
      </c>
      <c r="D183" t="s">
        <v>93</v>
      </c>
      <c r="E183" t="s">
        <v>716</v>
      </c>
      <c r="F183">
        <v>6.8000000000000005E-2</v>
      </c>
      <c r="G183" s="2">
        <v>0.50870000000000004</v>
      </c>
      <c r="H183" t="str">
        <f>IF(G183&gt;=VLOOKUP(_xlfn.CONCAT(B183,E183),'Limites classes IEF'!$B$2:$I$3,8,FALSE),"Prioridade 1",IF(G183&lt;=VLOOKUP(_xlfn.CONCAT(B183,E183),'Limites classes IEF'!$B$2:$I$3,7,FALSE),"Prioridade 3","Prioridade 2"))</f>
        <v>Prioridade 2</v>
      </c>
      <c r="I183" s="2"/>
    </row>
    <row r="184" spans="1:9" x14ac:dyDescent="0.25">
      <c r="A184">
        <v>21968</v>
      </c>
      <c r="B184" t="s">
        <v>719</v>
      </c>
      <c r="C184" t="s">
        <v>560</v>
      </c>
      <c r="D184" t="s">
        <v>93</v>
      </c>
      <c r="E184" t="s">
        <v>716</v>
      </c>
      <c r="F184">
        <v>5.4300000000000001E-2</v>
      </c>
      <c r="G184" s="2">
        <v>0.41660000000000003</v>
      </c>
      <c r="H184" t="str">
        <f>IF(G184&gt;=VLOOKUP(_xlfn.CONCAT(B184,E184),'Limites classes IEF'!$B$2:$I$3,8,FALSE),"Prioridade 1",IF(G184&lt;=VLOOKUP(_xlfn.CONCAT(B184,E184),'Limites classes IEF'!$B$2:$I$3,7,FALSE),"Prioridade 3","Prioridade 2"))</f>
        <v>Prioridade 2</v>
      </c>
      <c r="I184" s="2"/>
    </row>
    <row r="185" spans="1:9" x14ac:dyDescent="0.25">
      <c r="A185">
        <v>21969</v>
      </c>
      <c r="B185" t="s">
        <v>719</v>
      </c>
      <c r="C185" t="s">
        <v>561</v>
      </c>
      <c r="D185" t="s">
        <v>93</v>
      </c>
      <c r="E185" t="s">
        <v>716</v>
      </c>
      <c r="F185">
        <v>6.8599999999999994E-2</v>
      </c>
      <c r="G185" s="2">
        <v>0.51290000000000002</v>
      </c>
      <c r="H185" t="str">
        <f>IF(G185&gt;=VLOOKUP(_xlfn.CONCAT(B185,E185),'Limites classes IEF'!$B$2:$I$3,8,FALSE),"Prioridade 1",IF(G185&lt;=VLOOKUP(_xlfn.CONCAT(B185,E185),'Limites classes IEF'!$B$2:$I$3,7,FALSE),"Prioridade 3","Prioridade 2"))</f>
        <v>Prioridade 2</v>
      </c>
      <c r="I185" s="2"/>
    </row>
    <row r="186" spans="1:9" x14ac:dyDescent="0.25">
      <c r="A186">
        <v>21970</v>
      </c>
      <c r="B186" t="s">
        <v>719</v>
      </c>
      <c r="C186" t="s">
        <v>562</v>
      </c>
      <c r="D186" t="s">
        <v>93</v>
      </c>
      <c r="E186" t="s">
        <v>716</v>
      </c>
      <c r="F186">
        <v>-7.4999999999999997E-3</v>
      </c>
      <c r="G186" s="2">
        <v>0</v>
      </c>
      <c r="H186" t="str">
        <f>IF(G186&gt;=VLOOKUP(_xlfn.CONCAT(B186,E186),'Limites classes IEF'!$B$2:$I$3,8,FALSE),"Prioridade 1",IF(G186&lt;=VLOOKUP(_xlfn.CONCAT(B186,E186),'Limites classes IEF'!$B$2:$I$3,7,FALSE),"Prioridade 3","Prioridade 2"))</f>
        <v>Prioridade 3</v>
      </c>
      <c r="I186" s="2"/>
    </row>
    <row r="187" spans="1:9" x14ac:dyDescent="0.25">
      <c r="A187">
        <v>21971</v>
      </c>
      <c r="B187" t="s">
        <v>719</v>
      </c>
      <c r="C187" t="s">
        <v>563</v>
      </c>
      <c r="D187" t="s">
        <v>93</v>
      </c>
      <c r="E187" t="s">
        <v>716</v>
      </c>
      <c r="F187">
        <v>0.11169999999999999</v>
      </c>
      <c r="G187" s="2">
        <v>0.80330000000000001</v>
      </c>
      <c r="H187" t="str">
        <f>IF(G187&gt;=VLOOKUP(_xlfn.CONCAT(B187,E187),'Limites classes IEF'!$B$2:$I$3,8,FALSE),"Prioridade 1",IF(G187&lt;=VLOOKUP(_xlfn.CONCAT(B187,E187),'Limites classes IEF'!$B$2:$I$3,7,FALSE),"Prioridade 3","Prioridade 2"))</f>
        <v>Prioridade 1</v>
      </c>
      <c r="I187" s="2"/>
    </row>
    <row r="188" spans="1:9" x14ac:dyDescent="0.25">
      <c r="A188">
        <v>21972</v>
      </c>
      <c r="B188" t="s">
        <v>719</v>
      </c>
      <c r="C188" t="s">
        <v>564</v>
      </c>
      <c r="D188" t="s">
        <v>93</v>
      </c>
      <c r="E188" t="s">
        <v>716</v>
      </c>
      <c r="F188">
        <v>6.8000000000000005E-2</v>
      </c>
      <c r="G188" s="2">
        <v>0.50870000000000004</v>
      </c>
      <c r="H188" t="str">
        <f>IF(G188&gt;=VLOOKUP(_xlfn.CONCAT(B188,E188),'Limites classes IEF'!$B$2:$I$3,8,FALSE),"Prioridade 1",IF(G188&lt;=VLOOKUP(_xlfn.CONCAT(B188,E188),'Limites classes IEF'!$B$2:$I$3,7,FALSE),"Prioridade 3","Prioridade 2"))</f>
        <v>Prioridade 2</v>
      </c>
      <c r="I188" s="2"/>
    </row>
    <row r="189" spans="1:9" x14ac:dyDescent="0.25">
      <c r="A189">
        <v>21973</v>
      </c>
      <c r="B189" t="s">
        <v>719</v>
      </c>
      <c r="C189" t="s">
        <v>565</v>
      </c>
      <c r="D189" t="s">
        <v>93</v>
      </c>
      <c r="E189" t="s">
        <v>716</v>
      </c>
      <c r="F189">
        <v>2.4500000000000001E-2</v>
      </c>
      <c r="G189" s="2">
        <v>0.21529999999999999</v>
      </c>
      <c r="H189" t="str">
        <f>IF(G189&gt;=VLOOKUP(_xlfn.CONCAT(B189,E189),'Limites classes IEF'!$B$2:$I$3,8,FALSE),"Prioridade 1",IF(G189&lt;=VLOOKUP(_xlfn.CONCAT(B189,E189),'Limites classes IEF'!$B$2:$I$3,7,FALSE),"Prioridade 3","Prioridade 2"))</f>
        <v>Prioridade 3</v>
      </c>
      <c r="I189" s="2"/>
    </row>
    <row r="190" spans="1:9" x14ac:dyDescent="0.25">
      <c r="A190">
        <v>21974</v>
      </c>
      <c r="B190" t="s">
        <v>719</v>
      </c>
      <c r="C190" t="s">
        <v>566</v>
      </c>
      <c r="D190" t="s">
        <v>93</v>
      </c>
      <c r="E190" t="s">
        <v>716</v>
      </c>
      <c r="F190">
        <v>7.4999999999999997E-2</v>
      </c>
      <c r="G190" s="2">
        <v>0.55559999999999998</v>
      </c>
      <c r="H190" t="str">
        <f>IF(G190&gt;=VLOOKUP(_xlfn.CONCAT(B190,E190),'Limites classes IEF'!$B$2:$I$3,8,FALSE),"Prioridade 1",IF(G190&lt;=VLOOKUP(_xlfn.CONCAT(B190,E190),'Limites classes IEF'!$B$2:$I$3,7,FALSE),"Prioridade 3","Prioridade 2"))</f>
        <v>Prioridade 2</v>
      </c>
      <c r="I190" s="2"/>
    </row>
    <row r="191" spans="1:9" x14ac:dyDescent="0.25">
      <c r="A191">
        <v>21975</v>
      </c>
      <c r="B191" t="s">
        <v>719</v>
      </c>
      <c r="C191" t="s">
        <v>567</v>
      </c>
      <c r="D191" t="s">
        <v>93</v>
      </c>
      <c r="E191" t="s">
        <v>716</v>
      </c>
      <c r="F191">
        <v>8.3199999999999996E-2</v>
      </c>
      <c r="G191" s="2">
        <v>0.61099999999999999</v>
      </c>
      <c r="H191" t="str">
        <f>IF(G191&gt;=VLOOKUP(_xlfn.CONCAT(B191,E191),'Limites classes IEF'!$B$2:$I$3,8,FALSE),"Prioridade 1",IF(G191&lt;=VLOOKUP(_xlfn.CONCAT(B191,E191),'Limites classes IEF'!$B$2:$I$3,7,FALSE),"Prioridade 3","Prioridade 2"))</f>
        <v>Prioridade 2</v>
      </c>
      <c r="I191" s="2"/>
    </row>
    <row r="192" spans="1:9" x14ac:dyDescent="0.25">
      <c r="A192">
        <v>21976</v>
      </c>
      <c r="B192" t="s">
        <v>719</v>
      </c>
      <c r="C192" t="s">
        <v>568</v>
      </c>
      <c r="D192" t="s">
        <v>93</v>
      </c>
      <c r="E192" t="s">
        <v>716</v>
      </c>
      <c r="F192">
        <v>0.1202</v>
      </c>
      <c r="G192" s="2">
        <v>0.86040000000000005</v>
      </c>
      <c r="H192" t="str">
        <f>IF(G192&gt;=VLOOKUP(_xlfn.CONCAT(B192,E192),'Limites classes IEF'!$B$2:$I$3,8,FALSE),"Prioridade 1",IF(G192&lt;=VLOOKUP(_xlfn.CONCAT(B192,E192),'Limites classes IEF'!$B$2:$I$3,7,FALSE),"Prioridade 3","Prioridade 2"))</f>
        <v>Prioridade 1</v>
      </c>
      <c r="I192" s="2"/>
    </row>
    <row r="193" spans="1:9" x14ac:dyDescent="0.25">
      <c r="A193">
        <v>21977</v>
      </c>
      <c r="B193" t="s">
        <v>719</v>
      </c>
      <c r="C193" t="s">
        <v>569</v>
      </c>
      <c r="D193" t="s">
        <v>93</v>
      </c>
      <c r="E193" t="s">
        <v>716</v>
      </c>
      <c r="F193">
        <v>3.9800000000000002E-2</v>
      </c>
      <c r="G193" s="2">
        <v>0.31879999999999997</v>
      </c>
      <c r="H193" t="str">
        <f>IF(G193&gt;=VLOOKUP(_xlfn.CONCAT(B193,E193),'Limites classes IEF'!$B$2:$I$3,8,FALSE),"Prioridade 1",IF(G193&lt;=VLOOKUP(_xlfn.CONCAT(B193,E193),'Limites classes IEF'!$B$2:$I$3,7,FALSE),"Prioridade 3","Prioridade 2"))</f>
        <v>Prioridade 2</v>
      </c>
      <c r="I193" s="2"/>
    </row>
    <row r="194" spans="1:9" x14ac:dyDescent="0.25">
      <c r="A194">
        <v>21978</v>
      </c>
      <c r="B194" t="s">
        <v>719</v>
      </c>
      <c r="C194" t="s">
        <v>570</v>
      </c>
      <c r="D194" t="s">
        <v>93</v>
      </c>
      <c r="E194" t="s">
        <v>716</v>
      </c>
      <c r="F194">
        <v>7.0900000000000005E-2</v>
      </c>
      <c r="G194" s="2">
        <v>0.5282</v>
      </c>
      <c r="H194" t="str">
        <f>IF(G194&gt;=VLOOKUP(_xlfn.CONCAT(B194,E194),'Limites classes IEF'!$B$2:$I$3,8,FALSE),"Prioridade 1",IF(G194&lt;=VLOOKUP(_xlfn.CONCAT(B194,E194),'Limites classes IEF'!$B$2:$I$3,7,FALSE),"Prioridade 3","Prioridade 2"))</f>
        <v>Prioridade 2</v>
      </c>
      <c r="I194" s="2"/>
    </row>
    <row r="195" spans="1:9" x14ac:dyDescent="0.25">
      <c r="A195">
        <v>21979</v>
      </c>
      <c r="B195" t="s">
        <v>719</v>
      </c>
      <c r="C195" t="s">
        <v>571</v>
      </c>
      <c r="D195" t="s">
        <v>93</v>
      </c>
      <c r="E195" t="s">
        <v>716</v>
      </c>
      <c r="F195">
        <v>1.84E-2</v>
      </c>
      <c r="G195" s="2">
        <v>0.1744</v>
      </c>
      <c r="H195" t="str">
        <f>IF(G195&gt;=VLOOKUP(_xlfn.CONCAT(B195,E195),'Limites classes IEF'!$B$2:$I$3,8,FALSE),"Prioridade 1",IF(G195&lt;=VLOOKUP(_xlfn.CONCAT(B195,E195),'Limites classes IEF'!$B$2:$I$3,7,FALSE),"Prioridade 3","Prioridade 2"))</f>
        <v>Prioridade 3</v>
      </c>
      <c r="I195" s="2"/>
    </row>
    <row r="196" spans="1:9" x14ac:dyDescent="0.25">
      <c r="A196">
        <v>21980</v>
      </c>
      <c r="B196" t="s">
        <v>719</v>
      </c>
      <c r="C196" t="s">
        <v>572</v>
      </c>
      <c r="D196" t="s">
        <v>93</v>
      </c>
      <c r="E196" t="s">
        <v>716</v>
      </c>
      <c r="F196">
        <v>4.7500000000000001E-2</v>
      </c>
      <c r="G196" s="2">
        <v>0.37030000000000002</v>
      </c>
      <c r="H196" t="str">
        <f>IF(G196&gt;=VLOOKUP(_xlfn.CONCAT(B196,E196),'Limites classes IEF'!$B$2:$I$3,8,FALSE),"Prioridade 1",IF(G196&lt;=VLOOKUP(_xlfn.CONCAT(B196,E196),'Limites classes IEF'!$B$2:$I$3,7,FALSE),"Prioridade 3","Prioridade 2"))</f>
        <v>Prioridade 2</v>
      </c>
      <c r="I196" s="2"/>
    </row>
    <row r="197" spans="1:9" x14ac:dyDescent="0.25">
      <c r="A197">
        <v>21981</v>
      </c>
      <c r="B197" t="s">
        <v>719</v>
      </c>
      <c r="C197" t="s">
        <v>573</v>
      </c>
      <c r="D197" t="s">
        <v>93</v>
      </c>
      <c r="E197" t="s">
        <v>716</v>
      </c>
      <c r="F197">
        <v>4.82E-2</v>
      </c>
      <c r="G197" s="2">
        <v>0.37519999999999998</v>
      </c>
      <c r="H197" t="str">
        <f>IF(G197&gt;=VLOOKUP(_xlfn.CONCAT(B197,E197),'Limites classes IEF'!$B$2:$I$3,8,FALSE),"Prioridade 1",IF(G197&lt;=VLOOKUP(_xlfn.CONCAT(B197,E197),'Limites classes IEF'!$B$2:$I$3,7,FALSE),"Prioridade 3","Prioridade 2"))</f>
        <v>Prioridade 2</v>
      </c>
      <c r="I197" s="2"/>
    </row>
    <row r="198" spans="1:9" x14ac:dyDescent="0.25">
      <c r="A198">
        <v>21983</v>
      </c>
      <c r="B198" t="s">
        <v>719</v>
      </c>
      <c r="C198" t="s">
        <v>574</v>
      </c>
      <c r="D198" t="s">
        <v>93</v>
      </c>
      <c r="E198" t="s">
        <v>716</v>
      </c>
      <c r="F198">
        <v>5.7599999999999998E-2</v>
      </c>
      <c r="G198" s="2">
        <v>0.43880000000000002</v>
      </c>
      <c r="H198" t="str">
        <f>IF(G198&gt;=VLOOKUP(_xlfn.CONCAT(B198,E198),'Limites classes IEF'!$B$2:$I$3,8,FALSE),"Prioridade 1",IF(G198&lt;=VLOOKUP(_xlfn.CONCAT(B198,E198),'Limites classes IEF'!$B$2:$I$3,7,FALSE),"Prioridade 3","Prioridade 2"))</f>
        <v>Prioridade 2</v>
      </c>
      <c r="I198" s="2"/>
    </row>
    <row r="199" spans="1:9" x14ac:dyDescent="0.25">
      <c r="A199">
        <v>21984</v>
      </c>
      <c r="B199" t="s">
        <v>719</v>
      </c>
      <c r="C199" t="s">
        <v>575</v>
      </c>
      <c r="D199" t="s">
        <v>93</v>
      </c>
      <c r="E199" t="s">
        <v>716</v>
      </c>
      <c r="F199">
        <v>6.3799999999999996E-2</v>
      </c>
      <c r="G199" s="2">
        <v>0.48010000000000003</v>
      </c>
      <c r="H199" t="str">
        <f>IF(G199&gt;=VLOOKUP(_xlfn.CONCAT(B199,E199),'Limites classes IEF'!$B$2:$I$3,8,FALSE),"Prioridade 1",IF(G199&lt;=VLOOKUP(_xlfn.CONCAT(B199,E199),'Limites classes IEF'!$B$2:$I$3,7,FALSE),"Prioridade 3","Prioridade 2"))</f>
        <v>Prioridade 2</v>
      </c>
      <c r="I199" s="2"/>
    </row>
    <row r="200" spans="1:9" x14ac:dyDescent="0.25">
      <c r="A200">
        <v>21985</v>
      </c>
      <c r="B200" t="s">
        <v>719</v>
      </c>
      <c r="C200" t="s">
        <v>576</v>
      </c>
      <c r="D200" t="s">
        <v>93</v>
      </c>
      <c r="E200" t="s">
        <v>716</v>
      </c>
      <c r="F200">
        <v>4.82E-2</v>
      </c>
      <c r="G200" s="2">
        <v>0.37519999999999998</v>
      </c>
      <c r="H200" t="str">
        <f>IF(G200&gt;=VLOOKUP(_xlfn.CONCAT(B200,E200),'Limites classes IEF'!$B$2:$I$3,8,FALSE),"Prioridade 1",IF(G200&lt;=VLOOKUP(_xlfn.CONCAT(B200,E200),'Limites classes IEF'!$B$2:$I$3,7,FALSE),"Prioridade 3","Prioridade 2"))</f>
        <v>Prioridade 2</v>
      </c>
      <c r="I200" s="2"/>
    </row>
    <row r="201" spans="1:9" x14ac:dyDescent="0.25">
      <c r="A201">
        <v>21986</v>
      </c>
      <c r="B201" t="s">
        <v>719</v>
      </c>
      <c r="C201" t="s">
        <v>577</v>
      </c>
      <c r="D201" t="s">
        <v>93</v>
      </c>
      <c r="E201" t="s">
        <v>716</v>
      </c>
      <c r="F201">
        <v>0.1409</v>
      </c>
      <c r="G201" s="2">
        <v>1</v>
      </c>
      <c r="H201" t="str">
        <f>IF(G201&gt;=VLOOKUP(_xlfn.CONCAT(B201,E201),'Limites classes IEF'!$B$2:$I$3,8,FALSE),"Prioridade 1",IF(G201&lt;=VLOOKUP(_xlfn.CONCAT(B201,E201),'Limites classes IEF'!$B$2:$I$3,7,FALSE),"Prioridade 3","Prioridade 2"))</f>
        <v>Prioridade 1</v>
      </c>
      <c r="I201" s="2"/>
    </row>
    <row r="202" spans="1:9" x14ac:dyDescent="0.25">
      <c r="A202">
        <v>21987</v>
      </c>
      <c r="B202" t="s">
        <v>719</v>
      </c>
      <c r="C202" t="s">
        <v>578</v>
      </c>
      <c r="D202" t="s">
        <v>93</v>
      </c>
      <c r="E202" t="s">
        <v>716</v>
      </c>
      <c r="F202">
        <v>7.0900000000000005E-2</v>
      </c>
      <c r="G202" s="2">
        <v>0.5282</v>
      </c>
      <c r="H202" t="str">
        <f>IF(G202&gt;=VLOOKUP(_xlfn.CONCAT(B202,E202),'Limites classes IEF'!$B$2:$I$3,8,FALSE),"Prioridade 1",IF(G202&lt;=VLOOKUP(_xlfn.CONCAT(B202,E202),'Limites classes IEF'!$B$2:$I$3,7,FALSE),"Prioridade 3","Prioridade 2"))</f>
        <v>Prioridade 2</v>
      </c>
      <c r="I202" s="2"/>
    </row>
    <row r="203" spans="1:9" x14ac:dyDescent="0.25">
      <c r="A203">
        <v>21988</v>
      </c>
      <c r="B203" t="s">
        <v>719</v>
      </c>
      <c r="C203" t="s">
        <v>579</v>
      </c>
      <c r="D203" t="s">
        <v>93</v>
      </c>
      <c r="E203" t="s">
        <v>716</v>
      </c>
      <c r="F203">
        <v>1.09E-2</v>
      </c>
      <c r="G203" s="2">
        <v>0.1239</v>
      </c>
      <c r="H203" t="str">
        <f>IF(G203&gt;=VLOOKUP(_xlfn.CONCAT(B203,E203),'Limites classes IEF'!$B$2:$I$3,8,FALSE),"Prioridade 1",IF(G203&lt;=VLOOKUP(_xlfn.CONCAT(B203,E203),'Limites classes IEF'!$B$2:$I$3,7,FALSE),"Prioridade 3","Prioridade 2"))</f>
        <v>Prioridade 3</v>
      </c>
      <c r="I203" s="2"/>
    </row>
    <row r="204" spans="1:9" x14ac:dyDescent="0.25">
      <c r="A204">
        <v>21989</v>
      </c>
      <c r="B204" t="s">
        <v>719</v>
      </c>
      <c r="C204" t="s">
        <v>580</v>
      </c>
      <c r="D204" t="s">
        <v>93</v>
      </c>
      <c r="E204" t="s">
        <v>716</v>
      </c>
      <c r="F204">
        <v>3.8399999999999997E-2</v>
      </c>
      <c r="G204" s="2">
        <v>0.30880000000000002</v>
      </c>
      <c r="H204" t="str">
        <f>IF(G204&gt;=VLOOKUP(_xlfn.CONCAT(B204,E204),'Limites classes IEF'!$B$2:$I$3,8,FALSE),"Prioridade 1",IF(G204&lt;=VLOOKUP(_xlfn.CONCAT(B204,E204),'Limites classes IEF'!$B$2:$I$3,7,FALSE),"Prioridade 3","Prioridade 2"))</f>
        <v>Prioridade 2</v>
      </c>
      <c r="I204" s="2"/>
    </row>
    <row r="205" spans="1:9" x14ac:dyDescent="0.25">
      <c r="A205">
        <v>21990</v>
      </c>
      <c r="B205" t="s">
        <v>719</v>
      </c>
      <c r="C205" t="s">
        <v>581</v>
      </c>
      <c r="D205" t="s">
        <v>93</v>
      </c>
      <c r="E205" t="s">
        <v>716</v>
      </c>
      <c r="F205">
        <v>3.9800000000000002E-2</v>
      </c>
      <c r="G205" s="2">
        <v>0.31879999999999997</v>
      </c>
      <c r="H205" t="str">
        <f>IF(G205&gt;=VLOOKUP(_xlfn.CONCAT(B205,E205),'Limites classes IEF'!$B$2:$I$3,8,FALSE),"Prioridade 1",IF(G205&lt;=VLOOKUP(_xlfn.CONCAT(B205,E205),'Limites classes IEF'!$B$2:$I$3,7,FALSE),"Prioridade 3","Prioridade 2"))</f>
        <v>Prioridade 2</v>
      </c>
      <c r="I205" s="2"/>
    </row>
    <row r="206" spans="1:9" x14ac:dyDescent="0.25">
      <c r="A206">
        <v>21991</v>
      </c>
      <c r="B206" t="s">
        <v>719</v>
      </c>
      <c r="C206" t="s">
        <v>582</v>
      </c>
      <c r="D206" t="s">
        <v>93</v>
      </c>
      <c r="E206" t="s">
        <v>716</v>
      </c>
      <c r="F206">
        <v>-7.4999999999999997E-3</v>
      </c>
      <c r="G206" s="2">
        <v>0</v>
      </c>
      <c r="H206" t="str">
        <f>IF(G206&gt;=VLOOKUP(_xlfn.CONCAT(B206,E206),'Limites classes IEF'!$B$2:$I$3,8,FALSE),"Prioridade 1",IF(G206&lt;=VLOOKUP(_xlfn.CONCAT(B206,E206),'Limites classes IEF'!$B$2:$I$3,7,FALSE),"Prioridade 3","Prioridade 2"))</f>
        <v>Prioridade 3</v>
      </c>
      <c r="I206" s="2"/>
    </row>
    <row r="207" spans="1:9" x14ac:dyDescent="0.25">
      <c r="A207">
        <v>21992</v>
      </c>
      <c r="B207" t="s">
        <v>719</v>
      </c>
      <c r="C207" t="s">
        <v>583</v>
      </c>
      <c r="D207" t="s">
        <v>93</v>
      </c>
      <c r="E207" t="s">
        <v>716</v>
      </c>
      <c r="F207">
        <v>8.2799999999999999E-2</v>
      </c>
      <c r="G207" s="2">
        <v>0.60819999999999996</v>
      </c>
      <c r="H207" t="str">
        <f>IF(G207&gt;=VLOOKUP(_xlfn.CONCAT(B207,E207),'Limites classes IEF'!$B$2:$I$3,8,FALSE),"Prioridade 1",IF(G207&lt;=VLOOKUP(_xlfn.CONCAT(B207,E207),'Limites classes IEF'!$B$2:$I$3,7,FALSE),"Prioridade 3","Prioridade 2"))</f>
        <v>Prioridade 2</v>
      </c>
      <c r="I207" s="2"/>
    </row>
    <row r="208" spans="1:9" x14ac:dyDescent="0.25">
      <c r="A208">
        <v>21994</v>
      </c>
      <c r="B208" t="s">
        <v>719</v>
      </c>
      <c r="C208" t="s">
        <v>584</v>
      </c>
      <c r="D208" t="s">
        <v>93</v>
      </c>
      <c r="E208" t="s">
        <v>716</v>
      </c>
      <c r="F208">
        <v>6.7199999999999996E-2</v>
      </c>
      <c r="G208" s="2">
        <v>0.503</v>
      </c>
      <c r="H208" t="str">
        <f>IF(G208&gt;=VLOOKUP(_xlfn.CONCAT(B208,E208),'Limites classes IEF'!$B$2:$I$3,8,FALSE),"Prioridade 1",IF(G208&lt;=VLOOKUP(_xlfn.CONCAT(B208,E208),'Limites classes IEF'!$B$2:$I$3,7,FALSE),"Prioridade 3","Prioridade 2"))</f>
        <v>Prioridade 2</v>
      </c>
      <c r="I208" s="2"/>
    </row>
    <row r="209" spans="1:9" x14ac:dyDescent="0.25">
      <c r="A209">
        <v>21995</v>
      </c>
      <c r="B209" t="s">
        <v>719</v>
      </c>
      <c r="C209" t="s">
        <v>585</v>
      </c>
      <c r="D209" t="s">
        <v>93</v>
      </c>
      <c r="E209" t="s">
        <v>716</v>
      </c>
      <c r="F209">
        <v>6.8000000000000005E-2</v>
      </c>
      <c r="G209" s="2">
        <v>0.50870000000000004</v>
      </c>
      <c r="H209" t="str">
        <f>IF(G209&gt;=VLOOKUP(_xlfn.CONCAT(B209,E209),'Limites classes IEF'!$B$2:$I$3,8,FALSE),"Prioridade 1",IF(G209&lt;=VLOOKUP(_xlfn.CONCAT(B209,E209),'Limites classes IEF'!$B$2:$I$3,7,FALSE),"Prioridade 3","Prioridade 2"))</f>
        <v>Prioridade 2</v>
      </c>
      <c r="I209" s="2"/>
    </row>
    <row r="210" spans="1:9" x14ac:dyDescent="0.25">
      <c r="A210">
        <v>21996</v>
      </c>
      <c r="B210" t="s">
        <v>719</v>
      </c>
      <c r="C210" t="s">
        <v>586</v>
      </c>
      <c r="D210" t="s">
        <v>93</v>
      </c>
      <c r="E210" t="s">
        <v>716</v>
      </c>
      <c r="F210">
        <v>7.0199999999999999E-2</v>
      </c>
      <c r="G210" s="2">
        <v>0.52349999999999997</v>
      </c>
      <c r="H210" t="str">
        <f>IF(G210&gt;=VLOOKUP(_xlfn.CONCAT(B210,E210),'Limites classes IEF'!$B$2:$I$3,8,FALSE),"Prioridade 1",IF(G210&lt;=VLOOKUP(_xlfn.CONCAT(B210,E210),'Limites classes IEF'!$B$2:$I$3,7,FALSE),"Prioridade 3","Prioridade 2"))</f>
        <v>Prioridade 2</v>
      </c>
      <c r="I210" s="2"/>
    </row>
    <row r="211" spans="1:9" x14ac:dyDescent="0.25">
      <c r="A211">
        <v>21997</v>
      </c>
      <c r="B211" t="s">
        <v>719</v>
      </c>
      <c r="C211" t="s">
        <v>587</v>
      </c>
      <c r="D211" t="s">
        <v>93</v>
      </c>
      <c r="E211" t="s">
        <v>716</v>
      </c>
      <c r="F211">
        <v>6.7100000000000007E-2</v>
      </c>
      <c r="G211" s="2">
        <v>0.503</v>
      </c>
      <c r="H211" t="str">
        <f>IF(G211&gt;=VLOOKUP(_xlfn.CONCAT(B211,E211),'Limites classes IEF'!$B$2:$I$3,8,FALSE),"Prioridade 1",IF(G211&lt;=VLOOKUP(_xlfn.CONCAT(B211,E211),'Limites classes IEF'!$B$2:$I$3,7,FALSE),"Prioridade 3","Prioridade 2"))</f>
        <v>Prioridade 2</v>
      </c>
      <c r="I211" s="2"/>
    </row>
    <row r="212" spans="1:9" x14ac:dyDescent="0.25">
      <c r="A212">
        <v>21998</v>
      </c>
      <c r="B212" t="s">
        <v>719</v>
      </c>
      <c r="C212" t="s">
        <v>588</v>
      </c>
      <c r="D212" t="s">
        <v>93</v>
      </c>
      <c r="E212" t="s">
        <v>716</v>
      </c>
      <c r="F212">
        <v>7.0000000000000007E-2</v>
      </c>
      <c r="G212" s="2">
        <v>0.52210000000000001</v>
      </c>
      <c r="H212" t="str">
        <f>IF(G212&gt;=VLOOKUP(_xlfn.CONCAT(B212,E212),'Limites classes IEF'!$B$2:$I$3,8,FALSE),"Prioridade 1",IF(G212&lt;=VLOOKUP(_xlfn.CONCAT(B212,E212),'Limites classes IEF'!$B$2:$I$3,7,FALSE),"Prioridade 3","Prioridade 2"))</f>
        <v>Prioridade 2</v>
      </c>
      <c r="I212" s="2"/>
    </row>
    <row r="213" spans="1:9" x14ac:dyDescent="0.25">
      <c r="A213">
        <v>21999</v>
      </c>
      <c r="B213" t="s">
        <v>719</v>
      </c>
      <c r="C213" t="s">
        <v>589</v>
      </c>
      <c r="D213" t="s">
        <v>93</v>
      </c>
      <c r="E213" t="s">
        <v>716</v>
      </c>
      <c r="F213">
        <v>4.9700000000000001E-2</v>
      </c>
      <c r="G213" s="2">
        <v>0.3856</v>
      </c>
      <c r="H213" t="str">
        <f>IF(G213&gt;=VLOOKUP(_xlfn.CONCAT(B213,E213),'Limites classes IEF'!$B$2:$I$3,8,FALSE),"Prioridade 1",IF(G213&lt;=VLOOKUP(_xlfn.CONCAT(B213,E213),'Limites classes IEF'!$B$2:$I$3,7,FALSE),"Prioridade 3","Prioridade 2"))</f>
        <v>Prioridade 2</v>
      </c>
      <c r="I213" s="2"/>
    </row>
    <row r="214" spans="1:9" x14ac:dyDescent="0.25">
      <c r="A214">
        <v>22001</v>
      </c>
      <c r="B214" t="s">
        <v>719</v>
      </c>
      <c r="C214" t="s">
        <v>590</v>
      </c>
      <c r="D214" t="s">
        <v>93</v>
      </c>
      <c r="E214" t="s">
        <v>716</v>
      </c>
      <c r="F214">
        <v>6.0600000000000001E-2</v>
      </c>
      <c r="G214" s="2">
        <v>0.45900000000000002</v>
      </c>
      <c r="H214" t="str">
        <f>IF(G214&gt;=VLOOKUP(_xlfn.CONCAT(B214,E214),'Limites classes IEF'!$B$2:$I$3,8,FALSE),"Prioridade 1",IF(G214&lt;=VLOOKUP(_xlfn.CONCAT(B214,E214),'Limites classes IEF'!$B$2:$I$3,7,FALSE),"Prioridade 3","Prioridade 2"))</f>
        <v>Prioridade 2</v>
      </c>
      <c r="I214" s="2"/>
    </row>
    <row r="215" spans="1:9" x14ac:dyDescent="0.25">
      <c r="A215">
        <v>22002</v>
      </c>
      <c r="B215" t="s">
        <v>719</v>
      </c>
      <c r="C215" t="s">
        <v>591</v>
      </c>
      <c r="D215" t="s">
        <v>93</v>
      </c>
      <c r="E215" t="s">
        <v>716</v>
      </c>
      <c r="F215">
        <v>7.1599999999999997E-2</v>
      </c>
      <c r="G215" s="2">
        <v>0.53310000000000002</v>
      </c>
      <c r="H215" t="str">
        <f>IF(G215&gt;=VLOOKUP(_xlfn.CONCAT(B215,E215),'Limites classes IEF'!$B$2:$I$3,8,FALSE),"Prioridade 1",IF(G215&lt;=VLOOKUP(_xlfn.CONCAT(B215,E215),'Limites classes IEF'!$B$2:$I$3,7,FALSE),"Prioridade 3","Prioridade 2"))</f>
        <v>Prioridade 2</v>
      </c>
      <c r="I215" s="2"/>
    </row>
    <row r="216" spans="1:9" x14ac:dyDescent="0.25">
      <c r="A216">
        <v>22003</v>
      </c>
      <c r="B216" t="s">
        <v>719</v>
      </c>
      <c r="C216" t="s">
        <v>592</v>
      </c>
      <c r="D216" t="s">
        <v>93</v>
      </c>
      <c r="E216" t="s">
        <v>716</v>
      </c>
      <c r="F216">
        <v>4.1500000000000002E-2</v>
      </c>
      <c r="G216" s="2">
        <v>0.32990000000000003</v>
      </c>
      <c r="H216" t="str">
        <f>IF(G216&gt;=VLOOKUP(_xlfn.CONCAT(B216,E216),'Limites classes IEF'!$B$2:$I$3,8,FALSE),"Prioridade 1",IF(G216&lt;=VLOOKUP(_xlfn.CONCAT(B216,E216),'Limites classes IEF'!$B$2:$I$3,7,FALSE),"Prioridade 3","Prioridade 2"))</f>
        <v>Prioridade 2</v>
      </c>
      <c r="I216" s="2"/>
    </row>
    <row r="217" spans="1:9" x14ac:dyDescent="0.25">
      <c r="A217">
        <v>22005</v>
      </c>
      <c r="B217" t="s">
        <v>719</v>
      </c>
      <c r="C217" t="s">
        <v>593</v>
      </c>
      <c r="D217" t="s">
        <v>93</v>
      </c>
      <c r="E217" t="s">
        <v>716</v>
      </c>
      <c r="F217">
        <v>6.2600000000000003E-2</v>
      </c>
      <c r="G217" s="2">
        <v>0.47249999999999998</v>
      </c>
      <c r="H217" t="str">
        <f>IF(G217&gt;=VLOOKUP(_xlfn.CONCAT(B217,E217),'Limites classes IEF'!$B$2:$I$3,8,FALSE),"Prioridade 1",IF(G217&lt;=VLOOKUP(_xlfn.CONCAT(B217,E217),'Limites classes IEF'!$B$2:$I$3,7,FALSE),"Prioridade 3","Prioridade 2"))</f>
        <v>Prioridade 2</v>
      </c>
      <c r="I217" s="2"/>
    </row>
    <row r="218" spans="1:9" x14ac:dyDescent="0.25">
      <c r="A218">
        <v>22006</v>
      </c>
      <c r="B218" t="s">
        <v>719</v>
      </c>
      <c r="C218" t="s">
        <v>594</v>
      </c>
      <c r="D218" t="s">
        <v>93</v>
      </c>
      <c r="E218" t="s">
        <v>716</v>
      </c>
      <c r="F218">
        <v>6.0600000000000001E-2</v>
      </c>
      <c r="G218" s="2">
        <v>0.45900000000000002</v>
      </c>
      <c r="H218" t="str">
        <f>IF(G218&gt;=VLOOKUP(_xlfn.CONCAT(B218,E218),'Limites classes IEF'!$B$2:$I$3,8,FALSE),"Prioridade 1",IF(G218&lt;=VLOOKUP(_xlfn.CONCAT(B218,E218),'Limites classes IEF'!$B$2:$I$3,7,FALSE),"Prioridade 3","Prioridade 2"))</f>
        <v>Prioridade 2</v>
      </c>
      <c r="I218" s="2"/>
    </row>
    <row r="219" spans="1:9" x14ac:dyDescent="0.25">
      <c r="A219">
        <v>22007</v>
      </c>
      <c r="B219" t="s">
        <v>719</v>
      </c>
      <c r="C219" t="s">
        <v>595</v>
      </c>
      <c r="D219" t="s">
        <v>93</v>
      </c>
      <c r="E219" t="s">
        <v>716</v>
      </c>
      <c r="F219">
        <v>3.5999999999999997E-2</v>
      </c>
      <c r="G219" s="2">
        <v>0.29320000000000002</v>
      </c>
      <c r="H219" t="str">
        <f>IF(G219&gt;=VLOOKUP(_xlfn.CONCAT(B219,E219),'Limites classes IEF'!$B$2:$I$3,8,FALSE),"Prioridade 1",IF(G219&lt;=VLOOKUP(_xlfn.CONCAT(B219,E219),'Limites classes IEF'!$B$2:$I$3,7,FALSE),"Prioridade 3","Prioridade 2"))</f>
        <v>Prioridade 2</v>
      </c>
      <c r="I219" s="2"/>
    </row>
    <row r="220" spans="1:9" x14ac:dyDescent="0.25">
      <c r="A220">
        <v>22008</v>
      </c>
      <c r="B220" t="s">
        <v>719</v>
      </c>
      <c r="C220" t="s">
        <v>596</v>
      </c>
      <c r="D220" t="s">
        <v>93</v>
      </c>
      <c r="E220" t="s">
        <v>716</v>
      </c>
      <c r="F220">
        <v>8.0100000000000005E-2</v>
      </c>
      <c r="G220" s="2">
        <v>0.59060000000000001</v>
      </c>
      <c r="H220" t="str">
        <f>IF(G220&gt;=VLOOKUP(_xlfn.CONCAT(B220,E220),'Limites classes IEF'!$B$2:$I$3,8,FALSE),"Prioridade 1",IF(G220&lt;=VLOOKUP(_xlfn.CONCAT(B220,E220),'Limites classes IEF'!$B$2:$I$3,7,FALSE),"Prioridade 3","Prioridade 2"))</f>
        <v>Prioridade 2</v>
      </c>
      <c r="I220" s="2"/>
    </row>
    <row r="221" spans="1:9" x14ac:dyDescent="0.25">
      <c r="A221">
        <v>22009</v>
      </c>
      <c r="B221" t="s">
        <v>719</v>
      </c>
      <c r="C221" t="s">
        <v>597</v>
      </c>
      <c r="D221" t="s">
        <v>93</v>
      </c>
      <c r="E221" t="s">
        <v>716</v>
      </c>
      <c r="F221">
        <v>6.8599999999999994E-2</v>
      </c>
      <c r="G221" s="2">
        <v>0.51249999999999996</v>
      </c>
      <c r="H221" t="str">
        <f>IF(G221&gt;=VLOOKUP(_xlfn.CONCAT(B221,E221),'Limites classes IEF'!$B$2:$I$3,8,FALSE),"Prioridade 1",IF(G221&lt;=VLOOKUP(_xlfn.CONCAT(B221,E221),'Limites classes IEF'!$B$2:$I$3,7,FALSE),"Prioridade 3","Prioridade 2"))</f>
        <v>Prioridade 2</v>
      </c>
      <c r="I221" s="2"/>
    </row>
    <row r="222" spans="1:9" x14ac:dyDescent="0.25">
      <c r="A222">
        <v>22010</v>
      </c>
      <c r="B222" t="s">
        <v>719</v>
      </c>
      <c r="C222" t="s">
        <v>598</v>
      </c>
      <c r="D222" t="s">
        <v>93</v>
      </c>
      <c r="E222" t="s">
        <v>716</v>
      </c>
      <c r="F222">
        <v>0.1202</v>
      </c>
      <c r="G222" s="2">
        <v>0.86040000000000005</v>
      </c>
      <c r="H222" t="str">
        <f>IF(G222&gt;=VLOOKUP(_xlfn.CONCAT(B222,E222),'Limites classes IEF'!$B$2:$I$3,8,FALSE),"Prioridade 1",IF(G222&lt;=VLOOKUP(_xlfn.CONCAT(B222,E222),'Limites classes IEF'!$B$2:$I$3,7,FALSE),"Prioridade 3","Prioridade 2"))</f>
        <v>Prioridade 1</v>
      </c>
      <c r="I222" s="2"/>
    </row>
    <row r="223" spans="1:9" x14ac:dyDescent="0.25">
      <c r="A223">
        <v>22011</v>
      </c>
      <c r="B223" t="s">
        <v>719</v>
      </c>
      <c r="C223" t="s">
        <v>599</v>
      </c>
      <c r="D223" t="s">
        <v>93</v>
      </c>
      <c r="E223" t="s">
        <v>716</v>
      </c>
      <c r="F223">
        <v>6.7100000000000007E-2</v>
      </c>
      <c r="G223" s="2">
        <v>0.503</v>
      </c>
      <c r="H223" t="str">
        <f>IF(G223&gt;=VLOOKUP(_xlfn.CONCAT(B223,E223),'Limites classes IEF'!$B$2:$I$3,8,FALSE),"Prioridade 1",IF(G223&lt;=VLOOKUP(_xlfn.CONCAT(B223,E223),'Limites classes IEF'!$B$2:$I$3,7,FALSE),"Prioridade 3","Prioridade 2"))</f>
        <v>Prioridade 2</v>
      </c>
      <c r="I223" s="2"/>
    </row>
    <row r="224" spans="1:9" x14ac:dyDescent="0.25">
      <c r="A224">
        <v>22012</v>
      </c>
      <c r="B224" t="s">
        <v>719</v>
      </c>
      <c r="C224" t="s">
        <v>600</v>
      </c>
      <c r="D224" t="s">
        <v>93</v>
      </c>
      <c r="E224" t="s">
        <v>716</v>
      </c>
      <c r="F224">
        <v>4.0599999999999997E-2</v>
      </c>
      <c r="G224" s="2">
        <v>0.3236</v>
      </c>
      <c r="H224" t="str">
        <f>IF(G224&gt;=VLOOKUP(_xlfn.CONCAT(B224,E224),'Limites classes IEF'!$B$2:$I$3,8,FALSE),"Prioridade 1",IF(G224&lt;=VLOOKUP(_xlfn.CONCAT(B224,E224),'Limites classes IEF'!$B$2:$I$3,7,FALSE),"Prioridade 3","Prioridade 2"))</f>
        <v>Prioridade 2</v>
      </c>
      <c r="I224" s="2"/>
    </row>
    <row r="225" spans="1:9" x14ac:dyDescent="0.25">
      <c r="A225">
        <v>22013</v>
      </c>
      <c r="B225" t="s">
        <v>719</v>
      </c>
      <c r="C225" t="s">
        <v>601</v>
      </c>
      <c r="D225" t="s">
        <v>93</v>
      </c>
      <c r="E225" t="s">
        <v>716</v>
      </c>
      <c r="F225">
        <v>8.3599999999999994E-2</v>
      </c>
      <c r="G225" s="2">
        <v>0.61380000000000001</v>
      </c>
      <c r="H225" t="str">
        <f>IF(G225&gt;=VLOOKUP(_xlfn.CONCAT(B225,E225),'Limites classes IEF'!$B$2:$I$3,8,FALSE),"Prioridade 1",IF(G225&lt;=VLOOKUP(_xlfn.CONCAT(B225,E225),'Limites classes IEF'!$B$2:$I$3,7,FALSE),"Prioridade 3","Prioridade 2"))</f>
        <v>Prioridade 2</v>
      </c>
      <c r="I225" s="2"/>
    </row>
    <row r="226" spans="1:9" x14ac:dyDescent="0.25">
      <c r="A226">
        <v>22014</v>
      </c>
      <c r="B226" t="s">
        <v>719</v>
      </c>
      <c r="C226" t="s">
        <v>602</v>
      </c>
      <c r="D226" t="s">
        <v>93</v>
      </c>
      <c r="E226" t="s">
        <v>716</v>
      </c>
      <c r="F226">
        <v>4.0599999999999997E-2</v>
      </c>
      <c r="G226" s="2">
        <v>0.3236</v>
      </c>
      <c r="H226" t="str">
        <f>IF(G226&gt;=VLOOKUP(_xlfn.CONCAT(B226,E226),'Limites classes IEF'!$B$2:$I$3,8,FALSE),"Prioridade 1",IF(G226&lt;=VLOOKUP(_xlfn.CONCAT(B226,E226),'Limites classes IEF'!$B$2:$I$3,7,FALSE),"Prioridade 3","Prioridade 2"))</f>
        <v>Prioridade 2</v>
      </c>
      <c r="I226" s="2"/>
    </row>
    <row r="227" spans="1:9" x14ac:dyDescent="0.25">
      <c r="A227">
        <v>22015</v>
      </c>
      <c r="B227" t="s">
        <v>719</v>
      </c>
      <c r="C227" t="s">
        <v>603</v>
      </c>
      <c r="D227" t="s">
        <v>93</v>
      </c>
      <c r="E227" t="s">
        <v>716</v>
      </c>
      <c r="F227">
        <v>6.8599999999999994E-2</v>
      </c>
      <c r="G227" s="2">
        <v>0.51290000000000002</v>
      </c>
      <c r="H227" t="str">
        <f>IF(G227&gt;=VLOOKUP(_xlfn.CONCAT(B227,E227),'Limites classes IEF'!$B$2:$I$3,8,FALSE),"Prioridade 1",IF(G227&lt;=VLOOKUP(_xlfn.CONCAT(B227,E227),'Limites classes IEF'!$B$2:$I$3,7,FALSE),"Prioridade 3","Prioridade 2"))</f>
        <v>Prioridade 2</v>
      </c>
      <c r="I227" s="2"/>
    </row>
    <row r="228" spans="1:9" x14ac:dyDescent="0.25">
      <c r="A228">
        <v>22016</v>
      </c>
      <c r="B228" t="s">
        <v>719</v>
      </c>
      <c r="C228" t="s">
        <v>604</v>
      </c>
      <c r="D228" t="s">
        <v>93</v>
      </c>
      <c r="E228" t="s">
        <v>716</v>
      </c>
      <c r="F228">
        <v>7.6700000000000004E-2</v>
      </c>
      <c r="G228" s="2">
        <v>0.56710000000000005</v>
      </c>
      <c r="H228" t="str">
        <f>IF(G228&gt;=VLOOKUP(_xlfn.CONCAT(B228,E228),'Limites classes IEF'!$B$2:$I$3,8,FALSE),"Prioridade 1",IF(G228&lt;=VLOOKUP(_xlfn.CONCAT(B228,E228),'Limites classes IEF'!$B$2:$I$3,7,FALSE),"Prioridade 3","Prioridade 2"))</f>
        <v>Prioridade 2</v>
      </c>
      <c r="I228" s="2"/>
    </row>
    <row r="229" spans="1:9" x14ac:dyDescent="0.25">
      <c r="A229">
        <v>22017</v>
      </c>
      <c r="B229" t="s">
        <v>719</v>
      </c>
      <c r="C229" t="s">
        <v>605</v>
      </c>
      <c r="D229" t="s">
        <v>93</v>
      </c>
      <c r="E229" t="s">
        <v>716</v>
      </c>
      <c r="F229">
        <v>6.1899999999999997E-2</v>
      </c>
      <c r="G229" s="2">
        <v>0.46779999999999999</v>
      </c>
      <c r="H229" t="str">
        <f>IF(G229&gt;=VLOOKUP(_xlfn.CONCAT(B229,E229),'Limites classes IEF'!$B$2:$I$3,8,FALSE),"Prioridade 1",IF(G229&lt;=VLOOKUP(_xlfn.CONCAT(B229,E229),'Limites classes IEF'!$B$2:$I$3,7,FALSE),"Prioridade 3","Prioridade 2"))</f>
        <v>Prioridade 2</v>
      </c>
      <c r="I229" s="2"/>
    </row>
    <row r="230" spans="1:9" x14ac:dyDescent="0.25">
      <c r="A230">
        <v>22018</v>
      </c>
      <c r="B230" t="s">
        <v>719</v>
      </c>
      <c r="C230" t="s">
        <v>606</v>
      </c>
      <c r="D230" t="s">
        <v>93</v>
      </c>
      <c r="E230" t="s">
        <v>716</v>
      </c>
      <c r="F230">
        <v>-7.4999999999999997E-3</v>
      </c>
      <c r="G230" s="2">
        <v>0</v>
      </c>
      <c r="H230" t="str">
        <f>IF(G230&gt;=VLOOKUP(_xlfn.CONCAT(B230,E230),'Limites classes IEF'!$B$2:$I$3,8,FALSE),"Prioridade 1",IF(G230&lt;=VLOOKUP(_xlfn.CONCAT(B230,E230),'Limites classes IEF'!$B$2:$I$3,7,FALSE),"Prioridade 3","Prioridade 2"))</f>
        <v>Prioridade 3</v>
      </c>
      <c r="I230" s="2"/>
    </row>
    <row r="231" spans="1:9" x14ac:dyDescent="0.25">
      <c r="A231">
        <v>22019</v>
      </c>
      <c r="B231" t="s">
        <v>719</v>
      </c>
      <c r="C231" t="s">
        <v>607</v>
      </c>
      <c r="D231" t="s">
        <v>93</v>
      </c>
      <c r="E231" t="s">
        <v>716</v>
      </c>
      <c r="F231">
        <v>6.0600000000000001E-2</v>
      </c>
      <c r="G231" s="2">
        <v>0.45900000000000002</v>
      </c>
      <c r="H231" t="str">
        <f>IF(G231&gt;=VLOOKUP(_xlfn.CONCAT(B231,E231),'Limites classes IEF'!$B$2:$I$3,8,FALSE),"Prioridade 1",IF(G231&lt;=VLOOKUP(_xlfn.CONCAT(B231,E231),'Limites classes IEF'!$B$2:$I$3,7,FALSE),"Prioridade 3","Prioridade 2"))</f>
        <v>Prioridade 2</v>
      </c>
      <c r="I231" s="2"/>
    </row>
    <row r="232" spans="1:9" x14ac:dyDescent="0.25">
      <c r="A232">
        <v>22020</v>
      </c>
      <c r="B232" t="s">
        <v>719</v>
      </c>
      <c r="C232" t="s">
        <v>608</v>
      </c>
      <c r="D232" t="s">
        <v>93</v>
      </c>
      <c r="E232" t="s">
        <v>716</v>
      </c>
      <c r="F232">
        <v>8.2799999999999999E-2</v>
      </c>
      <c r="G232" s="2">
        <v>0.60819999999999996</v>
      </c>
      <c r="H232" t="str">
        <f>IF(G232&gt;=VLOOKUP(_xlfn.CONCAT(B232,E232),'Limites classes IEF'!$B$2:$I$3,8,FALSE),"Prioridade 1",IF(G232&lt;=VLOOKUP(_xlfn.CONCAT(B232,E232),'Limites classes IEF'!$B$2:$I$3,7,FALSE),"Prioridade 3","Prioridade 2"))</f>
        <v>Prioridade 2</v>
      </c>
      <c r="I232" s="2"/>
    </row>
    <row r="233" spans="1:9" x14ac:dyDescent="0.25">
      <c r="A233">
        <v>22021</v>
      </c>
      <c r="B233" t="s">
        <v>719</v>
      </c>
      <c r="C233" t="s">
        <v>609</v>
      </c>
      <c r="D233" t="s">
        <v>93</v>
      </c>
      <c r="E233" t="s">
        <v>716</v>
      </c>
      <c r="F233">
        <v>6.3399999999999998E-2</v>
      </c>
      <c r="G233" s="2">
        <v>0.47760000000000002</v>
      </c>
      <c r="H233" t="str">
        <f>IF(G233&gt;=VLOOKUP(_xlfn.CONCAT(B233,E233),'Limites classes IEF'!$B$2:$I$3,8,FALSE),"Prioridade 1",IF(G233&lt;=VLOOKUP(_xlfn.CONCAT(B233,E233),'Limites classes IEF'!$B$2:$I$3,7,FALSE),"Prioridade 3","Prioridade 2"))</f>
        <v>Prioridade 2</v>
      </c>
      <c r="I233" s="2"/>
    </row>
    <row r="234" spans="1:9" x14ac:dyDescent="0.25">
      <c r="A234">
        <v>22022</v>
      </c>
      <c r="B234" t="s">
        <v>719</v>
      </c>
      <c r="C234" t="s">
        <v>610</v>
      </c>
      <c r="D234" t="s">
        <v>93</v>
      </c>
      <c r="E234" t="s">
        <v>716</v>
      </c>
      <c r="F234">
        <v>1.5800000000000002E-2</v>
      </c>
      <c r="G234" s="2">
        <v>0.15690000000000001</v>
      </c>
      <c r="H234" t="str">
        <f>IF(G234&gt;=VLOOKUP(_xlfn.CONCAT(B234,E234),'Limites classes IEF'!$B$2:$I$3,8,FALSE),"Prioridade 1",IF(G234&lt;=VLOOKUP(_xlfn.CONCAT(B234,E234),'Limites classes IEF'!$B$2:$I$3,7,FALSE),"Prioridade 3","Prioridade 2"))</f>
        <v>Prioridade 3</v>
      </c>
      <c r="I234" s="2"/>
    </row>
    <row r="235" spans="1:9" x14ac:dyDescent="0.25">
      <c r="A235">
        <v>22023</v>
      </c>
      <c r="B235" t="s">
        <v>719</v>
      </c>
      <c r="C235" t="s">
        <v>611</v>
      </c>
      <c r="D235" t="s">
        <v>93</v>
      </c>
      <c r="E235" t="s">
        <v>716</v>
      </c>
      <c r="F235">
        <v>-7.4999999999999997E-3</v>
      </c>
      <c r="G235" s="2">
        <v>0</v>
      </c>
      <c r="H235" t="str">
        <f>IF(G235&gt;=VLOOKUP(_xlfn.CONCAT(B235,E235),'Limites classes IEF'!$B$2:$I$3,8,FALSE),"Prioridade 1",IF(G235&lt;=VLOOKUP(_xlfn.CONCAT(B235,E235),'Limites classes IEF'!$B$2:$I$3,7,FALSE),"Prioridade 3","Prioridade 2"))</f>
        <v>Prioridade 3</v>
      </c>
      <c r="I235" s="2"/>
    </row>
    <row r="236" spans="1:9" x14ac:dyDescent="0.25">
      <c r="A236">
        <v>22024</v>
      </c>
      <c r="B236" t="s">
        <v>719</v>
      </c>
      <c r="C236" t="s">
        <v>612</v>
      </c>
      <c r="D236" t="s">
        <v>93</v>
      </c>
      <c r="E236" t="s">
        <v>716</v>
      </c>
      <c r="F236">
        <v>6.2700000000000006E-2</v>
      </c>
      <c r="G236" s="2">
        <v>0.47270000000000001</v>
      </c>
      <c r="H236" t="str">
        <f>IF(G236&gt;=VLOOKUP(_xlfn.CONCAT(B236,E236),'Limites classes IEF'!$B$2:$I$3,8,FALSE),"Prioridade 1",IF(G236&lt;=VLOOKUP(_xlfn.CONCAT(B236,E236),'Limites classes IEF'!$B$2:$I$3,7,FALSE),"Prioridade 3","Prioridade 2"))</f>
        <v>Prioridade 2</v>
      </c>
      <c r="I236" s="2"/>
    </row>
    <row r="237" spans="1:9" x14ac:dyDescent="0.25">
      <c r="A237">
        <v>22025</v>
      </c>
      <c r="B237" t="s">
        <v>719</v>
      </c>
      <c r="C237" t="s">
        <v>613</v>
      </c>
      <c r="D237" t="s">
        <v>93</v>
      </c>
      <c r="E237" t="s">
        <v>716</v>
      </c>
      <c r="F237">
        <v>0.1409</v>
      </c>
      <c r="G237" s="2">
        <v>1</v>
      </c>
      <c r="H237" t="str">
        <f>IF(G237&gt;=VLOOKUP(_xlfn.CONCAT(B237,E237),'Limites classes IEF'!$B$2:$I$3,8,FALSE),"Prioridade 1",IF(G237&lt;=VLOOKUP(_xlfn.CONCAT(B237,E237),'Limites classes IEF'!$B$2:$I$3,7,FALSE),"Prioridade 3","Prioridade 2"))</f>
        <v>Prioridade 1</v>
      </c>
      <c r="I237" s="2"/>
    </row>
    <row r="238" spans="1:9" x14ac:dyDescent="0.25">
      <c r="A238">
        <v>22173</v>
      </c>
      <c r="B238" t="s">
        <v>719</v>
      </c>
      <c r="C238" t="s">
        <v>614</v>
      </c>
      <c r="D238" t="s">
        <v>93</v>
      </c>
      <c r="E238" t="s">
        <v>716</v>
      </c>
      <c r="F238">
        <v>7.0599999999999996E-2</v>
      </c>
      <c r="G238" s="2">
        <v>0.5262</v>
      </c>
      <c r="H238" t="str">
        <f>IF(G238&gt;=VLOOKUP(_xlfn.CONCAT(B238,E238),'Limites classes IEF'!$B$2:$I$3,8,FALSE),"Prioridade 1",IF(G238&lt;=VLOOKUP(_xlfn.CONCAT(B238,E238),'Limites classes IEF'!$B$2:$I$3,7,FALSE),"Prioridade 3","Prioridade 2"))</f>
        <v>Prioridade 2</v>
      </c>
      <c r="I238" s="2"/>
    </row>
    <row r="239" spans="1:9" x14ac:dyDescent="0.25">
      <c r="A239">
        <v>22174</v>
      </c>
      <c r="B239" t="s">
        <v>719</v>
      </c>
      <c r="C239" t="s">
        <v>615</v>
      </c>
      <c r="D239" t="s">
        <v>93</v>
      </c>
      <c r="E239" t="s">
        <v>716</v>
      </c>
      <c r="F239">
        <v>6.7100000000000007E-2</v>
      </c>
      <c r="G239" s="2">
        <v>0.503</v>
      </c>
      <c r="H239" t="str">
        <f>IF(G239&gt;=VLOOKUP(_xlfn.CONCAT(B239,E239),'Limites classes IEF'!$B$2:$I$3,8,FALSE),"Prioridade 1",IF(G239&lt;=VLOOKUP(_xlfn.CONCAT(B239,E239),'Limites classes IEF'!$B$2:$I$3,7,FALSE),"Prioridade 3","Prioridade 2"))</f>
        <v>Prioridade 2</v>
      </c>
      <c r="I239" s="2"/>
    </row>
    <row r="240" spans="1:9" x14ac:dyDescent="0.25">
      <c r="A240">
        <v>22175</v>
      </c>
      <c r="B240" t="s">
        <v>719</v>
      </c>
      <c r="C240" t="s">
        <v>616</v>
      </c>
      <c r="D240" t="s">
        <v>93</v>
      </c>
      <c r="E240" t="s">
        <v>716</v>
      </c>
      <c r="F240">
        <v>7.0900000000000005E-2</v>
      </c>
      <c r="G240" s="2">
        <v>0.5282</v>
      </c>
      <c r="H240" t="str">
        <f>IF(G240&gt;=VLOOKUP(_xlfn.CONCAT(B240,E240),'Limites classes IEF'!$B$2:$I$3,8,FALSE),"Prioridade 1",IF(G240&lt;=VLOOKUP(_xlfn.CONCAT(B240,E240),'Limites classes IEF'!$B$2:$I$3,7,FALSE),"Prioridade 3","Prioridade 2"))</f>
        <v>Prioridade 2</v>
      </c>
      <c r="I240" s="2"/>
    </row>
    <row r="241" spans="1:9" x14ac:dyDescent="0.25">
      <c r="A241">
        <v>22176</v>
      </c>
      <c r="B241" t="s">
        <v>719</v>
      </c>
      <c r="C241" t="s">
        <v>617</v>
      </c>
      <c r="D241" t="s">
        <v>93</v>
      </c>
      <c r="E241" t="s">
        <v>716</v>
      </c>
      <c r="F241">
        <v>8.8900000000000007E-2</v>
      </c>
      <c r="G241" s="2">
        <v>0.64939999999999998</v>
      </c>
      <c r="H241" t="str">
        <f>IF(G241&gt;=VLOOKUP(_xlfn.CONCAT(B241,E241),'Limites classes IEF'!$B$2:$I$3,8,FALSE),"Prioridade 1",IF(G241&lt;=VLOOKUP(_xlfn.CONCAT(B241,E241),'Limites classes IEF'!$B$2:$I$3,7,FALSE),"Prioridade 3","Prioridade 2"))</f>
        <v>Prioridade 2</v>
      </c>
      <c r="I241" s="2"/>
    </row>
    <row r="242" spans="1:9" x14ac:dyDescent="0.25">
      <c r="A242">
        <v>22177</v>
      </c>
      <c r="B242" t="s">
        <v>719</v>
      </c>
      <c r="C242" t="s">
        <v>618</v>
      </c>
      <c r="D242" t="s">
        <v>93</v>
      </c>
      <c r="E242" t="s">
        <v>716</v>
      </c>
      <c r="F242">
        <v>8.8900000000000007E-2</v>
      </c>
      <c r="G242" s="2">
        <v>0.64939999999999998</v>
      </c>
      <c r="H242" t="str">
        <f>IF(G242&gt;=VLOOKUP(_xlfn.CONCAT(B242,E242),'Limites classes IEF'!$B$2:$I$3,8,FALSE),"Prioridade 1",IF(G242&lt;=VLOOKUP(_xlfn.CONCAT(B242,E242),'Limites classes IEF'!$B$2:$I$3,7,FALSE),"Prioridade 3","Prioridade 2"))</f>
        <v>Prioridade 2</v>
      </c>
      <c r="I242" s="2"/>
    </row>
    <row r="243" spans="1:9" x14ac:dyDescent="0.25">
      <c r="A243">
        <v>22178</v>
      </c>
      <c r="B243" t="s">
        <v>719</v>
      </c>
      <c r="C243" t="s">
        <v>619</v>
      </c>
      <c r="D243" t="s">
        <v>93</v>
      </c>
      <c r="E243" t="s">
        <v>716</v>
      </c>
      <c r="F243">
        <v>7.5700000000000003E-2</v>
      </c>
      <c r="G243" s="2">
        <v>0.56040000000000001</v>
      </c>
      <c r="H243" t="str">
        <f>IF(G243&gt;=VLOOKUP(_xlfn.CONCAT(B243,E243),'Limites classes IEF'!$B$2:$I$3,8,FALSE),"Prioridade 1",IF(G243&lt;=VLOOKUP(_xlfn.CONCAT(B243,E243),'Limites classes IEF'!$B$2:$I$3,7,FALSE),"Prioridade 3","Prioridade 2"))</f>
        <v>Prioridade 2</v>
      </c>
      <c r="I243" s="2"/>
    </row>
    <row r="244" spans="1:9" x14ac:dyDescent="0.25">
      <c r="A244">
        <v>22179</v>
      </c>
      <c r="B244" t="s">
        <v>719</v>
      </c>
      <c r="C244" t="s">
        <v>620</v>
      </c>
      <c r="D244" t="s">
        <v>93</v>
      </c>
      <c r="E244" t="s">
        <v>716</v>
      </c>
      <c r="F244">
        <v>0.1202</v>
      </c>
      <c r="G244" s="2">
        <v>0.86040000000000005</v>
      </c>
      <c r="H244" t="str">
        <f>IF(G244&gt;=VLOOKUP(_xlfn.CONCAT(B244,E244),'Limites classes IEF'!$B$2:$I$3,8,FALSE),"Prioridade 1",IF(G244&lt;=VLOOKUP(_xlfn.CONCAT(B244,E244),'Limites classes IEF'!$B$2:$I$3,7,FALSE),"Prioridade 3","Prioridade 2"))</f>
        <v>Prioridade 1</v>
      </c>
      <c r="I244" s="2"/>
    </row>
    <row r="245" spans="1:9" x14ac:dyDescent="0.25">
      <c r="A245">
        <v>22180</v>
      </c>
      <c r="B245" t="s">
        <v>719</v>
      </c>
      <c r="C245" t="s">
        <v>621</v>
      </c>
      <c r="D245" t="s">
        <v>93</v>
      </c>
      <c r="E245" t="s">
        <v>716</v>
      </c>
      <c r="F245">
        <v>4.3200000000000002E-2</v>
      </c>
      <c r="G245" s="2">
        <v>0.34129999999999999</v>
      </c>
      <c r="H245" t="str">
        <f>IF(G245&gt;=VLOOKUP(_xlfn.CONCAT(B245,E245),'Limites classes IEF'!$B$2:$I$3,8,FALSE),"Prioridade 1",IF(G245&lt;=VLOOKUP(_xlfn.CONCAT(B245,E245),'Limites classes IEF'!$B$2:$I$3,7,FALSE),"Prioridade 3","Prioridade 2"))</f>
        <v>Prioridade 2</v>
      </c>
      <c r="I245" s="2"/>
    </row>
    <row r="246" spans="1:9" x14ac:dyDescent="0.25">
      <c r="A246">
        <v>22181</v>
      </c>
      <c r="B246" t="s">
        <v>719</v>
      </c>
      <c r="C246" t="s">
        <v>622</v>
      </c>
      <c r="D246" t="s">
        <v>93</v>
      </c>
      <c r="E246" t="s">
        <v>716</v>
      </c>
      <c r="F246">
        <v>5.7500000000000002E-2</v>
      </c>
      <c r="G246" s="2">
        <v>0.43790000000000001</v>
      </c>
      <c r="H246" t="str">
        <f>IF(G246&gt;=VLOOKUP(_xlfn.CONCAT(B246,E246),'Limites classes IEF'!$B$2:$I$3,8,FALSE),"Prioridade 1",IF(G246&lt;=VLOOKUP(_xlfn.CONCAT(B246,E246),'Limites classes IEF'!$B$2:$I$3,7,FALSE),"Prioridade 3","Prioridade 2"))</f>
        <v>Prioridade 2</v>
      </c>
      <c r="I246" s="2"/>
    </row>
    <row r="247" spans="1:9" x14ac:dyDescent="0.25">
      <c r="A247">
        <v>22182</v>
      </c>
      <c r="B247" t="s">
        <v>719</v>
      </c>
      <c r="C247" t="s">
        <v>623</v>
      </c>
      <c r="D247" t="s">
        <v>93</v>
      </c>
      <c r="E247" t="s">
        <v>716</v>
      </c>
      <c r="F247">
        <v>6.8599999999999994E-2</v>
      </c>
      <c r="G247" s="2">
        <v>0.51249999999999996</v>
      </c>
      <c r="H247" t="str">
        <f>IF(G247&gt;=VLOOKUP(_xlfn.CONCAT(B247,E247),'Limites classes IEF'!$B$2:$I$3,8,FALSE),"Prioridade 1",IF(G247&lt;=VLOOKUP(_xlfn.CONCAT(B247,E247),'Limites classes IEF'!$B$2:$I$3,7,FALSE),"Prioridade 3","Prioridade 2"))</f>
        <v>Prioridade 2</v>
      </c>
      <c r="I247" s="2"/>
    </row>
    <row r="248" spans="1:9" x14ac:dyDescent="0.25">
      <c r="A248">
        <v>22183</v>
      </c>
      <c r="B248" t="s">
        <v>719</v>
      </c>
      <c r="C248" t="s">
        <v>624</v>
      </c>
      <c r="D248" t="s">
        <v>93</v>
      </c>
      <c r="E248" t="s">
        <v>716</v>
      </c>
      <c r="F248">
        <v>4.9000000000000002E-2</v>
      </c>
      <c r="G248" s="2">
        <v>0.38040000000000002</v>
      </c>
      <c r="H248" t="str">
        <f>IF(G248&gt;=VLOOKUP(_xlfn.CONCAT(B248,E248),'Limites classes IEF'!$B$2:$I$3,8,FALSE),"Prioridade 1",IF(G248&lt;=VLOOKUP(_xlfn.CONCAT(B248,E248),'Limites classes IEF'!$B$2:$I$3,7,FALSE),"Prioridade 3","Prioridade 2"))</f>
        <v>Prioridade 2</v>
      </c>
      <c r="I248" s="2"/>
    </row>
    <row r="249" spans="1:9" x14ac:dyDescent="0.25">
      <c r="A249">
        <v>22184</v>
      </c>
      <c r="B249" t="s">
        <v>719</v>
      </c>
      <c r="C249" t="s">
        <v>625</v>
      </c>
      <c r="D249" t="s">
        <v>93</v>
      </c>
      <c r="E249" t="s">
        <v>716</v>
      </c>
      <c r="F249">
        <v>8.8900000000000007E-2</v>
      </c>
      <c r="G249" s="2">
        <v>0.64939999999999998</v>
      </c>
      <c r="H249" t="str">
        <f>IF(G249&gt;=VLOOKUP(_xlfn.CONCAT(B249,E249),'Limites classes IEF'!$B$2:$I$3,8,FALSE),"Prioridade 1",IF(G249&lt;=VLOOKUP(_xlfn.CONCAT(B249,E249),'Limites classes IEF'!$B$2:$I$3,7,FALSE),"Prioridade 3","Prioridade 2"))</f>
        <v>Prioridade 2</v>
      </c>
      <c r="I249" s="2"/>
    </row>
    <row r="250" spans="1:9" x14ac:dyDescent="0.25">
      <c r="A250">
        <v>22185</v>
      </c>
      <c r="B250" t="s">
        <v>719</v>
      </c>
      <c r="C250" t="s">
        <v>626</v>
      </c>
      <c r="D250" t="s">
        <v>93</v>
      </c>
      <c r="E250" t="s">
        <v>716</v>
      </c>
      <c r="F250">
        <v>2.75E-2</v>
      </c>
      <c r="G250" s="2">
        <v>0.2354</v>
      </c>
      <c r="H250" t="str">
        <f>IF(G250&gt;=VLOOKUP(_xlfn.CONCAT(B250,E250),'Limites classes IEF'!$B$2:$I$3,8,FALSE),"Prioridade 1",IF(G250&lt;=VLOOKUP(_xlfn.CONCAT(B250,E250),'Limites classes IEF'!$B$2:$I$3,7,FALSE),"Prioridade 3","Prioridade 2"))</f>
        <v>Prioridade 3</v>
      </c>
      <c r="I250" s="2"/>
    </row>
    <row r="251" spans="1:9" x14ac:dyDescent="0.25">
      <c r="A251">
        <v>22186</v>
      </c>
      <c r="B251" t="s">
        <v>719</v>
      </c>
      <c r="C251" t="s">
        <v>627</v>
      </c>
      <c r="D251" t="s">
        <v>93</v>
      </c>
      <c r="E251" t="s">
        <v>716</v>
      </c>
      <c r="F251">
        <v>7.4999999999999997E-2</v>
      </c>
      <c r="G251" s="2">
        <v>0.55559999999999998</v>
      </c>
      <c r="H251" t="str">
        <f>IF(G251&gt;=VLOOKUP(_xlfn.CONCAT(B251,E251),'Limites classes IEF'!$B$2:$I$3,8,FALSE),"Prioridade 1",IF(G251&lt;=VLOOKUP(_xlfn.CONCAT(B251,E251),'Limites classes IEF'!$B$2:$I$3,7,FALSE),"Prioridade 3","Prioridade 2"))</f>
        <v>Prioridade 2</v>
      </c>
      <c r="I251" s="2"/>
    </row>
    <row r="252" spans="1:9" x14ac:dyDescent="0.25">
      <c r="A252">
        <v>22187</v>
      </c>
      <c r="B252" t="s">
        <v>719</v>
      </c>
      <c r="C252" t="s">
        <v>628</v>
      </c>
      <c r="D252" t="s">
        <v>93</v>
      </c>
      <c r="E252" t="s">
        <v>716</v>
      </c>
      <c r="F252">
        <v>6.6199999999999995E-2</v>
      </c>
      <c r="G252" s="2">
        <v>0.49669999999999997</v>
      </c>
      <c r="H252" t="str">
        <f>IF(G252&gt;=VLOOKUP(_xlfn.CONCAT(B252,E252),'Limites classes IEF'!$B$2:$I$3,8,FALSE),"Prioridade 1",IF(G252&lt;=VLOOKUP(_xlfn.CONCAT(B252,E252),'Limites classes IEF'!$B$2:$I$3,7,FALSE),"Prioridade 3","Prioridade 2"))</f>
        <v>Prioridade 2</v>
      </c>
      <c r="I252" s="2"/>
    </row>
    <row r="253" spans="1:9" x14ac:dyDescent="0.25">
      <c r="A253">
        <v>22188</v>
      </c>
      <c r="B253" t="s">
        <v>719</v>
      </c>
      <c r="C253" t="s">
        <v>629</v>
      </c>
      <c r="D253" t="s">
        <v>93</v>
      </c>
      <c r="E253" t="s">
        <v>716</v>
      </c>
      <c r="F253">
        <v>6.1899999999999997E-2</v>
      </c>
      <c r="G253" s="2">
        <v>0.46779999999999999</v>
      </c>
      <c r="H253" t="str">
        <f>IF(G253&gt;=VLOOKUP(_xlfn.CONCAT(B253,E253),'Limites classes IEF'!$B$2:$I$3,8,FALSE),"Prioridade 1",IF(G253&lt;=VLOOKUP(_xlfn.CONCAT(B253,E253),'Limites classes IEF'!$B$2:$I$3,7,FALSE),"Prioridade 3","Prioridade 2"))</f>
        <v>Prioridade 2</v>
      </c>
      <c r="I253" s="2"/>
    </row>
    <row r="254" spans="1:9" x14ac:dyDescent="0.25">
      <c r="A254">
        <v>22189</v>
      </c>
      <c r="B254" t="s">
        <v>719</v>
      </c>
      <c r="C254" t="s">
        <v>630</v>
      </c>
      <c r="D254" t="s">
        <v>93</v>
      </c>
      <c r="E254" t="s">
        <v>716</v>
      </c>
      <c r="F254">
        <v>0.1012</v>
      </c>
      <c r="G254" s="2">
        <v>0.73240000000000005</v>
      </c>
      <c r="H254" t="str">
        <f>IF(G254&gt;=VLOOKUP(_xlfn.CONCAT(B254,E254),'Limites classes IEF'!$B$2:$I$3,8,FALSE),"Prioridade 1",IF(G254&lt;=VLOOKUP(_xlfn.CONCAT(B254,E254),'Limites classes IEF'!$B$2:$I$3,7,FALSE),"Prioridade 3","Prioridade 2"))</f>
        <v>Prioridade 1</v>
      </c>
      <c r="I254" s="2"/>
    </row>
    <row r="255" spans="1:9" x14ac:dyDescent="0.25">
      <c r="A255">
        <v>22190</v>
      </c>
      <c r="B255" t="s">
        <v>719</v>
      </c>
      <c r="C255" t="s">
        <v>631</v>
      </c>
      <c r="D255" t="s">
        <v>93</v>
      </c>
      <c r="E255" t="s">
        <v>716</v>
      </c>
      <c r="F255">
        <v>7.6700000000000004E-2</v>
      </c>
      <c r="G255" s="2">
        <v>0.56730000000000003</v>
      </c>
      <c r="H255" t="str">
        <f>IF(G255&gt;=VLOOKUP(_xlfn.CONCAT(B255,E255),'Limites classes IEF'!$B$2:$I$3,8,FALSE),"Prioridade 1",IF(G255&lt;=VLOOKUP(_xlfn.CONCAT(B255,E255),'Limites classes IEF'!$B$2:$I$3,7,FALSE),"Prioridade 3","Prioridade 2"))</f>
        <v>Prioridade 2</v>
      </c>
      <c r="I255" s="2"/>
    </row>
    <row r="256" spans="1:9" x14ac:dyDescent="0.25">
      <c r="A256">
        <v>22191</v>
      </c>
      <c r="B256" t="s">
        <v>719</v>
      </c>
      <c r="C256" t="s">
        <v>632</v>
      </c>
      <c r="D256" t="s">
        <v>93</v>
      </c>
      <c r="E256" t="s">
        <v>716</v>
      </c>
      <c r="F256">
        <v>1.5800000000000002E-2</v>
      </c>
      <c r="G256" s="2">
        <v>0.15690000000000001</v>
      </c>
      <c r="H256" t="str">
        <f>IF(G256&gt;=VLOOKUP(_xlfn.CONCAT(B256,E256),'Limites classes IEF'!$B$2:$I$3,8,FALSE),"Prioridade 1",IF(G256&lt;=VLOOKUP(_xlfn.CONCAT(B256,E256),'Limites classes IEF'!$B$2:$I$3,7,FALSE),"Prioridade 3","Prioridade 2"))</f>
        <v>Prioridade 3</v>
      </c>
      <c r="I256" s="2"/>
    </row>
    <row r="257" spans="1:9" x14ac:dyDescent="0.25">
      <c r="A257">
        <v>22192</v>
      </c>
      <c r="B257" t="s">
        <v>719</v>
      </c>
      <c r="C257" t="s">
        <v>633</v>
      </c>
      <c r="D257" t="s">
        <v>93</v>
      </c>
      <c r="E257" t="s">
        <v>716</v>
      </c>
      <c r="F257">
        <v>9.0300000000000005E-2</v>
      </c>
      <c r="G257" s="2">
        <v>0.65920000000000001</v>
      </c>
      <c r="H257" t="str">
        <f>IF(G257&gt;=VLOOKUP(_xlfn.CONCAT(B257,E257),'Limites classes IEF'!$B$2:$I$3,8,FALSE),"Prioridade 1",IF(G257&lt;=VLOOKUP(_xlfn.CONCAT(B257,E257),'Limites classes IEF'!$B$2:$I$3,7,FALSE),"Prioridade 3","Prioridade 2"))</f>
        <v>Prioridade 1</v>
      </c>
      <c r="I257" s="2"/>
    </row>
    <row r="258" spans="1:9" x14ac:dyDescent="0.25">
      <c r="A258">
        <v>22193</v>
      </c>
      <c r="B258" t="s">
        <v>719</v>
      </c>
      <c r="C258" t="s">
        <v>634</v>
      </c>
      <c r="D258" t="s">
        <v>93</v>
      </c>
      <c r="E258" t="s">
        <v>716</v>
      </c>
      <c r="F258">
        <v>6.0600000000000001E-2</v>
      </c>
      <c r="G258" s="2">
        <v>0.45860000000000001</v>
      </c>
      <c r="H258" t="str">
        <f>IF(G258&gt;=VLOOKUP(_xlfn.CONCAT(B258,E258),'Limites classes IEF'!$B$2:$I$3,8,FALSE),"Prioridade 1",IF(G258&lt;=VLOOKUP(_xlfn.CONCAT(B258,E258),'Limites classes IEF'!$B$2:$I$3,7,FALSE),"Prioridade 3","Prioridade 2"))</f>
        <v>Prioridade 2</v>
      </c>
      <c r="I258" s="2"/>
    </row>
    <row r="259" spans="1:9" x14ac:dyDescent="0.25">
      <c r="A259">
        <v>22194</v>
      </c>
      <c r="B259" t="s">
        <v>719</v>
      </c>
      <c r="C259" t="s">
        <v>635</v>
      </c>
      <c r="D259" t="s">
        <v>93</v>
      </c>
      <c r="E259" t="s">
        <v>716</v>
      </c>
      <c r="F259">
        <v>6.0600000000000001E-2</v>
      </c>
      <c r="G259" s="2">
        <v>0.45860000000000001</v>
      </c>
      <c r="H259" t="str">
        <f>IF(G259&gt;=VLOOKUP(_xlfn.CONCAT(B259,E259),'Limites classes IEF'!$B$2:$I$3,8,FALSE),"Prioridade 1",IF(G259&lt;=VLOOKUP(_xlfn.CONCAT(B259,E259),'Limites classes IEF'!$B$2:$I$3,7,FALSE),"Prioridade 3","Prioridade 2"))</f>
        <v>Prioridade 2</v>
      </c>
      <c r="I259" s="2"/>
    </row>
    <row r="260" spans="1:9" x14ac:dyDescent="0.25">
      <c r="A260">
        <v>22195</v>
      </c>
      <c r="B260" t="s">
        <v>719</v>
      </c>
      <c r="C260" t="s">
        <v>636</v>
      </c>
      <c r="D260" t="s">
        <v>93</v>
      </c>
      <c r="E260" t="s">
        <v>716</v>
      </c>
      <c r="F260">
        <v>5.5300000000000002E-2</v>
      </c>
      <c r="G260" s="2">
        <v>0.42330000000000001</v>
      </c>
      <c r="H260" t="str">
        <f>IF(G260&gt;=VLOOKUP(_xlfn.CONCAT(B260,E260),'Limites classes IEF'!$B$2:$I$3,8,FALSE),"Prioridade 1",IF(G260&lt;=VLOOKUP(_xlfn.CONCAT(B260,E260),'Limites classes IEF'!$B$2:$I$3,7,FALSE),"Prioridade 3","Prioridade 2"))</f>
        <v>Prioridade 2</v>
      </c>
      <c r="I260" s="2"/>
    </row>
    <row r="261" spans="1:9" x14ac:dyDescent="0.25">
      <c r="A261">
        <v>22196</v>
      </c>
      <c r="B261" t="s">
        <v>719</v>
      </c>
      <c r="C261" t="s">
        <v>637</v>
      </c>
      <c r="D261" t="s">
        <v>93</v>
      </c>
      <c r="E261" t="s">
        <v>716</v>
      </c>
      <c r="F261">
        <v>7.4899999999999994E-2</v>
      </c>
      <c r="G261" s="2">
        <v>0.5554</v>
      </c>
      <c r="H261" t="str">
        <f>IF(G261&gt;=VLOOKUP(_xlfn.CONCAT(B261,E261),'Limites classes IEF'!$B$2:$I$3,8,FALSE),"Prioridade 1",IF(G261&lt;=VLOOKUP(_xlfn.CONCAT(B261,E261),'Limites classes IEF'!$B$2:$I$3,7,FALSE),"Prioridade 3","Prioridade 2"))</f>
        <v>Prioridade 2</v>
      </c>
      <c r="I261" s="2"/>
    </row>
    <row r="262" spans="1:9" x14ac:dyDescent="0.25">
      <c r="A262">
        <v>22197</v>
      </c>
      <c r="B262" t="s">
        <v>719</v>
      </c>
      <c r="C262" t="s">
        <v>638</v>
      </c>
      <c r="D262" t="s">
        <v>93</v>
      </c>
      <c r="E262" t="s">
        <v>716</v>
      </c>
      <c r="F262">
        <v>1.84E-2</v>
      </c>
      <c r="G262" s="2">
        <v>0.1744</v>
      </c>
      <c r="H262" t="str">
        <f>IF(G262&gt;=VLOOKUP(_xlfn.CONCAT(B262,E262),'Limites classes IEF'!$B$2:$I$3,8,FALSE),"Prioridade 1",IF(G262&lt;=VLOOKUP(_xlfn.CONCAT(B262,E262),'Limites classes IEF'!$B$2:$I$3,7,FALSE),"Prioridade 3","Prioridade 2"))</f>
        <v>Prioridade 3</v>
      </c>
      <c r="I262" s="2"/>
    </row>
    <row r="263" spans="1:9" x14ac:dyDescent="0.25">
      <c r="A263">
        <v>22198</v>
      </c>
      <c r="B263" t="s">
        <v>719</v>
      </c>
      <c r="C263" t="s">
        <v>639</v>
      </c>
      <c r="D263" t="s">
        <v>93</v>
      </c>
      <c r="E263" t="s">
        <v>716</v>
      </c>
      <c r="F263">
        <v>7.0900000000000005E-2</v>
      </c>
      <c r="G263" s="2">
        <v>0.5282</v>
      </c>
      <c r="H263" t="str">
        <f>IF(G263&gt;=VLOOKUP(_xlfn.CONCAT(B263,E263),'Limites classes IEF'!$B$2:$I$3,8,FALSE),"Prioridade 1",IF(G263&lt;=VLOOKUP(_xlfn.CONCAT(B263,E263),'Limites classes IEF'!$B$2:$I$3,7,FALSE),"Prioridade 3","Prioridade 2"))</f>
        <v>Prioridade 2</v>
      </c>
      <c r="I263" s="2"/>
    </row>
    <row r="264" spans="1:9" x14ac:dyDescent="0.25">
      <c r="A264">
        <v>22199</v>
      </c>
      <c r="B264" t="s">
        <v>719</v>
      </c>
      <c r="C264" t="s">
        <v>640</v>
      </c>
      <c r="D264" t="s">
        <v>93</v>
      </c>
      <c r="E264" t="s">
        <v>716</v>
      </c>
      <c r="F264">
        <v>7.0199999999999999E-2</v>
      </c>
      <c r="G264" s="2">
        <v>0.52349999999999997</v>
      </c>
      <c r="H264" t="str">
        <f>IF(G264&gt;=VLOOKUP(_xlfn.CONCAT(B264,E264),'Limites classes IEF'!$B$2:$I$3,8,FALSE),"Prioridade 1",IF(G264&lt;=VLOOKUP(_xlfn.CONCAT(B264,E264),'Limites classes IEF'!$B$2:$I$3,7,FALSE),"Prioridade 3","Prioridade 2"))</f>
        <v>Prioridade 2</v>
      </c>
      <c r="I264" s="2"/>
    </row>
    <row r="265" spans="1:9" x14ac:dyDescent="0.25">
      <c r="A265">
        <v>22200</v>
      </c>
      <c r="B265" t="s">
        <v>719</v>
      </c>
      <c r="C265" t="s">
        <v>641</v>
      </c>
      <c r="D265" t="s">
        <v>93</v>
      </c>
      <c r="E265" t="s">
        <v>716</v>
      </c>
      <c r="F265">
        <v>8.8900000000000007E-2</v>
      </c>
      <c r="G265" s="2">
        <v>0.64939999999999998</v>
      </c>
      <c r="H265" t="str">
        <f>IF(G265&gt;=VLOOKUP(_xlfn.CONCAT(B265,E265),'Limites classes IEF'!$B$2:$I$3,8,FALSE),"Prioridade 1",IF(G265&lt;=VLOOKUP(_xlfn.CONCAT(B265,E265),'Limites classes IEF'!$B$2:$I$3,7,FALSE),"Prioridade 3","Prioridade 2"))</f>
        <v>Prioridade 2</v>
      </c>
      <c r="I265" s="2"/>
    </row>
    <row r="266" spans="1:9" x14ac:dyDescent="0.25">
      <c r="A266">
        <v>22201</v>
      </c>
      <c r="B266" t="s">
        <v>719</v>
      </c>
      <c r="C266" t="s">
        <v>642</v>
      </c>
      <c r="D266" t="s">
        <v>93</v>
      </c>
      <c r="E266" t="s">
        <v>716</v>
      </c>
      <c r="F266">
        <v>6.1899999999999997E-2</v>
      </c>
      <c r="G266" s="2">
        <v>0.46779999999999999</v>
      </c>
      <c r="H266" t="str">
        <f>IF(G266&gt;=VLOOKUP(_xlfn.CONCAT(B266,E266),'Limites classes IEF'!$B$2:$I$3,8,FALSE),"Prioridade 1",IF(G266&lt;=VLOOKUP(_xlfn.CONCAT(B266,E266),'Limites classes IEF'!$B$2:$I$3,7,FALSE),"Prioridade 3","Prioridade 2"))</f>
        <v>Prioridade 2</v>
      </c>
      <c r="I266" s="2"/>
    </row>
    <row r="267" spans="1:9" x14ac:dyDescent="0.25">
      <c r="A267">
        <v>22202</v>
      </c>
      <c r="B267" t="s">
        <v>719</v>
      </c>
      <c r="C267" t="s">
        <v>643</v>
      </c>
      <c r="D267" t="s">
        <v>93</v>
      </c>
      <c r="E267" t="s">
        <v>716</v>
      </c>
      <c r="F267">
        <v>8.3599999999999994E-2</v>
      </c>
      <c r="G267" s="2">
        <v>0.61380000000000001</v>
      </c>
      <c r="H267" t="str">
        <f>IF(G267&gt;=VLOOKUP(_xlfn.CONCAT(B267,E267),'Limites classes IEF'!$B$2:$I$3,8,FALSE),"Prioridade 1",IF(G267&lt;=VLOOKUP(_xlfn.CONCAT(B267,E267),'Limites classes IEF'!$B$2:$I$3,7,FALSE),"Prioridade 3","Prioridade 2"))</f>
        <v>Prioridade 2</v>
      </c>
      <c r="I267" s="2"/>
    </row>
    <row r="268" spans="1:9" x14ac:dyDescent="0.25">
      <c r="A268">
        <v>22203</v>
      </c>
      <c r="B268" t="s">
        <v>719</v>
      </c>
      <c r="C268" t="s">
        <v>644</v>
      </c>
      <c r="D268" t="s">
        <v>93</v>
      </c>
      <c r="E268" t="s">
        <v>716</v>
      </c>
      <c r="F268">
        <v>8.48E-2</v>
      </c>
      <c r="G268" s="2">
        <v>0.62190000000000001</v>
      </c>
      <c r="H268" t="str">
        <f>IF(G268&gt;=VLOOKUP(_xlfn.CONCAT(B268,E268),'Limites classes IEF'!$B$2:$I$3,8,FALSE),"Prioridade 1",IF(G268&lt;=VLOOKUP(_xlfn.CONCAT(B268,E268),'Limites classes IEF'!$B$2:$I$3,7,FALSE),"Prioridade 3","Prioridade 2"))</f>
        <v>Prioridade 2</v>
      </c>
      <c r="I268" s="2"/>
    </row>
    <row r="269" spans="1:9" x14ac:dyDescent="0.25">
      <c r="A269">
        <v>22204</v>
      </c>
      <c r="B269" t="s">
        <v>719</v>
      </c>
      <c r="C269" t="s">
        <v>645</v>
      </c>
      <c r="D269" t="s">
        <v>93</v>
      </c>
      <c r="E269" t="s">
        <v>716</v>
      </c>
      <c r="F269">
        <v>4.0599999999999997E-2</v>
      </c>
      <c r="G269" s="2">
        <v>0.3236</v>
      </c>
      <c r="H269" t="str">
        <f>IF(G269&gt;=VLOOKUP(_xlfn.CONCAT(B269,E269),'Limites classes IEF'!$B$2:$I$3,8,FALSE),"Prioridade 1",IF(G269&lt;=VLOOKUP(_xlfn.CONCAT(B269,E269),'Limites classes IEF'!$B$2:$I$3,7,FALSE),"Prioridade 3","Prioridade 2"))</f>
        <v>Prioridade 2</v>
      </c>
      <c r="I269" s="2"/>
    </row>
    <row r="270" spans="1:9" x14ac:dyDescent="0.25">
      <c r="A270">
        <v>22205</v>
      </c>
      <c r="B270" t="s">
        <v>719</v>
      </c>
      <c r="C270" t="s">
        <v>646</v>
      </c>
      <c r="D270" t="s">
        <v>93</v>
      </c>
      <c r="E270" t="s">
        <v>716</v>
      </c>
      <c r="F270">
        <v>7.3300000000000004E-2</v>
      </c>
      <c r="G270" s="2">
        <v>0.54449999999999998</v>
      </c>
      <c r="H270" t="str">
        <f>IF(G270&gt;=VLOOKUP(_xlfn.CONCAT(B270,E270),'Limites classes IEF'!$B$2:$I$3,8,FALSE),"Prioridade 1",IF(G270&lt;=VLOOKUP(_xlfn.CONCAT(B270,E270),'Limites classes IEF'!$B$2:$I$3,7,FALSE),"Prioridade 3","Prioridade 2"))</f>
        <v>Prioridade 2</v>
      </c>
      <c r="I270" s="2"/>
    </row>
    <row r="271" spans="1:9" x14ac:dyDescent="0.25">
      <c r="A271">
        <v>22206</v>
      </c>
      <c r="B271" t="s">
        <v>719</v>
      </c>
      <c r="C271" t="s">
        <v>647</v>
      </c>
      <c r="D271" t="s">
        <v>93</v>
      </c>
      <c r="E271" t="s">
        <v>716</v>
      </c>
      <c r="F271">
        <v>7.7799999999999994E-2</v>
      </c>
      <c r="G271" s="2">
        <v>0.57489999999999997</v>
      </c>
      <c r="H271" t="str">
        <f>IF(G271&gt;=VLOOKUP(_xlfn.CONCAT(B271,E271),'Limites classes IEF'!$B$2:$I$3,8,FALSE),"Prioridade 1",IF(G271&lt;=VLOOKUP(_xlfn.CONCAT(B271,E271),'Limites classes IEF'!$B$2:$I$3,7,FALSE),"Prioridade 3","Prioridade 2"))</f>
        <v>Prioridade 2</v>
      </c>
      <c r="I271" s="2"/>
    </row>
    <row r="272" spans="1:9" x14ac:dyDescent="0.25">
      <c r="A272">
        <v>22207</v>
      </c>
      <c r="B272" t="s">
        <v>719</v>
      </c>
      <c r="C272" t="s">
        <v>648</v>
      </c>
      <c r="D272" t="s">
        <v>93</v>
      </c>
      <c r="E272" t="s">
        <v>716</v>
      </c>
      <c r="F272">
        <v>5.4300000000000001E-2</v>
      </c>
      <c r="G272" s="2">
        <v>0.41660000000000003</v>
      </c>
      <c r="H272" t="str">
        <f>IF(G272&gt;=VLOOKUP(_xlfn.CONCAT(B272,E272),'Limites classes IEF'!$B$2:$I$3,8,FALSE),"Prioridade 1",IF(G272&lt;=VLOOKUP(_xlfn.CONCAT(B272,E272),'Limites classes IEF'!$B$2:$I$3,7,FALSE),"Prioridade 3","Prioridade 2"))</f>
        <v>Prioridade 2</v>
      </c>
      <c r="I272" s="2"/>
    </row>
    <row r="273" spans="1:9" x14ac:dyDescent="0.25">
      <c r="A273">
        <v>22208</v>
      </c>
      <c r="B273" t="s">
        <v>719</v>
      </c>
      <c r="C273" t="s">
        <v>649</v>
      </c>
      <c r="D273" t="s">
        <v>93</v>
      </c>
      <c r="E273" t="s">
        <v>716</v>
      </c>
      <c r="F273">
        <v>4.8300000000000003E-2</v>
      </c>
      <c r="G273" s="2">
        <v>0.37569999999999998</v>
      </c>
      <c r="H273" t="str">
        <f>IF(G273&gt;=VLOOKUP(_xlfn.CONCAT(B273,E273),'Limites classes IEF'!$B$2:$I$3,8,FALSE),"Prioridade 1",IF(G273&lt;=VLOOKUP(_xlfn.CONCAT(B273,E273),'Limites classes IEF'!$B$2:$I$3,7,FALSE),"Prioridade 3","Prioridade 2"))</f>
        <v>Prioridade 2</v>
      </c>
      <c r="I273" s="2"/>
    </row>
    <row r="274" spans="1:9" x14ac:dyDescent="0.25">
      <c r="A274">
        <v>22209</v>
      </c>
      <c r="B274" t="s">
        <v>719</v>
      </c>
      <c r="C274" t="s">
        <v>650</v>
      </c>
      <c r="D274" t="s">
        <v>93</v>
      </c>
      <c r="E274" t="s">
        <v>716</v>
      </c>
      <c r="F274">
        <v>7.6700000000000004E-2</v>
      </c>
      <c r="G274" s="2">
        <v>0.56710000000000005</v>
      </c>
      <c r="H274" t="str">
        <f>IF(G274&gt;=VLOOKUP(_xlfn.CONCAT(B274,E274),'Limites classes IEF'!$B$2:$I$3,8,FALSE),"Prioridade 1",IF(G274&lt;=VLOOKUP(_xlfn.CONCAT(B274,E274),'Limites classes IEF'!$B$2:$I$3,7,FALSE),"Prioridade 3","Prioridade 2"))</f>
        <v>Prioridade 2</v>
      </c>
      <c r="I274" s="2"/>
    </row>
    <row r="275" spans="1:9" x14ac:dyDescent="0.25">
      <c r="A275">
        <v>22210</v>
      </c>
      <c r="B275" t="s">
        <v>719</v>
      </c>
      <c r="C275" t="s">
        <v>651</v>
      </c>
      <c r="D275" t="s">
        <v>93</v>
      </c>
      <c r="E275" t="s">
        <v>716</v>
      </c>
      <c r="F275">
        <v>7.0599999999999996E-2</v>
      </c>
      <c r="G275" s="2">
        <v>0.52649999999999997</v>
      </c>
      <c r="H275" t="str">
        <f>IF(G275&gt;=VLOOKUP(_xlfn.CONCAT(B275,E275),'Limites classes IEF'!$B$2:$I$3,8,FALSE),"Prioridade 1",IF(G275&lt;=VLOOKUP(_xlfn.CONCAT(B275,E275),'Limites classes IEF'!$B$2:$I$3,7,FALSE),"Prioridade 3","Prioridade 2"))</f>
        <v>Prioridade 2</v>
      </c>
      <c r="I275" s="2"/>
    </row>
    <row r="276" spans="1:9" x14ac:dyDescent="0.25">
      <c r="A276">
        <v>22211</v>
      </c>
      <c r="B276" t="s">
        <v>719</v>
      </c>
      <c r="C276" t="s">
        <v>652</v>
      </c>
      <c r="D276" t="s">
        <v>93</v>
      </c>
      <c r="E276" t="s">
        <v>716</v>
      </c>
      <c r="F276">
        <v>1.5800000000000002E-2</v>
      </c>
      <c r="G276" s="2">
        <v>0.15690000000000001</v>
      </c>
      <c r="H276" t="str">
        <f>IF(G276&gt;=VLOOKUP(_xlfn.CONCAT(B276,E276),'Limites classes IEF'!$B$2:$I$3,8,FALSE),"Prioridade 1",IF(G276&lt;=VLOOKUP(_xlfn.CONCAT(B276,E276),'Limites classes IEF'!$B$2:$I$3,7,FALSE),"Prioridade 3","Prioridade 2"))</f>
        <v>Prioridade 3</v>
      </c>
      <c r="I276" s="2"/>
    </row>
    <row r="277" spans="1:9" x14ac:dyDescent="0.25">
      <c r="A277">
        <v>22212</v>
      </c>
      <c r="B277" t="s">
        <v>719</v>
      </c>
      <c r="C277" t="s">
        <v>653</v>
      </c>
      <c r="D277" t="s">
        <v>93</v>
      </c>
      <c r="E277" t="s">
        <v>716</v>
      </c>
      <c r="F277">
        <v>4.9700000000000001E-2</v>
      </c>
      <c r="G277" s="2">
        <v>0.38500000000000001</v>
      </c>
      <c r="H277" t="str">
        <f>IF(G277&gt;=VLOOKUP(_xlfn.CONCAT(B277,E277),'Limites classes IEF'!$B$2:$I$3,8,FALSE),"Prioridade 1",IF(G277&lt;=VLOOKUP(_xlfn.CONCAT(B277,E277),'Limites classes IEF'!$B$2:$I$3,7,FALSE),"Prioridade 3","Prioridade 2"))</f>
        <v>Prioridade 2</v>
      </c>
      <c r="I277" s="2"/>
    </row>
    <row r="278" spans="1:9" x14ac:dyDescent="0.25">
      <c r="A278">
        <v>22213</v>
      </c>
      <c r="B278" t="s">
        <v>719</v>
      </c>
      <c r="C278" t="s">
        <v>654</v>
      </c>
      <c r="D278" t="s">
        <v>93</v>
      </c>
      <c r="E278" t="s">
        <v>716</v>
      </c>
      <c r="F278">
        <v>4.3999999999999997E-2</v>
      </c>
      <c r="G278" s="2">
        <v>0.34699999999999998</v>
      </c>
      <c r="H278" t="str">
        <f>IF(G278&gt;=VLOOKUP(_xlfn.CONCAT(B278,E278),'Limites classes IEF'!$B$2:$I$3,8,FALSE),"Prioridade 1",IF(G278&lt;=VLOOKUP(_xlfn.CONCAT(B278,E278),'Limites classes IEF'!$B$2:$I$3,7,FALSE),"Prioridade 3","Prioridade 2"))</f>
        <v>Prioridade 2</v>
      </c>
      <c r="I278" s="2"/>
    </row>
    <row r="279" spans="1:9" x14ac:dyDescent="0.25">
      <c r="A279">
        <v>22214</v>
      </c>
      <c r="B279" t="s">
        <v>719</v>
      </c>
      <c r="C279" t="s">
        <v>655</v>
      </c>
      <c r="D279" t="s">
        <v>93</v>
      </c>
      <c r="E279" t="s">
        <v>716</v>
      </c>
      <c r="F279">
        <v>8.48E-2</v>
      </c>
      <c r="G279" s="2">
        <v>0.62190000000000001</v>
      </c>
      <c r="H279" t="str">
        <f>IF(G279&gt;=VLOOKUP(_xlfn.CONCAT(B279,E279),'Limites classes IEF'!$B$2:$I$3,8,FALSE),"Prioridade 1",IF(G279&lt;=VLOOKUP(_xlfn.CONCAT(B279,E279),'Limites classes IEF'!$B$2:$I$3,7,FALSE),"Prioridade 3","Prioridade 2"))</f>
        <v>Prioridade 2</v>
      </c>
      <c r="I279" s="2"/>
    </row>
    <row r="280" spans="1:9" x14ac:dyDescent="0.25">
      <c r="A280">
        <v>22215</v>
      </c>
      <c r="B280" t="s">
        <v>719</v>
      </c>
      <c r="C280" t="s">
        <v>656</v>
      </c>
      <c r="D280" t="s">
        <v>93</v>
      </c>
      <c r="E280" t="s">
        <v>716</v>
      </c>
      <c r="F280">
        <v>8.8900000000000007E-2</v>
      </c>
      <c r="G280" s="2">
        <v>0.64939999999999998</v>
      </c>
      <c r="H280" t="str">
        <f>IF(G280&gt;=VLOOKUP(_xlfn.CONCAT(B280,E280),'Limites classes IEF'!$B$2:$I$3,8,FALSE),"Prioridade 1",IF(G280&lt;=VLOOKUP(_xlfn.CONCAT(B280,E280),'Limites classes IEF'!$B$2:$I$3,7,FALSE),"Prioridade 3","Prioridade 2"))</f>
        <v>Prioridade 2</v>
      </c>
      <c r="I280" s="2"/>
    </row>
    <row r="281" spans="1:9" x14ac:dyDescent="0.25">
      <c r="A281">
        <v>22216</v>
      </c>
      <c r="B281" t="s">
        <v>719</v>
      </c>
      <c r="C281" t="s">
        <v>657</v>
      </c>
      <c r="D281" t="s">
        <v>93</v>
      </c>
      <c r="E281" t="s">
        <v>716</v>
      </c>
      <c r="F281">
        <v>0.1409</v>
      </c>
      <c r="G281" s="2">
        <v>1</v>
      </c>
      <c r="H281" t="str">
        <f>IF(G281&gt;=VLOOKUP(_xlfn.CONCAT(B281,E281),'Limites classes IEF'!$B$2:$I$3,8,FALSE),"Prioridade 1",IF(G281&lt;=VLOOKUP(_xlfn.CONCAT(B281,E281),'Limites classes IEF'!$B$2:$I$3,7,FALSE),"Prioridade 3","Prioridade 2"))</f>
        <v>Prioridade 1</v>
      </c>
      <c r="I281" s="2"/>
    </row>
    <row r="282" spans="1:9" x14ac:dyDescent="0.25">
      <c r="A282">
        <v>22217</v>
      </c>
      <c r="B282" t="s">
        <v>719</v>
      </c>
      <c r="C282" t="s">
        <v>658</v>
      </c>
      <c r="D282" t="s">
        <v>93</v>
      </c>
      <c r="E282" t="s">
        <v>716</v>
      </c>
      <c r="F282">
        <v>8.2799999999999999E-2</v>
      </c>
      <c r="G282" s="2">
        <v>0.60819999999999996</v>
      </c>
      <c r="H282" t="str">
        <f>IF(G282&gt;=VLOOKUP(_xlfn.CONCAT(B282,E282),'Limites classes IEF'!$B$2:$I$3,8,FALSE),"Prioridade 1",IF(G282&lt;=VLOOKUP(_xlfn.CONCAT(B282,E282),'Limites classes IEF'!$B$2:$I$3,7,FALSE),"Prioridade 3","Prioridade 2"))</f>
        <v>Prioridade 2</v>
      </c>
      <c r="I282" s="2"/>
    </row>
    <row r="283" spans="1:9" x14ac:dyDescent="0.25">
      <c r="A283">
        <v>22218</v>
      </c>
      <c r="B283" t="s">
        <v>719</v>
      </c>
      <c r="C283" t="s">
        <v>659</v>
      </c>
      <c r="D283" t="s">
        <v>93</v>
      </c>
      <c r="E283" t="s">
        <v>716</v>
      </c>
      <c r="F283">
        <v>5.3400000000000003E-2</v>
      </c>
      <c r="G283" s="2">
        <v>0.41049999999999998</v>
      </c>
      <c r="H283" t="str">
        <f>IF(G283&gt;=VLOOKUP(_xlfn.CONCAT(B283,E283),'Limites classes IEF'!$B$2:$I$3,8,FALSE),"Prioridade 1",IF(G283&lt;=VLOOKUP(_xlfn.CONCAT(B283,E283),'Limites classes IEF'!$B$2:$I$3,7,FALSE),"Prioridade 3","Prioridade 2"))</f>
        <v>Prioridade 2</v>
      </c>
      <c r="I283" s="2"/>
    </row>
    <row r="284" spans="1:9" x14ac:dyDescent="0.25">
      <c r="A284">
        <v>22219</v>
      </c>
      <c r="B284" t="s">
        <v>719</v>
      </c>
      <c r="C284" t="s">
        <v>660</v>
      </c>
      <c r="D284" t="s">
        <v>93</v>
      </c>
      <c r="E284" t="s">
        <v>716</v>
      </c>
      <c r="F284">
        <v>6.8599999999999994E-2</v>
      </c>
      <c r="G284" s="2">
        <v>0.51290000000000002</v>
      </c>
      <c r="H284" t="str">
        <f>IF(G284&gt;=VLOOKUP(_xlfn.CONCAT(B284,E284),'Limites classes IEF'!$B$2:$I$3,8,FALSE),"Prioridade 1",IF(G284&lt;=VLOOKUP(_xlfn.CONCAT(B284,E284),'Limites classes IEF'!$B$2:$I$3,7,FALSE),"Prioridade 3","Prioridade 2"))</f>
        <v>Prioridade 2</v>
      </c>
      <c r="I284" s="2"/>
    </row>
    <row r="285" spans="1:9" x14ac:dyDescent="0.25">
      <c r="A285">
        <v>22220</v>
      </c>
      <c r="B285" t="s">
        <v>719</v>
      </c>
      <c r="C285" t="s">
        <v>661</v>
      </c>
      <c r="D285" t="s">
        <v>93</v>
      </c>
      <c r="E285" t="s">
        <v>716</v>
      </c>
      <c r="F285">
        <v>8.3199999999999996E-2</v>
      </c>
      <c r="G285" s="2">
        <v>0.61099999999999999</v>
      </c>
      <c r="H285" t="str">
        <f>IF(G285&gt;=VLOOKUP(_xlfn.CONCAT(B285,E285),'Limites classes IEF'!$B$2:$I$3,8,FALSE),"Prioridade 1",IF(G285&lt;=VLOOKUP(_xlfn.CONCAT(B285,E285),'Limites classes IEF'!$B$2:$I$3,7,FALSE),"Prioridade 3","Prioridade 2"))</f>
        <v>Prioridade 2</v>
      </c>
      <c r="I285" s="2"/>
    </row>
    <row r="286" spans="1:9" x14ac:dyDescent="0.25">
      <c r="A286">
        <v>22221</v>
      </c>
      <c r="B286" t="s">
        <v>719</v>
      </c>
      <c r="C286" t="s">
        <v>662</v>
      </c>
      <c r="D286" t="s">
        <v>93</v>
      </c>
      <c r="E286" t="s">
        <v>716</v>
      </c>
      <c r="F286">
        <v>4.0599999999999997E-2</v>
      </c>
      <c r="G286" s="2">
        <v>0.3236</v>
      </c>
      <c r="H286" t="str">
        <f>IF(G286&gt;=VLOOKUP(_xlfn.CONCAT(B286,E286),'Limites classes IEF'!$B$2:$I$3,8,FALSE),"Prioridade 1",IF(G286&lt;=VLOOKUP(_xlfn.CONCAT(B286,E286),'Limites classes IEF'!$B$2:$I$3,7,FALSE),"Prioridade 3","Prioridade 2"))</f>
        <v>Prioridade 2</v>
      </c>
      <c r="I286" s="2"/>
    </row>
    <row r="287" spans="1:9" x14ac:dyDescent="0.25">
      <c r="A287">
        <v>22222</v>
      </c>
      <c r="B287" t="s">
        <v>719</v>
      </c>
      <c r="C287" t="s">
        <v>663</v>
      </c>
      <c r="D287" t="s">
        <v>93</v>
      </c>
      <c r="E287" t="s">
        <v>716</v>
      </c>
      <c r="F287">
        <v>3.7100000000000001E-2</v>
      </c>
      <c r="G287" s="2">
        <v>0.30059999999999998</v>
      </c>
      <c r="H287" t="str">
        <f>IF(G287&gt;=VLOOKUP(_xlfn.CONCAT(B287,E287),'Limites classes IEF'!$B$2:$I$3,8,FALSE),"Prioridade 1",IF(G287&lt;=VLOOKUP(_xlfn.CONCAT(B287,E287),'Limites classes IEF'!$B$2:$I$3,7,FALSE),"Prioridade 3","Prioridade 2"))</f>
        <v>Prioridade 2</v>
      </c>
      <c r="I287" s="2"/>
    </row>
    <row r="288" spans="1:9" x14ac:dyDescent="0.25">
      <c r="A288">
        <v>22223</v>
      </c>
      <c r="B288" t="s">
        <v>719</v>
      </c>
      <c r="C288" t="s">
        <v>664</v>
      </c>
      <c r="D288" t="s">
        <v>93</v>
      </c>
      <c r="E288" t="s">
        <v>716</v>
      </c>
      <c r="F288">
        <v>6.9599999999999995E-2</v>
      </c>
      <c r="G288" s="2">
        <v>0.51939999999999997</v>
      </c>
      <c r="H288" t="str">
        <f>IF(G288&gt;=VLOOKUP(_xlfn.CONCAT(B288,E288),'Limites classes IEF'!$B$2:$I$3,8,FALSE),"Prioridade 1",IF(G288&lt;=VLOOKUP(_xlfn.CONCAT(B288,E288),'Limites classes IEF'!$B$2:$I$3,7,FALSE),"Prioridade 3","Prioridade 2"))</f>
        <v>Prioridade 2</v>
      </c>
      <c r="I288" s="2"/>
    </row>
    <row r="289" spans="1:9" x14ac:dyDescent="0.25">
      <c r="A289">
        <v>22224</v>
      </c>
      <c r="B289" t="s">
        <v>719</v>
      </c>
      <c r="C289" t="s">
        <v>665</v>
      </c>
      <c r="D289" t="s">
        <v>93</v>
      </c>
      <c r="E289" t="s">
        <v>716</v>
      </c>
      <c r="F289">
        <v>4.82E-2</v>
      </c>
      <c r="G289" s="2">
        <v>0.37519999999999998</v>
      </c>
      <c r="H289" t="str">
        <f>IF(G289&gt;=VLOOKUP(_xlfn.CONCAT(B289,E289),'Limites classes IEF'!$B$2:$I$3,8,FALSE),"Prioridade 1",IF(G289&lt;=VLOOKUP(_xlfn.CONCAT(B289,E289),'Limites classes IEF'!$B$2:$I$3,7,FALSE),"Prioridade 3","Prioridade 2"))</f>
        <v>Prioridade 2</v>
      </c>
      <c r="I289" s="2"/>
    </row>
    <row r="290" spans="1:9" x14ac:dyDescent="0.25">
      <c r="A290">
        <v>22225</v>
      </c>
      <c r="B290" t="s">
        <v>719</v>
      </c>
      <c r="C290" t="s">
        <v>666</v>
      </c>
      <c r="D290" t="s">
        <v>93</v>
      </c>
      <c r="E290" t="s">
        <v>716</v>
      </c>
      <c r="F290">
        <v>8.8900000000000007E-2</v>
      </c>
      <c r="G290" s="2">
        <v>0.64939999999999998</v>
      </c>
      <c r="H290" t="str">
        <f>IF(G290&gt;=VLOOKUP(_xlfn.CONCAT(B290,E290),'Limites classes IEF'!$B$2:$I$3,8,FALSE),"Prioridade 1",IF(G290&lt;=VLOOKUP(_xlfn.CONCAT(B290,E290),'Limites classes IEF'!$B$2:$I$3,7,FALSE),"Prioridade 3","Prioridade 2"))</f>
        <v>Prioridade 2</v>
      </c>
      <c r="I290" s="2"/>
    </row>
    <row r="291" spans="1:9" x14ac:dyDescent="0.25">
      <c r="A291">
        <v>22329</v>
      </c>
      <c r="B291" t="s">
        <v>719</v>
      </c>
      <c r="C291" t="s">
        <v>703</v>
      </c>
      <c r="D291" t="s">
        <v>93</v>
      </c>
      <c r="E291" t="s">
        <v>716</v>
      </c>
      <c r="F291">
        <v>2.64E-2</v>
      </c>
      <c r="G291" s="2">
        <v>0.2283</v>
      </c>
      <c r="H291" t="str">
        <f>IF(G291&gt;=VLOOKUP(_xlfn.CONCAT(B291,E291),'Limites classes IEF'!$B$2:$I$3,8,FALSE),"Prioridade 1",IF(G291&lt;=VLOOKUP(_xlfn.CONCAT(B291,E291),'Limites classes IEF'!$B$2:$I$3,7,FALSE),"Prioridade 3","Prioridade 2"))</f>
        <v>Prioridade 3</v>
      </c>
      <c r="I291" s="2"/>
    </row>
    <row r="292" spans="1:9" x14ac:dyDescent="0.25">
      <c r="A292">
        <v>22331</v>
      </c>
      <c r="B292" t="s">
        <v>719</v>
      </c>
      <c r="C292" t="s">
        <v>652</v>
      </c>
      <c r="D292" t="s">
        <v>93</v>
      </c>
      <c r="E292" t="s">
        <v>716</v>
      </c>
      <c r="F292">
        <v>8.3199999999999996E-2</v>
      </c>
      <c r="G292" s="2">
        <v>0.61099999999999999</v>
      </c>
      <c r="H292" t="str">
        <f>IF(G292&gt;=VLOOKUP(_xlfn.CONCAT(B292,E292),'Limites classes IEF'!$B$2:$I$3,8,FALSE),"Prioridade 1",IF(G292&lt;=VLOOKUP(_xlfn.CONCAT(B292,E292),'Limites classes IEF'!$B$2:$I$3,7,FALSE),"Prioridade 3","Prioridade 2"))</f>
        <v>Prioridade 2</v>
      </c>
      <c r="I292" s="2"/>
    </row>
  </sheetData>
  <autoFilter ref="A1:H292" xr:uid="{AF0711B6-0E25-4B9C-9B51-B854C8D0F1B8}"/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FA4E7-A00D-4972-BB5B-453E619D6E0A}">
  <dimension ref="A1:E21"/>
  <sheetViews>
    <sheetView zoomScale="145" zoomScaleNormal="145" workbookViewId="0">
      <selection activeCell="G17" sqref="G17"/>
    </sheetView>
  </sheetViews>
  <sheetFormatPr defaultRowHeight="15" x14ac:dyDescent="0.25"/>
  <cols>
    <col min="1" max="1" width="20" bestFit="1" customWidth="1"/>
    <col min="2" max="2" width="10.5703125" bestFit="1" customWidth="1"/>
    <col min="3" max="3" width="5" bestFit="1" customWidth="1"/>
    <col min="4" max="4" width="32" bestFit="1" customWidth="1"/>
    <col min="5" max="5" width="9.85546875" bestFit="1" customWidth="1"/>
  </cols>
  <sheetData>
    <row r="1" spans="1:5" x14ac:dyDescent="0.25">
      <c r="A1" s="1" t="s">
        <v>704</v>
      </c>
      <c r="B1" s="1" t="s">
        <v>708</v>
      </c>
      <c r="C1" s="1" t="s">
        <v>758</v>
      </c>
      <c r="D1" s="1" t="s">
        <v>759</v>
      </c>
      <c r="E1" s="1" t="s">
        <v>760</v>
      </c>
    </row>
    <row r="2" spans="1:5" x14ac:dyDescent="0.25">
      <c r="A2" t="s">
        <v>737</v>
      </c>
      <c r="B2" t="s">
        <v>715</v>
      </c>
      <c r="C2" t="s">
        <v>754</v>
      </c>
      <c r="D2" t="s">
        <v>755</v>
      </c>
      <c r="E2">
        <v>0.13350000000000001</v>
      </c>
    </row>
    <row r="3" spans="1:5" x14ac:dyDescent="0.25">
      <c r="A3" t="s">
        <v>737</v>
      </c>
      <c r="B3" t="s">
        <v>719</v>
      </c>
      <c r="C3" t="s">
        <v>754</v>
      </c>
      <c r="D3" t="s">
        <v>755</v>
      </c>
      <c r="E3">
        <v>0.13350000000000001</v>
      </c>
    </row>
    <row r="4" spans="1:5" x14ac:dyDescent="0.25">
      <c r="A4" t="s">
        <v>737</v>
      </c>
      <c r="B4" t="s">
        <v>715</v>
      </c>
      <c r="C4" t="s">
        <v>738</v>
      </c>
      <c r="D4" t="s">
        <v>739</v>
      </c>
      <c r="E4">
        <v>0</v>
      </c>
    </row>
    <row r="5" spans="1:5" x14ac:dyDescent="0.25">
      <c r="A5" t="s">
        <v>737</v>
      </c>
      <c r="B5" t="s">
        <v>719</v>
      </c>
      <c r="C5" t="s">
        <v>738</v>
      </c>
      <c r="D5" t="s">
        <v>739</v>
      </c>
      <c r="E5">
        <v>0</v>
      </c>
    </row>
    <row r="6" spans="1:5" x14ac:dyDescent="0.25">
      <c r="A6" t="s">
        <v>737</v>
      </c>
      <c r="B6" t="s">
        <v>715</v>
      </c>
      <c r="C6" t="s">
        <v>744</v>
      </c>
      <c r="D6" t="s">
        <v>745</v>
      </c>
      <c r="E6">
        <v>0.12039999999999999</v>
      </c>
    </row>
    <row r="7" spans="1:5" x14ac:dyDescent="0.25">
      <c r="A7" t="s">
        <v>737</v>
      </c>
      <c r="B7" t="s">
        <v>719</v>
      </c>
      <c r="C7" t="s">
        <v>744</v>
      </c>
      <c r="D7" t="s">
        <v>745</v>
      </c>
      <c r="E7">
        <v>0.12039999999999999</v>
      </c>
    </row>
    <row r="8" spans="1:5" x14ac:dyDescent="0.25">
      <c r="A8" t="s">
        <v>737</v>
      </c>
      <c r="B8" t="s">
        <v>715</v>
      </c>
      <c r="C8" t="s">
        <v>740</v>
      </c>
      <c r="D8" t="s">
        <v>741</v>
      </c>
      <c r="E8">
        <v>0</v>
      </c>
    </row>
    <row r="9" spans="1:5" x14ac:dyDescent="0.25">
      <c r="A9" t="s">
        <v>737</v>
      </c>
      <c r="B9" t="s">
        <v>719</v>
      </c>
      <c r="C9" t="s">
        <v>740</v>
      </c>
      <c r="D9" t="s">
        <v>741</v>
      </c>
      <c r="E9">
        <v>0</v>
      </c>
    </row>
    <row r="10" spans="1:5" x14ac:dyDescent="0.25">
      <c r="A10" t="s">
        <v>737</v>
      </c>
      <c r="B10" t="s">
        <v>715</v>
      </c>
      <c r="C10" t="s">
        <v>750</v>
      </c>
      <c r="D10" t="s">
        <v>751</v>
      </c>
      <c r="E10">
        <v>0.1263</v>
      </c>
    </row>
    <row r="11" spans="1:5" x14ac:dyDescent="0.25">
      <c r="A11" t="s">
        <v>737</v>
      </c>
      <c r="B11" t="s">
        <v>719</v>
      </c>
      <c r="C11" t="s">
        <v>750</v>
      </c>
      <c r="D11" t="s">
        <v>751</v>
      </c>
      <c r="E11">
        <v>0.1263</v>
      </c>
    </row>
    <row r="12" spans="1:5" x14ac:dyDescent="0.25">
      <c r="A12" t="s">
        <v>737</v>
      </c>
      <c r="B12" t="s">
        <v>715</v>
      </c>
      <c r="C12" t="s">
        <v>746</v>
      </c>
      <c r="D12" t="s">
        <v>747</v>
      </c>
      <c r="E12">
        <v>0.12039999999999999</v>
      </c>
    </row>
    <row r="13" spans="1:5" x14ac:dyDescent="0.25">
      <c r="A13" t="s">
        <v>737</v>
      </c>
      <c r="B13" t="s">
        <v>719</v>
      </c>
      <c r="C13" t="s">
        <v>746</v>
      </c>
      <c r="D13" t="s">
        <v>747</v>
      </c>
      <c r="E13">
        <v>0.12039999999999999</v>
      </c>
    </row>
    <row r="14" spans="1:5" x14ac:dyDescent="0.25">
      <c r="A14" t="s">
        <v>737</v>
      </c>
      <c r="B14" t="s">
        <v>715</v>
      </c>
      <c r="C14" t="s">
        <v>748</v>
      </c>
      <c r="D14" t="s">
        <v>749</v>
      </c>
      <c r="E14">
        <v>0.124</v>
      </c>
    </row>
    <row r="15" spans="1:5" x14ac:dyDescent="0.25">
      <c r="A15" t="s">
        <v>737</v>
      </c>
      <c r="B15" t="s">
        <v>719</v>
      </c>
      <c r="C15" t="s">
        <v>748</v>
      </c>
      <c r="D15" t="s">
        <v>749</v>
      </c>
      <c r="E15">
        <v>0.124</v>
      </c>
    </row>
    <row r="16" spans="1:5" x14ac:dyDescent="0.25">
      <c r="A16" t="s">
        <v>737</v>
      </c>
      <c r="B16" t="s">
        <v>715</v>
      </c>
      <c r="C16" t="s">
        <v>752</v>
      </c>
      <c r="D16" t="s">
        <v>753</v>
      </c>
      <c r="E16">
        <v>0.12870000000000001</v>
      </c>
    </row>
    <row r="17" spans="1:5" x14ac:dyDescent="0.25">
      <c r="A17" t="s">
        <v>737</v>
      </c>
      <c r="B17" t="s">
        <v>719</v>
      </c>
      <c r="C17" t="s">
        <v>752</v>
      </c>
      <c r="D17" t="s">
        <v>753</v>
      </c>
      <c r="E17">
        <v>0.12870000000000001</v>
      </c>
    </row>
    <row r="18" spans="1:5" x14ac:dyDescent="0.25">
      <c r="A18" t="s">
        <v>737</v>
      </c>
      <c r="B18" t="s">
        <v>715</v>
      </c>
      <c r="C18" t="s">
        <v>756</v>
      </c>
      <c r="D18" t="s">
        <v>757</v>
      </c>
      <c r="E18">
        <v>0.13469999999999999</v>
      </c>
    </row>
    <row r="19" spans="1:5" x14ac:dyDescent="0.25">
      <c r="A19" t="s">
        <v>737</v>
      </c>
      <c r="B19" t="s">
        <v>719</v>
      </c>
      <c r="C19" t="s">
        <v>756</v>
      </c>
      <c r="D19" t="s">
        <v>757</v>
      </c>
      <c r="E19">
        <v>0.13469999999999999</v>
      </c>
    </row>
    <row r="20" spans="1:5" x14ac:dyDescent="0.25">
      <c r="A20" t="s">
        <v>737</v>
      </c>
      <c r="B20" t="s">
        <v>715</v>
      </c>
      <c r="C20" t="s">
        <v>742</v>
      </c>
      <c r="D20" t="s">
        <v>743</v>
      </c>
      <c r="E20">
        <v>0.112</v>
      </c>
    </row>
    <row r="21" spans="1:5" x14ac:dyDescent="0.25">
      <c r="A21" t="s">
        <v>737</v>
      </c>
      <c r="B21" t="s">
        <v>719</v>
      </c>
      <c r="C21" t="s">
        <v>742</v>
      </c>
      <c r="D21" t="s">
        <v>743</v>
      </c>
      <c r="E21">
        <v>0.112</v>
      </c>
    </row>
  </sheetData>
  <sortState xmlns:xlrd2="http://schemas.microsoft.com/office/spreadsheetml/2017/richdata2" ref="A2:E21">
    <sortCondition ref="C1:C21"/>
  </sortState>
  <conditionalFormatting sqref="E1">
    <cfRule type="colorScale" priority="1">
      <colorScale>
        <cfvo type="min"/>
        <cfvo type="percentile" val="9.9949999999999997E-2"/>
        <cfvo type="max"/>
        <color rgb="FFFF9191"/>
        <color rgb="FFFFEA77"/>
        <color rgb="FF24F16C"/>
      </colorScale>
    </cfRule>
  </conditionalFormatting>
  <conditionalFormatting sqref="E2:E21">
    <cfRule type="colorScale" priority="2">
      <colorScale>
        <cfvo type="min"/>
        <cfvo type="percentile" val="9.9949999999999997E-2"/>
        <cfvo type="max"/>
        <color rgb="FFFF9191"/>
        <color rgb="FFFFEA77"/>
        <color rgb="FF24F16C"/>
      </colorScale>
    </cfRule>
  </conditionalFormatting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D785ED-FE6C-4109-91C0-23E7850DF3DD}">
  <dimension ref="A1:D4"/>
  <sheetViews>
    <sheetView zoomScale="130" zoomScaleNormal="130" workbookViewId="0">
      <selection activeCell="E15" sqref="E15"/>
    </sheetView>
  </sheetViews>
  <sheetFormatPr defaultRowHeight="15" x14ac:dyDescent="0.25"/>
  <cols>
    <col min="1" max="1" width="45.7109375" bestFit="1" customWidth="1"/>
    <col min="2" max="2" width="8" bestFit="1" customWidth="1"/>
    <col min="3" max="3" width="24.140625" bestFit="1" customWidth="1"/>
    <col min="4" max="4" width="13.140625" bestFit="1" customWidth="1"/>
  </cols>
  <sheetData>
    <row r="1" spans="1:4" x14ac:dyDescent="0.25">
      <c r="A1" s="1" t="s">
        <v>704</v>
      </c>
      <c r="B1" s="1" t="s">
        <v>2</v>
      </c>
      <c r="C1" s="1" t="s">
        <v>705</v>
      </c>
      <c r="D1" s="1" t="s">
        <v>706</v>
      </c>
    </row>
    <row r="2" spans="1:4" x14ac:dyDescent="0.25">
      <c r="A2" t="s">
        <v>707</v>
      </c>
      <c r="B2" t="s">
        <v>56</v>
      </c>
      <c r="C2">
        <v>884549413458</v>
      </c>
      <c r="D2">
        <v>0.3972</v>
      </c>
    </row>
    <row r="3" spans="1:4" x14ac:dyDescent="0.25">
      <c r="A3" t="s">
        <v>707</v>
      </c>
      <c r="B3" t="s">
        <v>58</v>
      </c>
      <c r="C3">
        <v>975217262004</v>
      </c>
      <c r="D3">
        <v>0.36020000000000002</v>
      </c>
    </row>
    <row r="4" spans="1:4" x14ac:dyDescent="0.25">
      <c r="A4" t="s">
        <v>707</v>
      </c>
      <c r="B4" t="s">
        <v>59</v>
      </c>
      <c r="C4">
        <v>1448095600684</v>
      </c>
      <c r="D4">
        <v>0.24260000000000001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A9A1A-4EB7-408A-BBC3-67F140A4295F}">
  <dimension ref="A1:I6"/>
  <sheetViews>
    <sheetView topLeftCell="B1" workbookViewId="0">
      <selection activeCell="F20" sqref="F20"/>
    </sheetView>
  </sheetViews>
  <sheetFormatPr defaultRowHeight="15" x14ac:dyDescent="0.25"/>
  <cols>
    <col min="1" max="1" width="55.7109375" bestFit="1" customWidth="1"/>
    <col min="2" max="2" width="55.7109375" customWidth="1"/>
    <col min="3" max="3" width="11" bestFit="1" customWidth="1"/>
    <col min="4" max="4" width="56.85546875" bestFit="1" customWidth="1"/>
    <col min="5" max="5" width="56.85546875" customWidth="1"/>
    <col min="6" max="6" width="14" bestFit="1" customWidth="1"/>
    <col min="7" max="7" width="12" bestFit="1" customWidth="1"/>
    <col min="8" max="8" width="13.7109375" bestFit="1" customWidth="1"/>
    <col min="9" max="9" width="12.85546875" bestFit="1" customWidth="1"/>
  </cols>
  <sheetData>
    <row r="1" spans="1:9" x14ac:dyDescent="0.25">
      <c r="A1" s="1" t="s">
        <v>704</v>
      </c>
      <c r="B1" s="1"/>
      <c r="C1" s="1" t="s">
        <v>708</v>
      </c>
      <c r="D1" s="1" t="s">
        <v>709</v>
      </c>
      <c r="E1" s="1" t="s">
        <v>710</v>
      </c>
      <c r="F1" s="1" t="s">
        <v>711</v>
      </c>
      <c r="G1" s="1" t="s">
        <v>712</v>
      </c>
      <c r="H1" s="1" t="s">
        <v>713</v>
      </c>
      <c r="I1" s="1" t="s">
        <v>714</v>
      </c>
    </row>
    <row r="2" spans="1:9" x14ac:dyDescent="0.25">
      <c r="A2" t="s">
        <v>707</v>
      </c>
      <c r="B2" t="str">
        <f>_xlfn.CONCAT(C2,D2)</f>
        <v>FerroviárioCaso geral</v>
      </c>
      <c r="C2" t="s">
        <v>715</v>
      </c>
      <c r="D2" t="s">
        <v>716</v>
      </c>
      <c r="E2" t="s">
        <v>717</v>
      </c>
      <c r="F2" s="2">
        <v>0.15833428861565466</v>
      </c>
      <c r="G2" s="2">
        <v>0.32821641185428607</v>
      </c>
      <c r="H2" s="2">
        <f>G2-F2</f>
        <v>0.16988212323863142</v>
      </c>
      <c r="I2" s="2">
        <f>G2+F2</f>
        <v>0.48655070046994076</v>
      </c>
    </row>
    <row r="3" spans="1:9" x14ac:dyDescent="0.25">
      <c r="A3" t="s">
        <v>707</v>
      </c>
      <c r="B3" t="str">
        <f t="shared" ref="B3:B4" si="0">_xlfn.CONCAT(C3,D3)</f>
        <v>FerroviárioTrechos ferroviários urbanos</v>
      </c>
      <c r="C3" t="s">
        <v>715</v>
      </c>
      <c r="D3" t="s">
        <v>718</v>
      </c>
      <c r="E3" t="s">
        <v>717</v>
      </c>
      <c r="F3" s="2">
        <v>6.1783582456000054E-2</v>
      </c>
      <c r="G3" s="2">
        <v>0.20829176245600001</v>
      </c>
      <c r="H3" s="2">
        <f t="shared" ref="H3:H6" si="1">G3-F3</f>
        <v>0.14650817999999996</v>
      </c>
      <c r="I3" s="2">
        <f t="shared" ref="I3:I6" si="2">G3+F3</f>
        <v>0.27007534491200008</v>
      </c>
    </row>
    <row r="4" spans="1:9" x14ac:dyDescent="0.25">
      <c r="A4" t="s">
        <v>707</v>
      </c>
      <c r="B4" t="str">
        <f t="shared" si="0"/>
        <v>RodoviárioCaso geral</v>
      </c>
      <c r="C4" t="s">
        <v>719</v>
      </c>
      <c r="D4" t="s">
        <v>716</v>
      </c>
      <c r="E4" t="s">
        <v>717</v>
      </c>
      <c r="F4" s="2">
        <v>0.14636804272937287</v>
      </c>
      <c r="G4" s="2">
        <v>0.33611258544784739</v>
      </c>
      <c r="H4" s="2">
        <f t="shared" si="1"/>
        <v>0.18974454271847452</v>
      </c>
      <c r="I4" s="2">
        <f t="shared" si="2"/>
        <v>0.48248062817722026</v>
      </c>
    </row>
    <row r="5" spans="1:9" x14ac:dyDescent="0.25">
      <c r="A5" t="s">
        <v>707</v>
      </c>
      <c r="B5" t="s">
        <v>720</v>
      </c>
      <c r="C5" t="s">
        <v>715</v>
      </c>
      <c r="D5" t="s">
        <v>716</v>
      </c>
      <c r="E5" t="s">
        <v>93</v>
      </c>
      <c r="F5" s="2">
        <v>0.17104993300673443</v>
      </c>
      <c r="G5" s="2">
        <v>0.28053791584063953</v>
      </c>
      <c r="H5" s="2">
        <f t="shared" si="1"/>
        <v>0.1094879828339051</v>
      </c>
      <c r="I5" s="2">
        <f t="shared" si="2"/>
        <v>0.45158784884737396</v>
      </c>
    </row>
    <row r="6" spans="1:9" x14ac:dyDescent="0.25">
      <c r="A6" t="s">
        <v>707</v>
      </c>
      <c r="B6" t="s">
        <v>721</v>
      </c>
      <c r="C6" t="s">
        <v>719</v>
      </c>
      <c r="D6" t="s">
        <v>716</v>
      </c>
      <c r="E6" t="s">
        <v>93</v>
      </c>
      <c r="F6" s="2">
        <v>0.13710479591195576</v>
      </c>
      <c r="G6" s="2">
        <v>0.34281788751439624</v>
      </c>
      <c r="H6" s="2">
        <f t="shared" si="1"/>
        <v>0.20571309160244047</v>
      </c>
      <c r="I6" s="2">
        <f t="shared" si="2"/>
        <v>0.47992268342635203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878AE-F7F6-451C-85CD-74E4534DB570}">
  <dimension ref="A1:I3"/>
  <sheetViews>
    <sheetView workbookViewId="0">
      <selection activeCell="I11" sqref="I11"/>
    </sheetView>
  </sheetViews>
  <sheetFormatPr defaultRowHeight="15" x14ac:dyDescent="0.25"/>
  <cols>
    <col min="1" max="1" width="22.140625" bestFit="1" customWidth="1"/>
    <col min="2" max="2" width="36.85546875" bestFit="1" customWidth="1"/>
    <col min="3" max="3" width="10.5703125" bestFit="1" customWidth="1"/>
    <col min="4" max="4" width="27" bestFit="1" customWidth="1"/>
    <col min="5" max="5" width="14.28515625" bestFit="1" customWidth="1"/>
    <col min="6" max="6" width="14" bestFit="1" customWidth="1"/>
    <col min="7" max="7" width="8" bestFit="1" customWidth="1"/>
    <col min="8" max="8" width="13.28515625" bestFit="1" customWidth="1"/>
    <col min="9" max="9" width="14.28515625" bestFit="1" customWidth="1"/>
  </cols>
  <sheetData>
    <row r="1" spans="1:9" x14ac:dyDescent="0.25">
      <c r="A1" s="1" t="s">
        <v>704</v>
      </c>
      <c r="B1" s="1"/>
      <c r="C1" s="1" t="s">
        <v>708</v>
      </c>
      <c r="D1" s="1" t="s">
        <v>709</v>
      </c>
      <c r="E1" s="1" t="s">
        <v>710</v>
      </c>
      <c r="F1" s="1" t="s">
        <v>711</v>
      </c>
      <c r="G1" s="1" t="s">
        <v>712</v>
      </c>
      <c r="H1" s="1" t="s">
        <v>713</v>
      </c>
      <c r="I1" s="1" t="s">
        <v>714</v>
      </c>
    </row>
    <row r="2" spans="1:9" x14ac:dyDescent="0.25">
      <c r="A2" t="s">
        <v>707</v>
      </c>
      <c r="B2" t="s">
        <v>720</v>
      </c>
      <c r="C2" t="s">
        <v>715</v>
      </c>
      <c r="D2" t="s">
        <v>716</v>
      </c>
      <c r="E2" t="s">
        <v>93</v>
      </c>
      <c r="F2" s="2">
        <v>0.21055447403713246</v>
      </c>
      <c r="G2" s="2">
        <v>0.565852808988764</v>
      </c>
      <c r="H2" s="2">
        <f t="shared" ref="H2:H3" si="0">G2-F2</f>
        <v>0.35529833495163154</v>
      </c>
      <c r="I2" s="2">
        <f t="shared" ref="I2:I3" si="1">G2+F2</f>
        <v>0.77640728302589646</v>
      </c>
    </row>
    <row r="3" spans="1:9" x14ac:dyDescent="0.25">
      <c r="A3" t="s">
        <v>707</v>
      </c>
      <c r="B3" t="s">
        <v>721</v>
      </c>
      <c r="C3" t="s">
        <v>719</v>
      </c>
      <c r="D3" t="s">
        <v>716</v>
      </c>
      <c r="E3" t="s">
        <v>93</v>
      </c>
      <c r="F3" s="2">
        <v>0.20068166110780969</v>
      </c>
      <c r="G3" s="2">
        <v>0.45670198019801972</v>
      </c>
      <c r="H3" s="2">
        <f t="shared" si="0"/>
        <v>0.25602031909021006</v>
      </c>
      <c r="I3" s="2">
        <f t="shared" si="1"/>
        <v>0.65738364130582938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Todos os empreendimentos</vt:lpstr>
      <vt:lpstr>IBG Cenário 1-2-3</vt:lpstr>
      <vt:lpstr>IBG Cenário 4</vt:lpstr>
      <vt:lpstr>IEF Cenário 4</vt:lpstr>
      <vt:lpstr>Peso IBG</vt:lpstr>
      <vt:lpstr>Pesos cenários</vt:lpstr>
      <vt:lpstr>Limites classes IBG</vt:lpstr>
      <vt:lpstr>Limites classes IEF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Luís Philipe Vilara Ribeiro</dc:creator>
  <cp:lastModifiedBy>Luís Philipe Vilara Ribeiro</cp:lastModifiedBy>
  <dcterms:created xsi:type="dcterms:W3CDTF">2024-10-02T14:49:42Z</dcterms:created>
  <dcterms:modified xsi:type="dcterms:W3CDTF">2024-10-03T23:16:56Z</dcterms:modified>
</cp:coreProperties>
</file>