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Water analysis BIPU\Final Water\R-code_MD_DIDER_218203108\"/>
    </mc:Choice>
  </mc:AlternateContent>
  <xr:revisionPtr revIDLastSave="0" documentId="13_ncr:1_{0042BB1F-FEDE-41A8-B0D1-FFADC51E3B0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" i="1" l="1"/>
  <c r="K39" i="1"/>
  <c r="K32" i="1"/>
  <c r="K33" i="1"/>
  <c r="K34" i="1"/>
  <c r="K35" i="1"/>
  <c r="K36" i="1"/>
  <c r="K37" i="1"/>
  <c r="K38" i="1"/>
  <c r="K31" i="1"/>
  <c r="J32" i="1"/>
  <c r="J33" i="1"/>
  <c r="J34" i="1"/>
  <c r="J35" i="1"/>
  <c r="J36" i="1"/>
  <c r="J37" i="1"/>
  <c r="J38" i="1"/>
  <c r="J39" i="1"/>
  <c r="J31" i="1"/>
  <c r="I33" i="1"/>
  <c r="I34" i="1"/>
  <c r="I35" i="1"/>
  <c r="I36" i="1"/>
  <c r="I37" i="1"/>
  <c r="I38" i="1"/>
  <c r="I39" i="1"/>
  <c r="I32" i="1"/>
  <c r="E39" i="1"/>
  <c r="F39" i="1" s="1"/>
  <c r="C39" i="1"/>
  <c r="F38" i="1"/>
  <c r="E38" i="1"/>
  <c r="C38" i="1"/>
  <c r="E37" i="1"/>
  <c r="F37" i="1" s="1"/>
  <c r="C37" i="1"/>
  <c r="E36" i="1"/>
  <c r="F36" i="1" s="1"/>
  <c r="C36" i="1"/>
  <c r="E35" i="1"/>
  <c r="F35" i="1" s="1"/>
  <c r="C35" i="1"/>
  <c r="F34" i="1"/>
  <c r="E34" i="1"/>
  <c r="C34" i="1"/>
  <c r="E33" i="1"/>
  <c r="F33" i="1" s="1"/>
  <c r="C33" i="1"/>
  <c r="E32" i="1"/>
  <c r="F32" i="1" s="1"/>
  <c r="C32" i="1"/>
  <c r="C40" i="1" s="1"/>
  <c r="E31" i="1"/>
  <c r="F31" i="1" s="1"/>
  <c r="C31" i="1"/>
  <c r="K18" i="1"/>
  <c r="K19" i="1"/>
  <c r="K20" i="1"/>
  <c r="K22" i="1"/>
  <c r="K23" i="1"/>
  <c r="K24" i="1"/>
  <c r="K25" i="1"/>
  <c r="K17" i="1"/>
  <c r="J25" i="1"/>
  <c r="J18" i="1"/>
  <c r="J19" i="1"/>
  <c r="J20" i="1"/>
  <c r="J22" i="1"/>
  <c r="J23" i="1"/>
  <c r="J24" i="1"/>
  <c r="J17" i="1"/>
  <c r="I19" i="1"/>
  <c r="I20" i="1"/>
  <c r="I21" i="1"/>
  <c r="J21" i="1" s="1"/>
  <c r="K21" i="1" s="1"/>
  <c r="K26" i="1" s="1"/>
  <c r="I22" i="1"/>
  <c r="I23" i="1"/>
  <c r="I24" i="1"/>
  <c r="I25" i="1"/>
  <c r="I18" i="1"/>
  <c r="F26" i="1"/>
  <c r="F18" i="1"/>
  <c r="F19" i="1"/>
  <c r="F20" i="1"/>
  <c r="F21" i="1"/>
  <c r="F22" i="1"/>
  <c r="F23" i="1"/>
  <c r="F24" i="1"/>
  <c r="F25" i="1"/>
  <c r="F17" i="1"/>
  <c r="E18" i="1"/>
  <c r="E19" i="1"/>
  <c r="E20" i="1"/>
  <c r="E21" i="1"/>
  <c r="E22" i="1"/>
  <c r="E23" i="1"/>
  <c r="E24" i="1"/>
  <c r="E25" i="1"/>
  <c r="E17" i="1"/>
  <c r="C26" i="1"/>
  <c r="C18" i="1"/>
  <c r="C19" i="1"/>
  <c r="C20" i="1"/>
  <c r="C21" i="1"/>
  <c r="C22" i="1"/>
  <c r="C23" i="1"/>
  <c r="C24" i="1"/>
  <c r="C25" i="1"/>
  <c r="C17" i="1"/>
  <c r="C4" i="1"/>
  <c r="C5" i="1"/>
  <c r="C6" i="1"/>
  <c r="C7" i="1"/>
  <c r="C8" i="1"/>
  <c r="C9" i="1"/>
  <c r="C10" i="1"/>
  <c r="C11" i="1"/>
  <c r="J3" i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4" i="1"/>
  <c r="J4" i="1" s="1"/>
  <c r="F5" i="1"/>
  <c r="K5" i="1" s="1"/>
  <c r="F8" i="1"/>
  <c r="K8" i="1" s="1"/>
  <c r="E4" i="1"/>
  <c r="F4" i="1" s="1"/>
  <c r="E5" i="1"/>
  <c r="E6" i="1"/>
  <c r="F6" i="1" s="1"/>
  <c r="K6" i="1" s="1"/>
  <c r="E7" i="1"/>
  <c r="F7" i="1" s="1"/>
  <c r="E8" i="1"/>
  <c r="E9" i="1"/>
  <c r="F9" i="1" s="1"/>
  <c r="K9" i="1" s="1"/>
  <c r="E10" i="1"/>
  <c r="F10" i="1" s="1"/>
  <c r="K10" i="1" s="1"/>
  <c r="E11" i="1"/>
  <c r="F11" i="1" s="1"/>
  <c r="E3" i="1"/>
  <c r="F3" i="1" s="1"/>
  <c r="K3" i="1" s="1"/>
  <c r="C3" i="1"/>
  <c r="C12" i="1" s="1"/>
  <c r="F40" i="1" l="1"/>
  <c r="K11" i="1"/>
  <c r="K7" i="1"/>
  <c r="K4" i="1"/>
  <c r="K12" i="1" s="1"/>
  <c r="F12" i="1"/>
</calcChain>
</file>

<file path=xl/sharedStrings.xml><?xml version="1.0" encoding="utf-8"?>
<sst xmlns="http://schemas.openxmlformats.org/spreadsheetml/2006/main" count="90" uniqueCount="33">
  <si>
    <t>pH</t>
  </si>
  <si>
    <t>TH</t>
  </si>
  <si>
    <t>EC</t>
  </si>
  <si>
    <t>Sulphate</t>
  </si>
  <si>
    <t>Nitrate</t>
  </si>
  <si>
    <t>Calcium</t>
  </si>
  <si>
    <t>Magnesium</t>
  </si>
  <si>
    <t>Sodium</t>
  </si>
  <si>
    <t>Phosphate</t>
  </si>
  <si>
    <t>Turbidity</t>
  </si>
  <si>
    <t>Parameters</t>
  </si>
  <si>
    <t>River</t>
  </si>
  <si>
    <t>Effluent</t>
  </si>
  <si>
    <t>Mixing</t>
  </si>
  <si>
    <t>WHO Standard (Sn)</t>
  </si>
  <si>
    <t>1/Sn</t>
  </si>
  <si>
    <t>Σ1/Sn</t>
  </si>
  <si>
    <t>k=1/(Σ1/Sn)</t>
  </si>
  <si>
    <t>Wi = k/Sn</t>
  </si>
  <si>
    <t>Ideal value Vo</t>
  </si>
  <si>
    <t>Mean Conc Value Vn</t>
  </si>
  <si>
    <t>Vn/Sn</t>
  </si>
  <si>
    <t>Vn/Sn*100 = Qn</t>
  </si>
  <si>
    <t>WnQn</t>
  </si>
  <si>
    <t>mixing</t>
  </si>
  <si>
    <t>Site</t>
  </si>
  <si>
    <t>Index value</t>
  </si>
  <si>
    <t>WQI range</t>
  </si>
  <si>
    <t>26-50</t>
  </si>
  <si>
    <t>0-25</t>
  </si>
  <si>
    <t>Water quality status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</si>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</sst>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4" borderId="0" xfId="0" applyFont="1" applyFill="1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84836</xdr:colOff>
      <xdr:row>10</xdr:row>
      <xdr:rowOff>28289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F16355-B57F-4487-9C15-6FF87E646C03}"/>
            </a:ext>
          </a:extLst>
        </xdr:cNvPr>
        <xdr:cNvSpPr txBox="1"/>
      </xdr:nvSpPr>
      <xdr:spPr>
        <a:xfrm>
          <a:off x="5456936" y="193328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210111</xdr:colOff>
      <xdr:row>0</xdr:row>
      <xdr:rowOff>56030</xdr:rowOff>
    </xdr:from>
    <xdr:to>
      <xdr:col>17</xdr:col>
      <xdr:colOff>244401</xdr:colOff>
      <xdr:row>31</xdr:row>
      <xdr:rowOff>103020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96C81CC-CC5E-47A8-A823-743636FA3B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5883" y="56030"/>
          <a:ext cx="7430172" cy="612618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workbookViewId="0">
      <selection activeCell="G53" sqref="G53"/>
    </sheetView>
  </sheetViews>
  <sheetFormatPr defaultColWidth="16" defaultRowHeight="15" x14ac:dyDescent="0.25"/>
  <cols>
    <col min="1" max="1" width="13.5703125" customWidth="1"/>
    <col min="2" max="2" width="19" customWidth="1"/>
    <col min="5" max="5" width="16.7109375" customWidth="1"/>
    <col min="7" max="7" width="19.85546875" customWidth="1"/>
    <col min="8" max="8" width="21.5703125" customWidth="1"/>
  </cols>
  <sheetData>
    <row r="1" spans="1:11" x14ac:dyDescent="0.25">
      <c r="A1" s="1" t="s">
        <v>11</v>
      </c>
    </row>
    <row r="2" spans="1:11" s="3" customFormat="1" x14ac:dyDescent="0.25">
      <c r="A2" s="2" t="s">
        <v>10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</row>
    <row r="3" spans="1:11" x14ac:dyDescent="0.25">
      <c r="A3" t="s">
        <v>0</v>
      </c>
      <c r="B3">
        <v>8.5</v>
      </c>
      <c r="C3">
        <f>1/B3</f>
        <v>0.11764705882352941</v>
      </c>
      <c r="D3">
        <v>1.175313725490196</v>
      </c>
      <c r="E3">
        <f>1/D3</f>
        <v>0.85083665604511105</v>
      </c>
      <c r="F3">
        <f>E3/B3</f>
        <v>0.10009843012295425</v>
      </c>
      <c r="G3">
        <v>7</v>
      </c>
      <c r="H3">
        <v>7.72</v>
      </c>
      <c r="I3">
        <v>0.48</v>
      </c>
      <c r="J3">
        <f>I3*100</f>
        <v>48</v>
      </c>
      <c r="K3">
        <f>F3*J3</f>
        <v>4.8047246459018034</v>
      </c>
    </row>
    <row r="4" spans="1:11" x14ac:dyDescent="0.25">
      <c r="A4" t="s">
        <v>1</v>
      </c>
      <c r="B4">
        <v>500</v>
      </c>
      <c r="C4">
        <f t="shared" ref="C4:C11" si="0">1/B4</f>
        <v>2E-3</v>
      </c>
      <c r="D4">
        <v>1.175313725490196</v>
      </c>
      <c r="E4">
        <f t="shared" ref="E4:E11" si="1">1/D4</f>
        <v>0.85083665604511105</v>
      </c>
      <c r="F4">
        <f t="shared" ref="F4:F11" si="2">E4/B4</f>
        <v>1.7016733120902221E-3</v>
      </c>
      <c r="G4">
        <v>0</v>
      </c>
      <c r="H4">
        <v>133</v>
      </c>
      <c r="I4">
        <f>H4/B4</f>
        <v>0.26600000000000001</v>
      </c>
      <c r="J4">
        <f t="shared" ref="J4:J11" si="3">I4*100</f>
        <v>26.6</v>
      </c>
      <c r="K4">
        <f t="shared" ref="K4:K11" si="4">F4*J4</f>
        <v>4.526451010159991E-2</v>
      </c>
    </row>
    <row r="5" spans="1:11" x14ac:dyDescent="0.25">
      <c r="A5" t="s">
        <v>2</v>
      </c>
      <c r="B5">
        <v>300</v>
      </c>
      <c r="C5">
        <f t="shared" si="0"/>
        <v>3.3333333333333335E-3</v>
      </c>
      <c r="D5">
        <v>1.175313725490196</v>
      </c>
      <c r="E5">
        <f t="shared" si="1"/>
        <v>0.85083665604511105</v>
      </c>
      <c r="F5">
        <f t="shared" si="2"/>
        <v>2.836122186817037E-3</v>
      </c>
      <c r="G5">
        <v>0</v>
      </c>
      <c r="H5">
        <v>259</v>
      </c>
      <c r="I5">
        <f t="shared" ref="I5:I11" si="5">H5/B5</f>
        <v>0.86333333333333329</v>
      </c>
      <c r="J5">
        <f t="shared" si="3"/>
        <v>86.333333333333329</v>
      </c>
      <c r="K5">
        <f t="shared" si="4"/>
        <v>0.24485188212853751</v>
      </c>
    </row>
    <row r="6" spans="1:11" x14ac:dyDescent="0.25">
      <c r="A6" t="s">
        <v>3</v>
      </c>
      <c r="B6">
        <v>250</v>
      </c>
      <c r="C6">
        <f t="shared" si="0"/>
        <v>4.0000000000000001E-3</v>
      </c>
      <c r="D6">
        <v>1.175313725490196</v>
      </c>
      <c r="E6">
        <f t="shared" si="1"/>
        <v>0.85083665604511105</v>
      </c>
      <c r="F6">
        <f t="shared" si="2"/>
        <v>3.4033466241804441E-3</v>
      </c>
      <c r="G6">
        <v>0</v>
      </c>
      <c r="H6">
        <v>17.600000000000001</v>
      </c>
      <c r="I6">
        <f t="shared" si="5"/>
        <v>7.0400000000000004E-2</v>
      </c>
      <c r="J6">
        <f t="shared" si="3"/>
        <v>7.04</v>
      </c>
      <c r="K6">
        <f t="shared" si="4"/>
        <v>2.3959560234230327E-2</v>
      </c>
    </row>
    <row r="7" spans="1:11" x14ac:dyDescent="0.25">
      <c r="A7" t="s">
        <v>4</v>
      </c>
      <c r="B7">
        <v>50</v>
      </c>
      <c r="C7">
        <f t="shared" si="0"/>
        <v>0.02</v>
      </c>
      <c r="D7">
        <v>1.175313725490196</v>
      </c>
      <c r="E7">
        <f t="shared" si="1"/>
        <v>0.85083665604511105</v>
      </c>
      <c r="F7">
        <f t="shared" si="2"/>
        <v>1.7016733120902221E-2</v>
      </c>
      <c r="G7">
        <v>0</v>
      </c>
      <c r="H7">
        <v>3.6</v>
      </c>
      <c r="I7">
        <f t="shared" si="5"/>
        <v>7.2000000000000008E-2</v>
      </c>
      <c r="J7">
        <f t="shared" si="3"/>
        <v>7.2000000000000011</v>
      </c>
      <c r="K7">
        <f t="shared" si="4"/>
        <v>0.12252047847049602</v>
      </c>
    </row>
    <row r="8" spans="1:11" x14ac:dyDescent="0.25">
      <c r="A8" t="s">
        <v>5</v>
      </c>
      <c r="B8">
        <v>200</v>
      </c>
      <c r="C8">
        <f t="shared" si="0"/>
        <v>5.0000000000000001E-3</v>
      </c>
      <c r="D8">
        <v>1.175313725490196</v>
      </c>
      <c r="E8">
        <f t="shared" si="1"/>
        <v>0.85083665604511105</v>
      </c>
      <c r="F8">
        <f t="shared" si="2"/>
        <v>4.2541832802255554E-3</v>
      </c>
      <c r="G8">
        <v>0</v>
      </c>
      <c r="H8">
        <v>32.1</v>
      </c>
      <c r="I8">
        <f t="shared" si="5"/>
        <v>0.1605</v>
      </c>
      <c r="J8">
        <f t="shared" si="3"/>
        <v>16.05</v>
      </c>
      <c r="K8">
        <f t="shared" si="4"/>
        <v>6.8279641647620168E-2</v>
      </c>
    </row>
    <row r="9" spans="1:11" x14ac:dyDescent="0.25">
      <c r="A9" t="s">
        <v>6</v>
      </c>
      <c r="B9">
        <v>150</v>
      </c>
      <c r="C9">
        <f t="shared" si="0"/>
        <v>6.6666666666666671E-3</v>
      </c>
      <c r="D9">
        <v>1.175313725490196</v>
      </c>
      <c r="E9">
        <f t="shared" si="1"/>
        <v>0.85083665604511105</v>
      </c>
      <c r="F9">
        <f t="shared" si="2"/>
        <v>5.6722443736340741E-3</v>
      </c>
      <c r="G9">
        <v>0</v>
      </c>
      <c r="H9">
        <v>5.5</v>
      </c>
      <c r="I9">
        <f t="shared" si="5"/>
        <v>3.6666666666666667E-2</v>
      </c>
      <c r="J9">
        <f t="shared" si="3"/>
        <v>3.6666666666666665</v>
      </c>
      <c r="K9">
        <f t="shared" si="4"/>
        <v>2.0798229369991605E-2</v>
      </c>
    </row>
    <row r="10" spans="1:11" x14ac:dyDescent="0.25">
      <c r="A10" t="s">
        <v>7</v>
      </c>
      <c r="B10">
        <v>60</v>
      </c>
      <c r="C10">
        <f t="shared" si="0"/>
        <v>1.6666666666666666E-2</v>
      </c>
      <c r="D10">
        <v>1.175313725490196</v>
      </c>
      <c r="E10">
        <f t="shared" si="1"/>
        <v>0.85083665604511105</v>
      </c>
      <c r="F10">
        <f t="shared" si="2"/>
        <v>1.4180610934085184E-2</v>
      </c>
      <c r="G10">
        <v>0</v>
      </c>
      <c r="H10">
        <v>1.2</v>
      </c>
      <c r="I10">
        <f t="shared" si="5"/>
        <v>0.02</v>
      </c>
      <c r="J10">
        <f t="shared" si="3"/>
        <v>2</v>
      </c>
      <c r="K10">
        <f t="shared" si="4"/>
        <v>2.8361221868170368E-2</v>
      </c>
    </row>
    <row r="11" spans="1:11" x14ac:dyDescent="0.25">
      <c r="A11" t="s">
        <v>8</v>
      </c>
      <c r="B11">
        <v>1</v>
      </c>
      <c r="C11">
        <f t="shared" si="0"/>
        <v>1</v>
      </c>
      <c r="D11">
        <v>1.175313725490196</v>
      </c>
      <c r="E11">
        <f t="shared" si="1"/>
        <v>0.85083665604511105</v>
      </c>
      <c r="F11">
        <f t="shared" si="2"/>
        <v>0.85083665604511105</v>
      </c>
      <c r="G11">
        <v>0</v>
      </c>
      <c r="H11">
        <v>0.33</v>
      </c>
      <c r="I11">
        <f t="shared" si="5"/>
        <v>0.33</v>
      </c>
      <c r="J11">
        <f t="shared" si="3"/>
        <v>33</v>
      </c>
      <c r="K11">
        <f t="shared" si="4"/>
        <v>28.077609649488664</v>
      </c>
    </row>
    <row r="12" spans="1:11" x14ac:dyDescent="0.25">
      <c r="C12">
        <f>SUM(C3:C11)</f>
        <v>1.175313725490196</v>
      </c>
      <c r="F12">
        <f>SUM(F3:F11)</f>
        <v>1</v>
      </c>
      <c r="K12" s="4">
        <f>SUM(K3:K11)</f>
        <v>33.436369819211116</v>
      </c>
    </row>
    <row r="15" spans="1:11" x14ac:dyDescent="0.25">
      <c r="A15" s="1" t="s">
        <v>12</v>
      </c>
    </row>
    <row r="16" spans="1:11" s="3" customFormat="1" x14ac:dyDescent="0.25">
      <c r="A16" s="2" t="s">
        <v>10</v>
      </c>
      <c r="B16" s="3" t="s">
        <v>14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x14ac:dyDescent="0.25">
      <c r="A17" t="s">
        <v>0</v>
      </c>
      <c r="B17">
        <v>8.5</v>
      </c>
      <c r="C17">
        <f>1/B17</f>
        <v>0.11764705882352941</v>
      </c>
      <c r="D17">
        <v>1.175313725490196</v>
      </c>
      <c r="E17">
        <f>1/D17</f>
        <v>0.85083665604511105</v>
      </c>
      <c r="F17">
        <f>E17/B17</f>
        <v>0.10009843012295425</v>
      </c>
      <c r="G17">
        <v>7</v>
      </c>
      <c r="H17">
        <v>7.05</v>
      </c>
      <c r="I17">
        <v>3.3000000000000002E-2</v>
      </c>
      <c r="J17">
        <f>I17*100</f>
        <v>3.3000000000000003</v>
      </c>
      <c r="K17">
        <f>F17*J17</f>
        <v>0.33032481940574904</v>
      </c>
    </row>
    <row r="18" spans="1:11" x14ac:dyDescent="0.25">
      <c r="A18" t="s">
        <v>1</v>
      </c>
      <c r="B18">
        <v>500</v>
      </c>
      <c r="C18">
        <f t="shared" ref="C18:C25" si="6">1/B18</f>
        <v>2E-3</v>
      </c>
      <c r="D18">
        <v>1.175313725490196</v>
      </c>
      <c r="E18">
        <f t="shared" ref="E18:E25" si="7">1/D18</f>
        <v>0.85083665604511105</v>
      </c>
      <c r="F18">
        <f t="shared" ref="F18:F25" si="8">E18/B18</f>
        <v>1.7016733120902221E-3</v>
      </c>
      <c r="G18">
        <v>0</v>
      </c>
      <c r="H18">
        <v>239</v>
      </c>
      <c r="I18">
        <f>H18/B18</f>
        <v>0.47799999999999998</v>
      </c>
      <c r="J18">
        <f t="shared" ref="J18:J25" si="9">I18*100</f>
        <v>47.8</v>
      </c>
      <c r="K18">
        <f t="shared" ref="K18:K25" si="10">F18*J18</f>
        <v>8.1339984317912603E-2</v>
      </c>
    </row>
    <row r="19" spans="1:11" x14ac:dyDescent="0.25">
      <c r="A19" t="s">
        <v>2</v>
      </c>
      <c r="B19">
        <v>300</v>
      </c>
      <c r="C19">
        <f t="shared" si="6"/>
        <v>3.3333333333333335E-3</v>
      </c>
      <c r="D19">
        <v>1.175313725490196</v>
      </c>
      <c r="E19">
        <f t="shared" si="7"/>
        <v>0.85083665604511105</v>
      </c>
      <c r="F19">
        <f t="shared" si="8"/>
        <v>2.836122186817037E-3</v>
      </c>
      <c r="G19">
        <v>0</v>
      </c>
      <c r="H19">
        <v>552</v>
      </c>
      <c r="I19">
        <f t="shared" ref="I19:I25" si="11">H19/B19</f>
        <v>1.84</v>
      </c>
      <c r="J19">
        <f t="shared" si="9"/>
        <v>184</v>
      </c>
      <c r="K19">
        <f t="shared" si="10"/>
        <v>0.52184648237433484</v>
      </c>
    </row>
    <row r="20" spans="1:11" x14ac:dyDescent="0.25">
      <c r="A20" t="s">
        <v>3</v>
      </c>
      <c r="B20">
        <v>250</v>
      </c>
      <c r="C20">
        <f t="shared" si="6"/>
        <v>4.0000000000000001E-3</v>
      </c>
      <c r="D20">
        <v>1.175313725490196</v>
      </c>
      <c r="E20">
        <f t="shared" si="7"/>
        <v>0.85083665604511105</v>
      </c>
      <c r="F20">
        <f t="shared" si="8"/>
        <v>3.4033466241804441E-3</v>
      </c>
      <c r="G20">
        <v>0</v>
      </c>
      <c r="H20">
        <v>72.3</v>
      </c>
      <c r="I20">
        <f t="shared" si="11"/>
        <v>0.28920000000000001</v>
      </c>
      <c r="J20">
        <f t="shared" si="9"/>
        <v>28.92</v>
      </c>
      <c r="K20">
        <f t="shared" si="10"/>
        <v>9.8424784371298452E-2</v>
      </c>
    </row>
    <row r="21" spans="1:11" x14ac:dyDescent="0.25">
      <c r="A21" t="s">
        <v>4</v>
      </c>
      <c r="B21">
        <v>50</v>
      </c>
      <c r="C21">
        <f t="shared" si="6"/>
        <v>0.02</v>
      </c>
      <c r="D21">
        <v>1.175313725490196</v>
      </c>
      <c r="E21">
        <f t="shared" si="7"/>
        <v>0.85083665604511105</v>
      </c>
      <c r="F21">
        <f t="shared" si="8"/>
        <v>1.7016733120902221E-2</v>
      </c>
      <c r="G21">
        <v>0</v>
      </c>
      <c r="H21">
        <v>3.45</v>
      </c>
      <c r="I21">
        <f t="shared" si="11"/>
        <v>6.9000000000000006E-2</v>
      </c>
      <c r="J21">
        <f t="shared" si="9"/>
        <v>6.9</v>
      </c>
      <c r="K21">
        <f t="shared" si="10"/>
        <v>0.11741545853422533</v>
      </c>
    </row>
    <row r="22" spans="1:11" x14ac:dyDescent="0.25">
      <c r="A22" t="s">
        <v>5</v>
      </c>
      <c r="B22">
        <v>200</v>
      </c>
      <c r="C22">
        <f t="shared" si="6"/>
        <v>5.0000000000000001E-3</v>
      </c>
      <c r="D22">
        <v>1.175313725490196</v>
      </c>
      <c r="E22">
        <f t="shared" si="7"/>
        <v>0.85083665604511105</v>
      </c>
      <c r="F22">
        <f t="shared" si="8"/>
        <v>4.2541832802255554E-3</v>
      </c>
      <c r="G22">
        <v>0</v>
      </c>
      <c r="H22">
        <v>39.9</v>
      </c>
      <c r="I22">
        <f t="shared" si="11"/>
        <v>0.19949999999999998</v>
      </c>
      <c r="J22">
        <f t="shared" si="9"/>
        <v>19.95</v>
      </c>
      <c r="K22">
        <f t="shared" si="10"/>
        <v>8.4870956440499828E-2</v>
      </c>
    </row>
    <row r="23" spans="1:11" x14ac:dyDescent="0.25">
      <c r="A23" t="s">
        <v>6</v>
      </c>
      <c r="B23">
        <v>150</v>
      </c>
      <c r="C23">
        <f t="shared" si="6"/>
        <v>6.6666666666666671E-3</v>
      </c>
      <c r="D23">
        <v>1.175313725490196</v>
      </c>
      <c r="E23">
        <f t="shared" si="7"/>
        <v>0.85083665604511105</v>
      </c>
      <c r="F23">
        <f t="shared" si="8"/>
        <v>5.6722443736340741E-3</v>
      </c>
      <c r="G23">
        <v>0</v>
      </c>
      <c r="H23">
        <v>6.07</v>
      </c>
      <c r="I23">
        <f t="shared" si="11"/>
        <v>4.0466666666666672E-2</v>
      </c>
      <c r="J23">
        <f t="shared" si="9"/>
        <v>4.0466666666666669</v>
      </c>
      <c r="K23">
        <f t="shared" si="10"/>
        <v>2.2953682231972555E-2</v>
      </c>
    </row>
    <row r="24" spans="1:11" x14ac:dyDescent="0.25">
      <c r="A24" t="s">
        <v>7</v>
      </c>
      <c r="B24">
        <v>60</v>
      </c>
      <c r="C24">
        <f t="shared" si="6"/>
        <v>1.6666666666666666E-2</v>
      </c>
      <c r="D24">
        <v>1.175313725490196</v>
      </c>
      <c r="E24">
        <f t="shared" si="7"/>
        <v>0.85083665604511105</v>
      </c>
      <c r="F24">
        <f t="shared" si="8"/>
        <v>1.4180610934085184E-2</v>
      </c>
      <c r="G24">
        <v>0</v>
      </c>
      <c r="H24">
        <v>5.2</v>
      </c>
      <c r="I24">
        <f t="shared" si="11"/>
        <v>8.666666666666667E-2</v>
      </c>
      <c r="J24">
        <f t="shared" si="9"/>
        <v>8.6666666666666679</v>
      </c>
      <c r="K24">
        <f t="shared" si="10"/>
        <v>0.12289862809540494</v>
      </c>
    </row>
    <row r="25" spans="1:11" x14ac:dyDescent="0.25">
      <c r="A25" t="s">
        <v>8</v>
      </c>
      <c r="B25">
        <v>1</v>
      </c>
      <c r="C25">
        <f t="shared" si="6"/>
        <v>1</v>
      </c>
      <c r="D25">
        <v>1.175313725490196</v>
      </c>
      <c r="E25">
        <f t="shared" si="7"/>
        <v>0.85083665604511105</v>
      </c>
      <c r="F25">
        <f t="shared" si="8"/>
        <v>0.85083665604511105</v>
      </c>
      <c r="G25">
        <v>0</v>
      </c>
      <c r="H25">
        <v>0.19</v>
      </c>
      <c r="I25">
        <f t="shared" si="11"/>
        <v>0.19</v>
      </c>
      <c r="J25">
        <f t="shared" si="9"/>
        <v>19</v>
      </c>
      <c r="K25">
        <f t="shared" si="10"/>
        <v>16.165896464857109</v>
      </c>
    </row>
    <row r="26" spans="1:11" x14ac:dyDescent="0.25">
      <c r="C26">
        <f>SUM(C17:C25)</f>
        <v>1.175313725490196</v>
      </c>
      <c r="F26">
        <f>SUM(F17:F25)</f>
        <v>1</v>
      </c>
      <c r="H26">
        <v>1.4</v>
      </c>
      <c r="K26" s="5">
        <f>SUM(K17:K25)</f>
        <v>17.545971260628505</v>
      </c>
    </row>
    <row r="29" spans="1:11" x14ac:dyDescent="0.25">
      <c r="A29" s="1" t="s">
        <v>24</v>
      </c>
    </row>
    <row r="30" spans="1:11" x14ac:dyDescent="0.25">
      <c r="A30" s="2" t="s">
        <v>10</v>
      </c>
      <c r="B30" s="3" t="s">
        <v>14</v>
      </c>
      <c r="C30" s="3" t="s">
        <v>15</v>
      </c>
      <c r="D30" s="3" t="s">
        <v>16</v>
      </c>
      <c r="E30" s="3" t="s">
        <v>17</v>
      </c>
      <c r="F30" s="3" t="s">
        <v>18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spans="1:11" x14ac:dyDescent="0.25">
      <c r="A31" t="s">
        <v>0</v>
      </c>
      <c r="B31">
        <v>8.5</v>
      </c>
      <c r="C31">
        <f>1/B31</f>
        <v>0.11764705882352941</v>
      </c>
      <c r="D31">
        <v>1.175313725490196</v>
      </c>
      <c r="E31">
        <f>1/D31</f>
        <v>0.85083665604511105</v>
      </c>
      <c r="F31">
        <f>E31/B31</f>
        <v>0.10009843012295425</v>
      </c>
      <c r="G31">
        <v>7</v>
      </c>
      <c r="H31">
        <v>7.2</v>
      </c>
      <c r="I31">
        <v>0.13</v>
      </c>
      <c r="J31">
        <f>I31*100</f>
        <v>13</v>
      </c>
      <c r="K31">
        <f>J31*F31</f>
        <v>1.3012795915984052</v>
      </c>
    </row>
    <row r="32" spans="1:11" x14ac:dyDescent="0.25">
      <c r="A32" t="s">
        <v>1</v>
      </c>
      <c r="B32">
        <v>500</v>
      </c>
      <c r="C32">
        <f t="shared" ref="C32:C39" si="12">1/B32</f>
        <v>2E-3</v>
      </c>
      <c r="D32">
        <v>1.175313725490196</v>
      </c>
      <c r="E32">
        <f t="shared" ref="E32:E39" si="13">1/D32</f>
        <v>0.85083665604511105</v>
      </c>
      <c r="F32">
        <f t="shared" ref="F32:F39" si="14">E32/B32</f>
        <v>1.7016733120902221E-3</v>
      </c>
      <c r="G32">
        <v>0</v>
      </c>
      <c r="H32">
        <v>186</v>
      </c>
      <c r="I32">
        <f>H32/B32</f>
        <v>0.372</v>
      </c>
      <c r="J32">
        <f t="shared" ref="J32:J39" si="15">I32*100</f>
        <v>37.200000000000003</v>
      </c>
      <c r="K32">
        <f t="shared" ref="K32:K39" si="16">J32*F32</f>
        <v>6.330224720975626E-2</v>
      </c>
    </row>
    <row r="33" spans="1:11" x14ac:dyDescent="0.25">
      <c r="A33" t="s">
        <v>2</v>
      </c>
      <c r="B33">
        <v>300</v>
      </c>
      <c r="C33">
        <f t="shared" si="12"/>
        <v>3.3333333333333335E-3</v>
      </c>
      <c r="D33">
        <v>1.175313725490196</v>
      </c>
      <c r="E33">
        <f t="shared" si="13"/>
        <v>0.85083665604511105</v>
      </c>
      <c r="F33">
        <f t="shared" si="14"/>
        <v>2.836122186817037E-3</v>
      </c>
      <c r="G33">
        <v>0</v>
      </c>
      <c r="H33">
        <v>429</v>
      </c>
      <c r="I33">
        <f t="shared" ref="I33:I39" si="17">H33/B33</f>
        <v>1.43</v>
      </c>
      <c r="J33">
        <f t="shared" si="15"/>
        <v>143</v>
      </c>
      <c r="K33">
        <f t="shared" si="16"/>
        <v>0.40556547271483628</v>
      </c>
    </row>
    <row r="34" spans="1:11" x14ac:dyDescent="0.25">
      <c r="A34" t="s">
        <v>3</v>
      </c>
      <c r="B34">
        <v>250</v>
      </c>
      <c r="C34">
        <f t="shared" si="12"/>
        <v>4.0000000000000001E-3</v>
      </c>
      <c r="D34">
        <v>1.175313725490196</v>
      </c>
      <c r="E34">
        <f t="shared" si="13"/>
        <v>0.85083665604511105</v>
      </c>
      <c r="F34">
        <f t="shared" si="14"/>
        <v>3.4033466241804441E-3</v>
      </c>
      <c r="G34">
        <v>0</v>
      </c>
      <c r="H34">
        <v>43.2</v>
      </c>
      <c r="I34">
        <f t="shared" si="17"/>
        <v>0.17280000000000001</v>
      </c>
      <c r="J34">
        <f t="shared" si="15"/>
        <v>17.28</v>
      </c>
      <c r="K34">
        <f t="shared" si="16"/>
        <v>5.880982966583808E-2</v>
      </c>
    </row>
    <row r="35" spans="1:11" x14ac:dyDescent="0.25">
      <c r="A35" t="s">
        <v>4</v>
      </c>
      <c r="B35">
        <v>50</v>
      </c>
      <c r="C35">
        <f t="shared" si="12"/>
        <v>0.02</v>
      </c>
      <c r="D35">
        <v>1.175313725490196</v>
      </c>
      <c r="E35">
        <f t="shared" si="13"/>
        <v>0.85083665604511105</v>
      </c>
      <c r="F35">
        <f t="shared" si="14"/>
        <v>1.7016733120902221E-2</v>
      </c>
      <c r="G35">
        <v>0</v>
      </c>
      <c r="H35">
        <v>4.0599999999999996</v>
      </c>
      <c r="I35">
        <f t="shared" si="17"/>
        <v>8.1199999999999994E-2</v>
      </c>
      <c r="J35">
        <f t="shared" si="15"/>
        <v>8.1199999999999992</v>
      </c>
      <c r="K35">
        <f t="shared" si="16"/>
        <v>0.13817587294172604</v>
      </c>
    </row>
    <row r="36" spans="1:11" x14ac:dyDescent="0.25">
      <c r="A36" t="s">
        <v>5</v>
      </c>
      <c r="B36">
        <v>200</v>
      </c>
      <c r="C36">
        <f t="shared" si="12"/>
        <v>5.0000000000000001E-3</v>
      </c>
      <c r="D36">
        <v>1.175313725490196</v>
      </c>
      <c r="E36">
        <f t="shared" si="13"/>
        <v>0.85083665604511105</v>
      </c>
      <c r="F36">
        <f t="shared" si="14"/>
        <v>4.2541832802255554E-3</v>
      </c>
      <c r="G36">
        <v>0</v>
      </c>
      <c r="H36">
        <v>38.299999999999997</v>
      </c>
      <c r="I36">
        <f t="shared" si="17"/>
        <v>0.19149999999999998</v>
      </c>
      <c r="J36">
        <f t="shared" si="15"/>
        <v>19.149999999999999</v>
      </c>
      <c r="K36">
        <f t="shared" si="16"/>
        <v>8.1467609816319383E-2</v>
      </c>
    </row>
    <row r="37" spans="1:11" x14ac:dyDescent="0.25">
      <c r="A37" t="s">
        <v>6</v>
      </c>
      <c r="B37">
        <v>150</v>
      </c>
      <c r="C37">
        <f t="shared" si="12"/>
        <v>6.6666666666666671E-3</v>
      </c>
      <c r="D37">
        <v>1.175313725490196</v>
      </c>
      <c r="E37">
        <f t="shared" si="13"/>
        <v>0.85083665604511105</v>
      </c>
      <c r="F37">
        <f t="shared" si="14"/>
        <v>5.6722443736340741E-3</v>
      </c>
      <c r="G37">
        <v>0</v>
      </c>
      <c r="H37">
        <v>6.12</v>
      </c>
      <c r="I37">
        <f t="shared" si="17"/>
        <v>4.0800000000000003E-2</v>
      </c>
      <c r="J37">
        <f t="shared" si="15"/>
        <v>4.08</v>
      </c>
      <c r="K37">
        <f t="shared" si="16"/>
        <v>2.3142757044427021E-2</v>
      </c>
    </row>
    <row r="38" spans="1:11" x14ac:dyDescent="0.25">
      <c r="A38" t="s">
        <v>7</v>
      </c>
      <c r="B38">
        <v>60</v>
      </c>
      <c r="C38">
        <f t="shared" si="12"/>
        <v>1.6666666666666666E-2</v>
      </c>
      <c r="D38">
        <v>1.175313725490196</v>
      </c>
      <c r="E38">
        <f t="shared" si="13"/>
        <v>0.85083665604511105</v>
      </c>
      <c r="F38">
        <f t="shared" si="14"/>
        <v>1.4180610934085184E-2</v>
      </c>
      <c r="G38">
        <v>0</v>
      </c>
      <c r="H38">
        <v>3.11</v>
      </c>
      <c r="I38">
        <f t="shared" si="17"/>
        <v>5.1833333333333328E-2</v>
      </c>
      <c r="J38">
        <f t="shared" si="15"/>
        <v>5.1833333333333327</v>
      </c>
      <c r="K38">
        <f t="shared" si="16"/>
        <v>7.3502833341674859E-2</v>
      </c>
    </row>
    <row r="39" spans="1:11" x14ac:dyDescent="0.25">
      <c r="A39" t="s">
        <v>8</v>
      </c>
      <c r="B39">
        <v>1</v>
      </c>
      <c r="C39">
        <f t="shared" si="12"/>
        <v>1</v>
      </c>
      <c r="D39">
        <v>1.175313725490196</v>
      </c>
      <c r="E39">
        <f t="shared" si="13"/>
        <v>0.85083665604511105</v>
      </c>
      <c r="F39">
        <f t="shared" si="14"/>
        <v>0.85083665604511105</v>
      </c>
      <c r="G39">
        <v>0</v>
      </c>
      <c r="H39">
        <v>0.22</v>
      </c>
      <c r="I39">
        <f t="shared" si="17"/>
        <v>0.22</v>
      </c>
      <c r="J39">
        <f t="shared" si="15"/>
        <v>22</v>
      </c>
      <c r="K39">
        <f t="shared" si="16"/>
        <v>18.718406432992442</v>
      </c>
    </row>
    <row r="40" spans="1:11" x14ac:dyDescent="0.25">
      <c r="C40">
        <f>SUM(C31:C39)</f>
        <v>1.175313725490196</v>
      </c>
      <c r="F40">
        <f>SUM(F31:F39)</f>
        <v>1</v>
      </c>
      <c r="H40">
        <v>17.600000000000001</v>
      </c>
      <c r="K40" s="5">
        <f>SUM(K31:K39)</f>
        <v>20.863652647325424</v>
      </c>
    </row>
    <row r="44" spans="1:11" x14ac:dyDescent="0.25">
      <c r="D44" s="6" t="s">
        <v>25</v>
      </c>
      <c r="E44" s="10" t="s">
        <v>26</v>
      </c>
      <c r="F44" s="10" t="s">
        <v>27</v>
      </c>
      <c r="G44" s="10" t="s">
        <v>30</v>
      </c>
    </row>
    <row r="45" spans="1:11" x14ac:dyDescent="0.25">
      <c r="D45" s="6" t="s">
        <v>11</v>
      </c>
      <c r="E45" s="9">
        <v>33.436369819211116</v>
      </c>
      <c r="F45" s="7" t="s">
        <v>28</v>
      </c>
      <c r="G45" s="7" t="s">
        <v>31</v>
      </c>
    </row>
    <row r="46" spans="1:11" x14ac:dyDescent="0.25">
      <c r="D46" s="6" t="s">
        <v>12</v>
      </c>
      <c r="E46" s="8">
        <v>17.545971260628505</v>
      </c>
      <c r="F46" s="7" t="s">
        <v>29</v>
      </c>
      <c r="G46" s="7" t="s">
        <v>32</v>
      </c>
    </row>
    <row r="47" spans="1:11" x14ac:dyDescent="0.25">
      <c r="D47" s="6" t="s">
        <v>13</v>
      </c>
      <c r="E47" s="8">
        <v>20.863652647325424</v>
      </c>
      <c r="F47" s="7" t="s">
        <v>29</v>
      </c>
      <c r="G47" s="7" t="s">
        <v>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102" workbookViewId="0">
      <selection activeCell="S15" sqref="S15"/>
    </sheetView>
  </sheetViews>
  <sheetFormatPr defaultRowHeight="15" x14ac:dyDescent="0.25"/>
  <cols>
    <col min="1" max="1" width="13.57031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0</v>
      </c>
      <c r="B2">
        <v>7.72</v>
      </c>
      <c r="C2">
        <v>7.05</v>
      </c>
      <c r="D2">
        <v>7.2</v>
      </c>
    </row>
    <row r="3" spans="1:4" x14ac:dyDescent="0.25">
      <c r="A3" t="s">
        <v>1</v>
      </c>
      <c r="B3">
        <v>133</v>
      </c>
      <c r="C3">
        <v>239</v>
      </c>
      <c r="D3">
        <v>186</v>
      </c>
    </row>
    <row r="4" spans="1:4" x14ac:dyDescent="0.25">
      <c r="A4" t="s">
        <v>2</v>
      </c>
      <c r="B4">
        <v>259</v>
      </c>
      <c r="C4">
        <v>552</v>
      </c>
      <c r="D4">
        <v>429</v>
      </c>
    </row>
    <row r="5" spans="1:4" x14ac:dyDescent="0.25">
      <c r="A5" t="s">
        <v>3</v>
      </c>
      <c r="B5">
        <v>17.600000000000001</v>
      </c>
      <c r="C5">
        <v>72.3</v>
      </c>
      <c r="D5">
        <v>43.2</v>
      </c>
    </row>
    <row r="6" spans="1:4" x14ac:dyDescent="0.25">
      <c r="A6" t="s">
        <v>4</v>
      </c>
      <c r="B6">
        <v>3.6</v>
      </c>
      <c r="C6">
        <v>3.45</v>
      </c>
      <c r="D6">
        <v>4.0599999999999996</v>
      </c>
    </row>
    <row r="7" spans="1:4" x14ac:dyDescent="0.25">
      <c r="A7" t="s">
        <v>5</v>
      </c>
      <c r="B7">
        <v>32.1</v>
      </c>
      <c r="C7">
        <v>39.9</v>
      </c>
      <c r="D7">
        <v>38.299999999999997</v>
      </c>
    </row>
    <row r="8" spans="1:4" x14ac:dyDescent="0.25">
      <c r="A8" t="s">
        <v>6</v>
      </c>
      <c r="B8">
        <v>5.5</v>
      </c>
      <c r="C8">
        <v>6.07</v>
      </c>
      <c r="D8">
        <v>6.12</v>
      </c>
    </row>
    <row r="9" spans="1:4" x14ac:dyDescent="0.25">
      <c r="A9" t="s">
        <v>7</v>
      </c>
      <c r="B9">
        <v>1.2</v>
      </c>
      <c r="C9">
        <v>5.2</v>
      </c>
      <c r="D9">
        <v>3.11</v>
      </c>
    </row>
    <row r="10" spans="1:4" x14ac:dyDescent="0.25">
      <c r="A10" t="s">
        <v>8</v>
      </c>
      <c r="B10">
        <v>0.33</v>
      </c>
      <c r="C10">
        <v>0.19</v>
      </c>
      <c r="D10">
        <v>0.22</v>
      </c>
    </row>
    <row r="11" spans="1:4" x14ac:dyDescent="0.25">
      <c r="A11" t="s">
        <v>9</v>
      </c>
      <c r="B11">
        <v>8.4</v>
      </c>
      <c r="C11">
        <v>1.4</v>
      </c>
      <c r="D11">
        <v>17.600000000000001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DIDER HOSSAIN</dc:creator>
  <cp:lastModifiedBy>MD DIDER HOSSAIN</cp:lastModifiedBy>
  <dcterms:created xsi:type="dcterms:W3CDTF">2020-12-14T16:49:10Z</dcterms:created>
  <dcterms:modified xsi:type="dcterms:W3CDTF">2020-12-30T23:54:24Z</dcterms:modified>
</cp:coreProperties>
</file>