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ase de tontine\"/>
    </mc:Choice>
  </mc:AlternateContent>
  <xr:revisionPtr revIDLastSave="0" documentId="13_ncr:1_{27B01D0F-CE3E-4618-B12D-D707E374E820}" xr6:coauthVersionLast="47" xr6:coauthVersionMax="47" xr10:uidLastSave="{00000000-0000-0000-0000-000000000000}"/>
  <bookViews>
    <workbookView xWindow="-108" yWindow="-108" windowWidth="23256" windowHeight="12456" firstSheet="1" activeTab="5" xr2:uid="{E9AD44B7-04DB-49B9-B188-7F949EA1862F}"/>
  </bookViews>
  <sheets>
    <sheet name="ACCEUIL" sheetId="1" r:id="rId1"/>
    <sheet name="LES MEMBRES" sheetId="3" r:id="rId2"/>
    <sheet name="IDENTITE" sheetId="2" r:id="rId3"/>
    <sheet name="CAISSE" sheetId="4" r:id="rId4"/>
    <sheet name="LES PRÊTS" sheetId="8" r:id="rId5"/>
    <sheet name="PENALITE" sheetId="5" r:id="rId6"/>
    <sheet name="PENALITE 2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6" i="8" l="1"/>
  <c r="BC7" i="4"/>
  <c r="BC9" i="4"/>
  <c r="BC19" i="4"/>
  <c r="BC13" i="4"/>
  <c r="BC22" i="4"/>
  <c r="BC15" i="4"/>
  <c r="BC8" i="4"/>
  <c r="BC12" i="4"/>
  <c r="BC20" i="4"/>
  <c r="G46" i="9"/>
  <c r="O31" i="4"/>
  <c r="BC27" i="4"/>
  <c r="BC26" i="4"/>
  <c r="D31" i="4" l="1"/>
  <c r="G46" i="5" l="1"/>
  <c r="BC30" i="4" l="1"/>
  <c r="BC21" i="4"/>
  <c r="BC23" i="4"/>
  <c r="BC24" i="4"/>
  <c r="BC25" i="4"/>
  <c r="BC28" i="4"/>
  <c r="BC29" i="4"/>
  <c r="BC16" i="4"/>
  <c r="BC17" i="4"/>
  <c r="BC18" i="4"/>
  <c r="BC11" i="4"/>
  <c r="BC14" i="4"/>
  <c r="BC10" i="4"/>
  <c r="BC6" i="4"/>
  <c r="D48" i="8"/>
  <c r="E48" i="8"/>
  <c r="AV31" i="4"/>
  <c r="AW31" i="4"/>
  <c r="AX31" i="4"/>
  <c r="AY31" i="4"/>
  <c r="AZ31" i="4"/>
  <c r="BA31" i="4"/>
  <c r="BB31" i="4"/>
  <c r="AO31" i="4"/>
  <c r="AP31" i="4"/>
  <c r="AQ31" i="4"/>
  <c r="AR31" i="4"/>
  <c r="AS31" i="4"/>
  <c r="AT31" i="4"/>
  <c r="A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M31" i="4"/>
  <c r="N31" i="4"/>
  <c r="P31" i="4"/>
  <c r="Q31" i="4"/>
  <c r="R31" i="4"/>
  <c r="S31" i="4"/>
  <c r="T31" i="4"/>
  <c r="U31" i="4"/>
  <c r="I31" i="4"/>
  <c r="J31" i="4"/>
  <c r="K31" i="4"/>
  <c r="L31" i="4"/>
  <c r="G31" i="4"/>
  <c r="H31" i="4"/>
  <c r="E31" i="4"/>
  <c r="C31" i="4"/>
  <c r="F38" i="4" l="1"/>
  <c r="F45" i="4"/>
  <c r="F44" i="4"/>
  <c r="F43" i="4"/>
  <c r="F39" i="4"/>
  <c r="F41" i="4"/>
  <c r="F40" i="4"/>
  <c r="F42" i="4"/>
  <c r="F46" i="4"/>
  <c r="F47" i="4"/>
  <c r="F48" i="4"/>
  <c r="BD6" i="4"/>
  <c r="F37" i="4"/>
</calcChain>
</file>

<file path=xl/sharedStrings.xml><?xml version="1.0" encoding="utf-8"?>
<sst xmlns="http://schemas.openxmlformats.org/spreadsheetml/2006/main" count="360" uniqueCount="231">
  <si>
    <t>NOM</t>
  </si>
  <si>
    <t>PRENOMS</t>
  </si>
  <si>
    <t>TELEPHONE</t>
  </si>
  <si>
    <t>SEXE</t>
  </si>
  <si>
    <t>PROVENANCE</t>
  </si>
  <si>
    <t>TOTAL</t>
  </si>
  <si>
    <t>TOTAL GENERAL</t>
  </si>
  <si>
    <t xml:space="preserve">  DATE ET COTISATION</t>
  </si>
  <si>
    <t>TOTALE DU JOURS</t>
  </si>
  <si>
    <t>TOTAL DE CHAQUE MOIS</t>
  </si>
  <si>
    <t>JANVIER</t>
  </si>
  <si>
    <t>FEVRIER</t>
  </si>
  <si>
    <t>MARS</t>
  </si>
  <si>
    <t>AVRIL</t>
  </si>
  <si>
    <t>MAI</t>
  </si>
  <si>
    <t>JUIN</t>
  </si>
  <si>
    <t>JUILLET</t>
  </si>
  <si>
    <t>SEPTEMBRE</t>
  </si>
  <si>
    <t>OCTOBRE</t>
  </si>
  <si>
    <t>NOVEMBRE</t>
  </si>
  <si>
    <t>DECEMBRE</t>
  </si>
  <si>
    <t>AOÛT</t>
  </si>
  <si>
    <t>MOIS</t>
  </si>
  <si>
    <t>PRENOM</t>
  </si>
  <si>
    <t>EMAIL</t>
  </si>
  <si>
    <t>CONTACT D'UN PROCHE</t>
  </si>
  <si>
    <t>LES PENALITES</t>
  </si>
  <si>
    <t>DATE</t>
  </si>
  <si>
    <t>MONTANTS</t>
  </si>
  <si>
    <t>SLOGAN</t>
  </si>
  <si>
    <t>DATE ET LIEU DE NAISSANCE</t>
  </si>
  <si>
    <t>ID CARTE CIP</t>
  </si>
  <si>
    <r>
      <rPr>
        <b/>
        <sz val="18"/>
        <color theme="1"/>
        <rFont val="Algerian"/>
        <family val="5"/>
      </rPr>
      <t xml:space="preserve">                               </t>
    </r>
    <r>
      <rPr>
        <b/>
        <sz val="22"/>
        <color theme="1"/>
        <rFont val="Algerian"/>
        <family val="5"/>
      </rPr>
      <t>TOTAL DES PENALITES =</t>
    </r>
  </si>
  <si>
    <t xml:space="preserve">   </t>
  </si>
  <si>
    <t>MONTANTS DEMANDE</t>
  </si>
  <si>
    <t>MONTANT DE FRAIS DE RETRAIT</t>
  </si>
  <si>
    <t>DATE DU PRÊT</t>
  </si>
  <si>
    <t>MONTANT DE L'INTERÊT</t>
  </si>
  <si>
    <t>BENEFICE</t>
  </si>
  <si>
    <t>GARENTIE</t>
  </si>
  <si>
    <t>PRÊT</t>
  </si>
  <si>
    <t>FRAIS DE RETRAIT</t>
  </si>
  <si>
    <t>MONTANT INTERÊT</t>
  </si>
  <si>
    <t xml:space="preserve">BENEFICE </t>
  </si>
  <si>
    <t>DATE D'ECHEANCE</t>
  </si>
  <si>
    <t>TAUX D'INTERÊT APPLIQUER =</t>
  </si>
  <si>
    <r>
      <rPr>
        <b/>
        <sz val="26"/>
        <color theme="1"/>
        <rFont val="Algerian"/>
        <family val="5"/>
      </rPr>
      <t>LES PRÊTS OCTROYES</t>
    </r>
    <r>
      <rPr>
        <sz val="11"/>
        <color theme="1"/>
        <rFont val="Calibri"/>
        <family val="2"/>
        <scheme val="minor"/>
      </rPr>
      <t xml:space="preserve"> </t>
    </r>
  </si>
  <si>
    <t>AGBLE</t>
  </si>
  <si>
    <t>Josias</t>
  </si>
  <si>
    <t>Vidéhou Venas</t>
  </si>
  <si>
    <t>Pascal</t>
  </si>
  <si>
    <t>AYITONDJI</t>
  </si>
  <si>
    <t>M. Paul Jaurès</t>
  </si>
  <si>
    <t>AHOUNDJINOU</t>
  </si>
  <si>
    <t xml:space="preserve">AGBLE </t>
  </si>
  <si>
    <t xml:space="preserve">ADJAKPON </t>
  </si>
  <si>
    <t>S. Isabelle Félicité</t>
  </si>
  <si>
    <t>BOURAIMA</t>
  </si>
  <si>
    <t>Nadjath</t>
  </si>
  <si>
    <t>BATCHO</t>
  </si>
  <si>
    <t>Germaine</t>
  </si>
  <si>
    <t>FADIKPE</t>
  </si>
  <si>
    <t>Sobouratou</t>
  </si>
  <si>
    <t>GANDJI</t>
  </si>
  <si>
    <t xml:space="preserve">Honorine </t>
  </si>
  <si>
    <t>Majorette</t>
  </si>
  <si>
    <t>KOUHINKPO</t>
  </si>
  <si>
    <t xml:space="preserve"> KOUHINKPO</t>
  </si>
  <si>
    <t>HOUNGNONHOUE</t>
  </si>
  <si>
    <t>M. Corneille</t>
  </si>
  <si>
    <t>SEBE</t>
  </si>
  <si>
    <t>Urielle</t>
  </si>
  <si>
    <t>ADJAKPON</t>
  </si>
  <si>
    <t>AHOUANDJINOU</t>
  </si>
  <si>
    <t>O. Sobouratou</t>
  </si>
  <si>
    <t>Honorine</t>
  </si>
  <si>
    <t>HOUNDNONHOUE</t>
  </si>
  <si>
    <t xml:space="preserve">Majorette </t>
  </si>
  <si>
    <t xml:space="preserve">AYITONDJI </t>
  </si>
  <si>
    <t xml:space="preserve">BOURAIMA </t>
  </si>
  <si>
    <t>Honnorine</t>
  </si>
  <si>
    <t>Corneille</t>
  </si>
  <si>
    <t>01 66 16 46 07</t>
  </si>
  <si>
    <t>jauresayitondji06@gmail.com</t>
  </si>
  <si>
    <t>06 Février 2001 à Kétou</t>
  </si>
  <si>
    <t>M</t>
  </si>
  <si>
    <t>Covè</t>
  </si>
  <si>
    <t xml:space="preserve">27 Juin 2001 à </t>
  </si>
  <si>
    <t>F</t>
  </si>
  <si>
    <t>01 96 28 46 26</t>
  </si>
  <si>
    <t>29 Mars 2007 à Banamè</t>
  </si>
  <si>
    <t>01 51 16 84 11</t>
  </si>
  <si>
    <t>01 54 07 92 14</t>
  </si>
  <si>
    <t>28 Mars 2003 à Parakou</t>
  </si>
  <si>
    <t>16 Juin 2000 à</t>
  </si>
  <si>
    <t>01 54 01 40 80</t>
  </si>
  <si>
    <t>28 Juin 2003 à KPANKOU</t>
  </si>
  <si>
    <t>01 66 16 42 04</t>
  </si>
  <si>
    <t>KPANKOU</t>
  </si>
  <si>
    <t xml:space="preserve">01 54 40 48 35 </t>
  </si>
  <si>
    <t xml:space="preserve">01 66 16 42 04 </t>
  </si>
  <si>
    <t xml:space="preserve">Porto - Novo </t>
  </si>
  <si>
    <t>27 Février 2005 à Dèdomè</t>
  </si>
  <si>
    <t>01 40 71 14 19</t>
  </si>
  <si>
    <t>01 66 28 10 43</t>
  </si>
  <si>
    <t>Banamè</t>
  </si>
  <si>
    <t>01 61 03 07 37</t>
  </si>
  <si>
    <t>mahutinpascal19@gmail.com</t>
  </si>
  <si>
    <t>uriellesebe1@gmail.com</t>
  </si>
  <si>
    <t>agbelejosias@gmail.com</t>
  </si>
  <si>
    <t>batchogermaine229@gmail.com</t>
  </si>
  <si>
    <t>sobouratouf@gmail.com</t>
  </si>
  <si>
    <t>agblevenas@gmail.com</t>
  </si>
  <si>
    <t>kouhinkpogloria099@gmail.com</t>
  </si>
  <si>
    <t>25 Décembre 2003 à Golghota</t>
  </si>
  <si>
    <t>01 53 95 93 61</t>
  </si>
  <si>
    <t>NEKOUA</t>
  </si>
  <si>
    <t>Salamatou</t>
  </si>
  <si>
    <t>OKPE</t>
  </si>
  <si>
    <t>Mathilde</t>
  </si>
  <si>
    <t>14 Mars 1998 à Zagnanado</t>
  </si>
  <si>
    <t>01 51 82 70 47</t>
  </si>
  <si>
    <t>04/01/2026</t>
  </si>
  <si>
    <t>11/01/2026</t>
  </si>
  <si>
    <t>18/01/2026</t>
  </si>
  <si>
    <t>25/01/2026</t>
  </si>
  <si>
    <t>01/02/2026</t>
  </si>
  <si>
    <t>08/02/2026</t>
  </si>
  <si>
    <t>15/02/2026</t>
  </si>
  <si>
    <t>22/02/2026</t>
  </si>
  <si>
    <t>01/03/2026</t>
  </si>
  <si>
    <t>08/03/2026</t>
  </si>
  <si>
    <t>15/03/2026</t>
  </si>
  <si>
    <t>22/03/2026</t>
  </si>
  <si>
    <t>29/03/2026</t>
  </si>
  <si>
    <t>05/04/2026</t>
  </si>
  <si>
    <t>12/04/2026</t>
  </si>
  <si>
    <t>19/04/2026</t>
  </si>
  <si>
    <t>26/04/2026</t>
  </si>
  <si>
    <t>03/05/2026</t>
  </si>
  <si>
    <t>10/05/2026</t>
  </si>
  <si>
    <t>17/05/2026</t>
  </si>
  <si>
    <t>24/05/2026</t>
  </si>
  <si>
    <t>31/05/2026</t>
  </si>
  <si>
    <t>07/06/2026</t>
  </si>
  <si>
    <t>14/06/2026</t>
  </si>
  <si>
    <t>21/06/2026</t>
  </si>
  <si>
    <t>28/06/2026</t>
  </si>
  <si>
    <t>05/07/2026</t>
  </si>
  <si>
    <t>12/07/2026</t>
  </si>
  <si>
    <t>19/07/2026</t>
  </si>
  <si>
    <t>26/07/2026</t>
  </si>
  <si>
    <t>02/08/2026</t>
  </si>
  <si>
    <t>09/08/2026</t>
  </si>
  <si>
    <t>16/08/2026</t>
  </si>
  <si>
    <t>23/08/2026</t>
  </si>
  <si>
    <t>30/08/2026</t>
  </si>
  <si>
    <t>06/09/2026</t>
  </si>
  <si>
    <t>13/09/2026</t>
  </si>
  <si>
    <t>20/09/2026</t>
  </si>
  <si>
    <t>27/09/2026</t>
  </si>
  <si>
    <t>04/10/2026</t>
  </si>
  <si>
    <t>11/10/2026</t>
  </si>
  <si>
    <t>18/10/2026</t>
  </si>
  <si>
    <t>25/10/2026</t>
  </si>
  <si>
    <t>01/11/2026</t>
  </si>
  <si>
    <t>08/11/2026</t>
  </si>
  <si>
    <t>15/11/2026</t>
  </si>
  <si>
    <t>22/11/2026</t>
  </si>
  <si>
    <t>29/11/2026</t>
  </si>
  <si>
    <t>06/12/2026</t>
  </si>
  <si>
    <t>13/12/2026</t>
  </si>
  <si>
    <t>20/12/2026</t>
  </si>
  <si>
    <t>27/12/2026</t>
  </si>
  <si>
    <t>DEKONOU</t>
  </si>
  <si>
    <t>Elodie</t>
  </si>
  <si>
    <t>ELODIE</t>
  </si>
  <si>
    <t>AGANI</t>
  </si>
  <si>
    <t>Faty</t>
  </si>
  <si>
    <t>FATY</t>
  </si>
  <si>
    <t xml:space="preserve">NADJATH </t>
  </si>
  <si>
    <t>AGBOZOME</t>
  </si>
  <si>
    <t>PRIXIL</t>
  </si>
  <si>
    <t>Prixil</t>
  </si>
  <si>
    <t>Aïtondji</t>
  </si>
  <si>
    <t>DIDIER</t>
  </si>
  <si>
    <t>GANMETOGNIMON</t>
  </si>
  <si>
    <t>REBECCA</t>
  </si>
  <si>
    <t>Didier</t>
  </si>
  <si>
    <t>Rébecca</t>
  </si>
  <si>
    <t>AHLONSOU</t>
  </si>
  <si>
    <t>Mirabelle</t>
  </si>
  <si>
    <t>DADAVI</t>
  </si>
  <si>
    <t>Flora</t>
  </si>
  <si>
    <t xml:space="preserve">AÏTONDJI </t>
  </si>
  <si>
    <t>ABDOUL</t>
  </si>
  <si>
    <t>RAZACK</t>
  </si>
  <si>
    <t>Razack</t>
  </si>
  <si>
    <t>AGBEHOUDO</t>
  </si>
  <si>
    <t>GRATIEN</t>
  </si>
  <si>
    <t xml:space="preserve">AGBEHOUDO </t>
  </si>
  <si>
    <t>Gratien</t>
  </si>
  <si>
    <t xml:space="preserve"> </t>
  </si>
  <si>
    <t>JOSIAS</t>
  </si>
  <si>
    <t>AITONDJI</t>
  </si>
  <si>
    <t>HONORINE</t>
  </si>
  <si>
    <t>BIENVENU DANS "SOLIDARITE PLUS"</t>
  </si>
  <si>
    <t xml:space="preserve"> LES MEMBRES DU GROUPE DE TONTINE "SOLIDARITE PLUS" 2026</t>
  </si>
  <si>
    <t>IDENTITE DES MEMBRES DU GROUPE DE TONTINE "SOLIDARITE PLUS" 2026"</t>
  </si>
  <si>
    <t>PASCAL</t>
  </si>
  <si>
    <t>Jaurès</t>
  </si>
  <si>
    <t>Didier payer</t>
  </si>
  <si>
    <t>didIER</t>
  </si>
  <si>
    <t>reBECCA</t>
  </si>
  <si>
    <t>Ma dette tontine</t>
  </si>
  <si>
    <t>Ma tontine impeyer</t>
  </si>
  <si>
    <t>Totale dettes</t>
  </si>
  <si>
    <t>Sobourath</t>
  </si>
  <si>
    <t>Reste 2077de manquant</t>
  </si>
  <si>
    <t>prêt TONTINE</t>
  </si>
  <si>
    <t>20000(10000 payé)</t>
  </si>
  <si>
    <t>Corneil 10 PNP</t>
  </si>
  <si>
    <t>URIELLE</t>
  </si>
  <si>
    <t xml:space="preserve">Corneil </t>
  </si>
  <si>
    <t>Penalité payer</t>
  </si>
  <si>
    <t>45850+(2600 casier judiciaire + 6200 Argent maitre)+5125+3125+2700+3125=68125</t>
  </si>
  <si>
    <t>Pénalité  impéyer ce 05/07/2026</t>
  </si>
  <si>
    <t xml:space="preserve">SONON </t>
  </si>
  <si>
    <t>Obed</t>
  </si>
  <si>
    <t>SONON</t>
  </si>
  <si>
    <t xml:space="preserve"> Obed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</si>
</sst>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lgerian"/>
      <family val="5"/>
    </font>
    <font>
      <b/>
      <sz val="16"/>
      <color theme="1"/>
      <name val="Algerian"/>
      <family val="5"/>
    </font>
    <font>
      <b/>
      <sz val="20"/>
      <color theme="1"/>
      <name val="Algerian"/>
      <family val="5"/>
    </font>
    <font>
      <sz val="11"/>
      <color theme="1"/>
      <name val="Algerian"/>
      <family val="5"/>
    </font>
    <font>
      <b/>
      <sz val="19.5"/>
      <color theme="1"/>
      <name val="Algerian"/>
      <family val="5"/>
    </font>
    <font>
      <b/>
      <sz val="26"/>
      <color theme="1"/>
      <name val="Algerian"/>
      <family val="5"/>
    </font>
    <font>
      <b/>
      <sz val="28"/>
      <color theme="1"/>
      <name val="Algerian"/>
      <family val="5"/>
    </font>
    <font>
      <b/>
      <sz val="36"/>
      <color theme="1"/>
      <name val="Algerian"/>
      <family val="5"/>
    </font>
    <font>
      <sz val="11"/>
      <name val="Calibri"/>
      <family val="2"/>
      <scheme val="minor"/>
    </font>
    <font>
      <b/>
      <sz val="12"/>
      <name val="Times New Roman"/>
      <family val="1"/>
    </font>
    <font>
      <b/>
      <sz val="12"/>
      <color theme="1" tint="4.9989318521683403E-2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36"/>
      <color theme="1"/>
      <name val="Algerian"/>
      <family val="5"/>
    </font>
    <font>
      <b/>
      <i/>
      <sz val="11"/>
      <name val="Algerian"/>
      <family val="5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Algerian"/>
      <family val="5"/>
    </font>
    <font>
      <b/>
      <sz val="18"/>
      <color theme="1"/>
      <name val="Algerian"/>
      <family val="5"/>
    </font>
    <font>
      <b/>
      <sz val="22"/>
      <color theme="1"/>
      <name val="Algerian"/>
      <family val="5"/>
    </font>
    <font>
      <b/>
      <sz val="24"/>
      <color theme="1"/>
      <name val="Algerian"/>
      <family val="5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Calibri"/>
      <family val="5"/>
      <scheme val="minor"/>
    </font>
    <font>
      <b/>
      <sz val="17"/>
      <color theme="1"/>
      <name val="Algerian"/>
      <family val="5"/>
    </font>
    <font>
      <sz val="18"/>
      <color theme="1"/>
      <name val="Algerian"/>
      <family val="5"/>
    </font>
    <font>
      <b/>
      <sz val="11"/>
      <color theme="1"/>
      <name val="Berlin Sans FB Demi"/>
      <family val="2"/>
    </font>
    <font>
      <u/>
      <sz val="11"/>
      <color theme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167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/>
    <xf numFmtId="0" fontId="0" fillId="3" borderId="3" xfId="0" applyFill="1" applyBorder="1"/>
    <xf numFmtId="0" fontId="0" fillId="3" borderId="0" xfId="0" applyFill="1"/>
    <xf numFmtId="0" fontId="0" fillId="3" borderId="2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1" fillId="0" borderId="0" xfId="0" applyFont="1" applyAlignment="1">
      <alignment horizontal="center"/>
    </xf>
    <xf numFmtId="0" fontId="6" fillId="3" borderId="5" xfId="0" applyFont="1" applyFill="1" applyBorder="1"/>
    <xf numFmtId="0" fontId="1" fillId="0" borderId="5" xfId="0" applyFont="1" applyBorder="1" applyAlignment="1">
      <alignment horizontal="center"/>
    </xf>
    <xf numFmtId="0" fontId="0" fillId="4" borderId="0" xfId="0" applyFill="1"/>
    <xf numFmtId="0" fontId="11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15" fillId="3" borderId="5" xfId="0" applyFont="1" applyFill="1" applyBorder="1"/>
    <xf numFmtId="0" fontId="0" fillId="7" borderId="0" xfId="0" applyFill="1"/>
    <xf numFmtId="0" fontId="0" fillId="7" borderId="10" xfId="0" applyFill="1" applyBorder="1"/>
    <xf numFmtId="0" fontId="13" fillId="8" borderId="2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14" fontId="1" fillId="8" borderId="3" xfId="0" applyNumberFormat="1" applyFont="1" applyFill="1" applyBorder="1"/>
    <xf numFmtId="0" fontId="0" fillId="7" borderId="18" xfId="0" applyFill="1" applyBorder="1"/>
    <xf numFmtId="0" fontId="0" fillId="7" borderId="20" xfId="0" applyFill="1" applyBorder="1"/>
    <xf numFmtId="0" fontId="3" fillId="7" borderId="0" xfId="0" applyFont="1" applyFill="1"/>
    <xf numFmtId="0" fontId="2" fillId="7" borderId="0" xfId="0" applyFont="1" applyFill="1"/>
    <xf numFmtId="0" fontId="19" fillId="7" borderId="17" xfId="0" applyFont="1" applyFill="1" applyBorder="1"/>
    <xf numFmtId="0" fontId="18" fillId="7" borderId="0" xfId="0" applyFont="1" applyFill="1"/>
    <xf numFmtId="0" fontId="19" fillId="7" borderId="14" xfId="0" applyFont="1" applyFill="1" applyBorder="1"/>
    <xf numFmtId="0" fontId="17" fillId="8" borderId="15" xfId="0" applyFont="1" applyFill="1" applyBorder="1" applyAlignment="1">
      <alignment horizontal="center"/>
    </xf>
    <xf numFmtId="0" fontId="18" fillId="9" borderId="22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10" borderId="2" xfId="0" applyFill="1" applyBorder="1"/>
    <xf numFmtId="0" fontId="0" fillId="10" borderId="4" xfId="0" applyFill="1" applyBorder="1"/>
    <xf numFmtId="0" fontId="0" fillId="10" borderId="5" xfId="0" applyFill="1" applyBorder="1"/>
    <xf numFmtId="0" fontId="0" fillId="10" borderId="0" xfId="0" applyFill="1"/>
    <xf numFmtId="0" fontId="0" fillId="10" borderId="6" xfId="0" applyFill="1" applyBorder="1"/>
    <xf numFmtId="0" fontId="0" fillId="12" borderId="0" xfId="0" applyFill="1"/>
    <xf numFmtId="0" fontId="7" fillId="12" borderId="0" xfId="0" applyFont="1" applyFill="1"/>
    <xf numFmtId="0" fontId="0" fillId="12" borderId="12" xfId="0" applyFill="1" applyBorder="1"/>
    <xf numFmtId="0" fontId="20" fillId="8" borderId="12" xfId="0" applyFont="1" applyFill="1" applyBorder="1" applyAlignment="1">
      <alignment horizontal="center"/>
    </xf>
    <xf numFmtId="0" fontId="20" fillId="8" borderId="23" xfId="0" applyFont="1" applyFill="1" applyBorder="1" applyAlignment="1">
      <alignment horizontal="center"/>
    </xf>
    <xf numFmtId="0" fontId="21" fillId="0" borderId="1" xfId="0" applyFont="1" applyBorder="1"/>
    <xf numFmtId="0" fontId="0" fillId="13" borderId="25" xfId="0" applyFill="1" applyBorder="1"/>
    <xf numFmtId="0" fontId="0" fillId="13" borderId="26" xfId="0" applyFill="1" applyBorder="1"/>
    <xf numFmtId="0" fontId="0" fillId="13" borderId="27" xfId="0" applyFill="1" applyBorder="1"/>
    <xf numFmtId="0" fontId="0" fillId="11" borderId="0" xfId="0" applyFill="1"/>
    <xf numFmtId="0" fontId="8" fillId="11" borderId="0" xfId="0" applyFont="1" applyFill="1"/>
    <xf numFmtId="0" fontId="0" fillId="11" borderId="0" xfId="0" applyFill="1" applyAlignment="1">
      <alignment horizontal="center"/>
    </xf>
    <xf numFmtId="0" fontId="0" fillId="11" borderId="3" xfId="0" applyFill="1" applyBorder="1"/>
    <xf numFmtId="0" fontId="0" fillId="14" borderId="3" xfId="0" applyFill="1" applyBorder="1"/>
    <xf numFmtId="0" fontId="0" fillId="14" borderId="4" xfId="0" applyFill="1" applyBorder="1"/>
    <xf numFmtId="0" fontId="0" fillId="14" borderId="0" xfId="0" applyFill="1"/>
    <xf numFmtId="0" fontId="7" fillId="14" borderId="0" xfId="0" applyFont="1" applyFill="1" applyAlignment="1">
      <alignment horizontal="left"/>
    </xf>
    <xf numFmtId="0" fontId="0" fillId="14" borderId="6" xfId="0" applyFill="1" applyBorder="1"/>
    <xf numFmtId="0" fontId="0" fillId="14" borderId="8" xfId="0" applyFill="1" applyBorder="1"/>
    <xf numFmtId="0" fontId="0" fillId="14" borderId="9" xfId="0" applyFill="1" applyBorder="1"/>
    <xf numFmtId="0" fontId="0" fillId="14" borderId="5" xfId="0" applyFill="1" applyBorder="1"/>
    <xf numFmtId="0" fontId="0" fillId="14" borderId="7" xfId="0" applyFill="1" applyBorder="1"/>
    <xf numFmtId="0" fontId="20" fillId="8" borderId="28" xfId="0" applyFont="1" applyFill="1" applyBorder="1" applyAlignment="1">
      <alignment horizontal="center"/>
    </xf>
    <xf numFmtId="0" fontId="4" fillId="13" borderId="26" xfId="0" applyFont="1" applyFill="1" applyBorder="1"/>
    <xf numFmtId="0" fontId="22" fillId="2" borderId="0" xfId="0" applyFont="1" applyFill="1"/>
    <xf numFmtId="0" fontId="23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6" fillId="13" borderId="13" xfId="0" applyFont="1" applyFill="1" applyBorder="1" applyAlignment="1">
      <alignment horizontal="center"/>
    </xf>
    <xf numFmtId="0" fontId="10" fillId="13" borderId="17" xfId="0" applyFont="1" applyFill="1" applyBorder="1"/>
    <xf numFmtId="0" fontId="13" fillId="0" borderId="29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31" xfId="0" applyFont="1" applyBorder="1"/>
    <xf numFmtId="0" fontId="0" fillId="2" borderId="18" xfId="0" applyFill="1" applyBorder="1"/>
    <xf numFmtId="0" fontId="0" fillId="2" borderId="33" xfId="0" applyFill="1" applyBorder="1"/>
    <xf numFmtId="0" fontId="0" fillId="15" borderId="10" xfId="0" applyFill="1" applyBorder="1"/>
    <xf numFmtId="0" fontId="0" fillId="15" borderId="11" xfId="0" applyFill="1" applyBorder="1"/>
    <xf numFmtId="0" fontId="0" fillId="16" borderId="10" xfId="0" applyFill="1" applyBorder="1"/>
    <xf numFmtId="0" fontId="0" fillId="16" borderId="11" xfId="0" applyFill="1" applyBorder="1"/>
    <xf numFmtId="0" fontId="0" fillId="11" borderId="10" xfId="0" applyFill="1" applyBorder="1"/>
    <xf numFmtId="0" fontId="0" fillId="11" borderId="11" xfId="0" applyFill="1" applyBorder="1"/>
    <xf numFmtId="0" fontId="0" fillId="3" borderId="10" xfId="0" applyFill="1" applyBorder="1"/>
    <xf numFmtId="0" fontId="0" fillId="3" borderId="11" xfId="0" applyFill="1" applyBorder="1"/>
    <xf numFmtId="0" fontId="0" fillId="17" borderId="10" xfId="0" applyFill="1" applyBorder="1"/>
    <xf numFmtId="0" fontId="0" fillId="17" borderId="11" xfId="0" applyFill="1" applyBorder="1"/>
    <xf numFmtId="0" fontId="0" fillId="18" borderId="10" xfId="0" applyFill="1" applyBorder="1"/>
    <xf numFmtId="0" fontId="0" fillId="18" borderId="11" xfId="0" applyFill="1" applyBorder="1"/>
    <xf numFmtId="0" fontId="0" fillId="16" borderId="32" xfId="0" applyFill="1" applyBorder="1"/>
    <xf numFmtId="0" fontId="0" fillId="16" borderId="34" xfId="0" applyFill="1" applyBorder="1"/>
    <xf numFmtId="0" fontId="0" fillId="13" borderId="10" xfId="0" applyFill="1" applyBorder="1"/>
    <xf numFmtId="0" fontId="0" fillId="13" borderId="11" xfId="0" applyFill="1" applyBorder="1"/>
    <xf numFmtId="0" fontId="0" fillId="0" borderId="35" xfId="0" applyBorder="1" applyAlignment="1">
      <alignment vertical="top"/>
    </xf>
    <xf numFmtId="0" fontId="0" fillId="19" borderId="34" xfId="0" applyFill="1" applyBorder="1"/>
    <xf numFmtId="0" fontId="7" fillId="20" borderId="10" xfId="0" applyFont="1" applyFill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0" fillId="21" borderId="0" xfId="0" applyFill="1"/>
    <xf numFmtId="9" fontId="0" fillId="14" borderId="0" xfId="0" applyNumberFormat="1" applyFill="1" applyAlignment="1">
      <alignment horizontal="left"/>
    </xf>
    <xf numFmtId="0" fontId="0" fillId="14" borderId="0" xfId="0" applyFill="1" applyAlignment="1">
      <alignment horizontal="center"/>
    </xf>
    <xf numFmtId="0" fontId="0" fillId="14" borderId="2" xfId="0" applyFill="1" applyBorder="1" applyAlignment="1">
      <alignment horizontal="center"/>
    </xf>
    <xf numFmtId="0" fontId="5" fillId="10" borderId="0" xfId="0" applyFont="1" applyFill="1"/>
    <xf numFmtId="0" fontId="9" fillId="7" borderId="0" xfId="0" applyFont="1" applyFill="1"/>
    <xf numFmtId="0" fontId="0" fillId="11" borderId="2" xfId="0" applyFill="1" applyBorder="1"/>
    <xf numFmtId="0" fontId="0" fillId="11" borderId="4" xfId="0" applyFill="1" applyBorder="1"/>
    <xf numFmtId="0" fontId="0" fillId="11" borderId="7" xfId="0" applyFill="1" applyBorder="1"/>
    <xf numFmtId="0" fontId="0" fillId="11" borderId="9" xfId="0" applyFill="1" applyBorder="1"/>
    <xf numFmtId="0" fontId="0" fillId="11" borderId="6" xfId="0" applyFill="1" applyBorder="1"/>
    <xf numFmtId="0" fontId="26" fillId="14" borderId="0" xfId="0" applyFont="1" applyFill="1"/>
    <xf numFmtId="0" fontId="29" fillId="11" borderId="5" xfId="0" applyFont="1" applyFill="1" applyBorder="1"/>
    <xf numFmtId="0" fontId="5" fillId="11" borderId="2" xfId="0" applyFont="1" applyFill="1" applyBorder="1"/>
    <xf numFmtId="0" fontId="5" fillId="11" borderId="3" xfId="0" applyFont="1" applyFill="1" applyBorder="1"/>
    <xf numFmtId="0" fontId="5" fillId="11" borderId="4" xfId="0" applyFont="1" applyFill="1" applyBorder="1"/>
    <xf numFmtId="0" fontId="5" fillId="11" borderId="0" xfId="0" applyFont="1" applyFill="1"/>
    <xf numFmtId="0" fontId="5" fillId="11" borderId="6" xfId="0" applyFont="1" applyFill="1" applyBorder="1"/>
    <xf numFmtId="0" fontId="5" fillId="11" borderId="7" xfId="0" applyFont="1" applyFill="1" applyBorder="1"/>
    <xf numFmtId="0" fontId="5" fillId="11" borderId="8" xfId="0" applyFont="1" applyFill="1" applyBorder="1"/>
    <xf numFmtId="0" fontId="5" fillId="11" borderId="9" xfId="0" applyFont="1" applyFill="1" applyBorder="1"/>
    <xf numFmtId="0" fontId="30" fillId="11" borderId="5" xfId="0" applyFont="1" applyFill="1" applyBorder="1"/>
    <xf numFmtId="0" fontId="24" fillId="10" borderId="0" xfId="0" applyFont="1" applyFill="1"/>
    <xf numFmtId="0" fontId="0" fillId="7" borderId="32" xfId="0" applyFill="1" applyBorder="1"/>
    <xf numFmtId="0" fontId="0" fillId="7" borderId="36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10" fillId="13" borderId="16" xfId="0" applyFont="1" applyFill="1" applyBorder="1" applyAlignment="1">
      <alignment horizontal="center"/>
    </xf>
    <xf numFmtId="0" fontId="10" fillId="13" borderId="12" xfId="0" applyFont="1" applyFill="1" applyBorder="1" applyAlignment="1">
      <alignment horizontal="center"/>
    </xf>
    <xf numFmtId="14" fontId="2" fillId="8" borderId="2" xfId="0" applyNumberFormat="1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14" fontId="1" fillId="8" borderId="3" xfId="0" applyNumberFormat="1" applyFont="1" applyFill="1" applyBorder="1" applyAlignment="1">
      <alignment horizontal="center"/>
    </xf>
    <xf numFmtId="0" fontId="18" fillId="7" borderId="23" xfId="0" applyFont="1" applyFill="1" applyBorder="1" applyAlignment="1">
      <alignment horizontal="center"/>
    </xf>
    <xf numFmtId="0" fontId="18" fillId="7" borderId="24" xfId="0" applyFont="1" applyFill="1" applyBorder="1" applyAlignment="1">
      <alignment horizontal="center"/>
    </xf>
    <xf numFmtId="0" fontId="10" fillId="22" borderId="22" xfId="0" applyFont="1" applyFill="1" applyBorder="1"/>
    <xf numFmtId="0" fontId="2" fillId="21" borderId="0" xfId="0" applyFont="1" applyFill="1" applyAlignment="1">
      <alignment horizontal="center" vertical="center"/>
    </xf>
    <xf numFmtId="0" fontId="2" fillId="11" borderId="3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32" fillId="23" borderId="0" xfId="0" applyFont="1" applyFill="1" applyAlignment="1">
      <alignment horizontal="center" vertical="center"/>
    </xf>
    <xf numFmtId="9" fontId="1" fillId="24" borderId="0" xfId="0" applyNumberFormat="1" applyFont="1" applyFill="1" applyAlignment="1">
      <alignment horizontal="center" vertical="center"/>
    </xf>
    <xf numFmtId="0" fontId="0" fillId="12" borderId="23" xfId="0" applyFill="1" applyBorder="1" applyAlignment="1">
      <alignment horizontal="center"/>
    </xf>
    <xf numFmtId="0" fontId="33" fillId="0" borderId="0" xfId="1"/>
    <xf numFmtId="15" fontId="0" fillId="0" borderId="0" xfId="0" applyNumberFormat="1"/>
    <xf numFmtId="0" fontId="13" fillId="7" borderId="21" xfId="0" applyFont="1" applyFill="1" applyBorder="1"/>
    <xf numFmtId="0" fontId="13" fillId="7" borderId="10" xfId="0" applyFont="1" applyFill="1" applyBorder="1"/>
    <xf numFmtId="0" fontId="13" fillId="7" borderId="19" xfId="0" applyFont="1" applyFill="1" applyBorder="1"/>
    <xf numFmtId="0" fontId="13" fillId="7" borderId="20" xfId="0" applyFont="1" applyFill="1" applyBorder="1"/>
    <xf numFmtId="0" fontId="5" fillId="4" borderId="1" xfId="0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5" fillId="0" borderId="5" xfId="0" applyFont="1" applyBorder="1"/>
    <xf numFmtId="0" fontId="5" fillId="0" borderId="0" xfId="0" applyFont="1"/>
    <xf numFmtId="0" fontId="0" fillId="7" borderId="38" xfId="0" applyFill="1" applyBorder="1" applyAlignment="1">
      <alignment horizontal="center"/>
    </xf>
    <xf numFmtId="16" fontId="0" fillId="16" borderId="10" xfId="0" applyNumberFormat="1" applyFill="1" applyBorder="1"/>
    <xf numFmtId="14" fontId="0" fillId="12" borderId="12" xfId="0" applyNumberFormat="1" applyFill="1" applyBorder="1"/>
    <xf numFmtId="20" fontId="0" fillId="12" borderId="12" xfId="0" applyNumberFormat="1" applyFill="1" applyBorder="1"/>
    <xf numFmtId="0" fontId="0" fillId="0" borderId="0" xfId="0" quotePrefix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20" fontId="0" fillId="0" borderId="0" xfId="0" applyNumberFormat="1"/>
    <xf numFmtId="0" fontId="13" fillId="0" borderId="5" xfId="0" applyFont="1" applyBorder="1"/>
    <xf numFmtId="0" fontId="13" fillId="0" borderId="0" xfId="0" applyFont="1"/>
    <xf numFmtId="0" fontId="31" fillId="3" borderId="25" xfId="0" applyFont="1" applyFill="1" applyBorder="1" applyAlignment="1" applyProtection="1">
      <alignment horizontal="center" vertical="center" textRotation="90"/>
      <protection locked="0"/>
    </xf>
    <xf numFmtId="0" fontId="31" fillId="3" borderId="26" xfId="0" applyFont="1" applyFill="1" applyBorder="1" applyAlignment="1" applyProtection="1">
      <alignment horizontal="center" vertical="center" textRotation="90"/>
      <protection locked="0"/>
    </xf>
    <xf numFmtId="0" fontId="31" fillId="3" borderId="27" xfId="0" applyFont="1" applyFill="1" applyBorder="1" applyAlignment="1" applyProtection="1">
      <alignment horizontal="center" vertical="center" textRotation="90"/>
      <protection locked="0"/>
    </xf>
  </cellXfs>
  <cellStyles count="2">
    <cellStyle name="Lien hypertexte" xfId="1" builtinId="8"/>
    <cellStyle name="Normal" xfId="0" builtinId="0"/>
  </cellStyles>
  <dxfs count="103"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border diagonalUp="0" diagonalDown="0" outline="0">
        <left/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top style="thick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</font>
      <fill>
        <patternFill patternType="solid">
          <fgColor indexed="64"/>
          <bgColor theme="5" tint="0.79998168889431442"/>
        </patternFill>
      </fill>
    </dxf>
    <dxf>
      <border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</font>
      <fill>
        <patternFill patternType="solid">
          <fgColor indexed="64"/>
          <bgColor theme="5" tint="0.79998168889431442"/>
        </patternFill>
      </fill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19" formatCode="dd/mm/yyyy"/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5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gerian"/>
        <family val="5"/>
        <scheme val="none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lgerian"/>
        <family val="5"/>
        <scheme val="none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theme="1"/>
        <name val="Algerian"/>
        <family val="5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theme="1"/>
        <name val="Algerian"/>
        <family val="5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theme="7" tint="0.399975585192419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LES PR&#202;TS'!A1"/><Relationship Id="rId13" Type="http://schemas.openxmlformats.org/officeDocument/2006/relationships/image" Target="../media/image7.png"/><Relationship Id="rId3" Type="http://schemas.openxmlformats.org/officeDocument/2006/relationships/hyperlink" Target="#CAISSE!A1"/><Relationship Id="rId7" Type="http://schemas.openxmlformats.org/officeDocument/2006/relationships/image" Target="../media/image4.jpeg"/><Relationship Id="rId12" Type="http://schemas.openxmlformats.org/officeDocument/2006/relationships/hyperlink" Target="#'LES MEMBRES'!A1"/><Relationship Id="rId2" Type="http://schemas.openxmlformats.org/officeDocument/2006/relationships/image" Target="../media/image1.jpg"/><Relationship Id="rId1" Type="http://schemas.openxmlformats.org/officeDocument/2006/relationships/hyperlink" Target="#ACCEUIL!A1"/><Relationship Id="rId6" Type="http://schemas.openxmlformats.org/officeDocument/2006/relationships/image" Target="../media/image3.png"/><Relationship Id="rId11" Type="http://schemas.openxmlformats.org/officeDocument/2006/relationships/image" Target="../media/image6.png"/><Relationship Id="rId5" Type="http://schemas.openxmlformats.org/officeDocument/2006/relationships/hyperlink" Target="#IDENTITE!A1"/><Relationship Id="rId10" Type="http://schemas.openxmlformats.org/officeDocument/2006/relationships/hyperlink" Target="#PENALITE!A1"/><Relationship Id="rId4" Type="http://schemas.openxmlformats.org/officeDocument/2006/relationships/image" Target="../media/image2.png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DENTITE!A1"/><Relationship Id="rId2" Type="http://schemas.openxmlformats.org/officeDocument/2006/relationships/image" Target="../media/image8.png"/><Relationship Id="rId1" Type="http://schemas.openxmlformats.org/officeDocument/2006/relationships/hyperlink" Target="#ACCEUIL!A1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4.png"/><Relationship Id="rId2" Type="http://schemas.openxmlformats.org/officeDocument/2006/relationships/image" Target="../media/image11.png"/><Relationship Id="rId1" Type="http://schemas.openxmlformats.org/officeDocument/2006/relationships/hyperlink" Target="#ACCEUIL!A1"/><Relationship Id="rId6" Type="http://schemas.openxmlformats.org/officeDocument/2006/relationships/hyperlink" Target="#CAISSE!A1"/><Relationship Id="rId5" Type="http://schemas.openxmlformats.org/officeDocument/2006/relationships/image" Target="../media/image13.png"/><Relationship Id="rId4" Type="http://schemas.openxmlformats.org/officeDocument/2006/relationships/hyperlink" Target="#'LES MEMBRES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ENALITE!A1"/><Relationship Id="rId2" Type="http://schemas.openxmlformats.org/officeDocument/2006/relationships/image" Target="../media/image15.png"/><Relationship Id="rId1" Type="http://schemas.openxmlformats.org/officeDocument/2006/relationships/hyperlink" Target="#ACCEUIL!A1"/><Relationship Id="rId6" Type="http://schemas.openxmlformats.org/officeDocument/2006/relationships/image" Target="../media/image16.png"/><Relationship Id="rId5" Type="http://schemas.openxmlformats.org/officeDocument/2006/relationships/hyperlink" Target="#IDENTITE!A1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ENALITE!A1"/><Relationship Id="rId2" Type="http://schemas.openxmlformats.org/officeDocument/2006/relationships/image" Target="../media/image17.png"/><Relationship Id="rId1" Type="http://schemas.openxmlformats.org/officeDocument/2006/relationships/hyperlink" Target="#ACCEUIL!A1"/><Relationship Id="rId5" Type="http://schemas.openxmlformats.org/officeDocument/2006/relationships/image" Target="../media/image18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LES PR&#202;TS'!A1"/><Relationship Id="rId2" Type="http://schemas.openxmlformats.org/officeDocument/2006/relationships/image" Target="../media/image19.png"/><Relationship Id="rId1" Type="http://schemas.openxmlformats.org/officeDocument/2006/relationships/hyperlink" Target="#ACCEUIL!A1"/><Relationship Id="rId6" Type="http://schemas.openxmlformats.org/officeDocument/2006/relationships/image" Target="../media/image13.png"/><Relationship Id="rId5" Type="http://schemas.openxmlformats.org/officeDocument/2006/relationships/hyperlink" Target="#CAISSE!A1"/><Relationship Id="rId4" Type="http://schemas.openxmlformats.org/officeDocument/2006/relationships/image" Target="../media/image2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'LES PR&#202;TS'!A1"/><Relationship Id="rId2" Type="http://schemas.openxmlformats.org/officeDocument/2006/relationships/image" Target="../media/image19.png"/><Relationship Id="rId1" Type="http://schemas.openxmlformats.org/officeDocument/2006/relationships/hyperlink" Target="#ACCEUIL!A1"/><Relationship Id="rId6" Type="http://schemas.openxmlformats.org/officeDocument/2006/relationships/image" Target="../media/image13.png"/><Relationship Id="rId5" Type="http://schemas.openxmlformats.org/officeDocument/2006/relationships/hyperlink" Target="#CAISSE!A1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183364</xdr:colOff>
      <xdr:row>0</xdr:row>
      <xdr:rowOff>0</xdr:rowOff>
    </xdr:from>
    <xdr:to>
      <xdr:col>16</xdr:col>
      <xdr:colOff>161925</xdr:colOff>
      <xdr:row>10</xdr:row>
      <xdr:rowOff>54761</xdr:rowOff>
    </xdr:to>
    <xdr:pic>
      <xdr:nvPicPr>
        <xdr:cNvPr id="25" name="Imag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47E91D-7A05-CA46-4F6B-80BA1091C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8889" y="0"/>
          <a:ext cx="2264561" cy="226456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7</xdr:col>
      <xdr:colOff>149847</xdr:colOff>
      <xdr:row>8</xdr:row>
      <xdr:rowOff>16836</xdr:rowOff>
    </xdr:from>
    <xdr:to>
      <xdr:col>9</xdr:col>
      <xdr:colOff>141487</xdr:colOff>
      <xdr:row>16</xdr:row>
      <xdr:rowOff>8476</xdr:rowOff>
    </xdr:to>
    <xdr:pic>
      <xdr:nvPicPr>
        <xdr:cNvPr id="17" name="Image 16">
          <a:hlinkClick xmlns:r="http://schemas.openxmlformats.org/officeDocument/2006/relationships" r:id="rId3" tooltip="Cliquez içi pour accéder à la caisse"/>
          <a:extLst>
            <a:ext uri="{FF2B5EF4-FFF2-40B4-BE49-F238E27FC236}">
              <a16:creationId xmlns:a16="http://schemas.microsoft.com/office/drawing/2014/main" id="{E05CCF7A-C7C6-174F-95B8-90C3182B1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3847" y="1845636"/>
          <a:ext cx="1515640" cy="1515640"/>
        </a:xfrm>
        <a:prstGeom prst="rect">
          <a:avLst/>
        </a:prstGeom>
      </xdr:spPr>
    </xdr:pic>
    <xdr:clientData/>
  </xdr:twoCellAnchor>
  <xdr:twoCellAnchor editAs="oneCell">
    <xdr:from>
      <xdr:col>3</xdr:col>
      <xdr:colOff>670391</xdr:colOff>
      <xdr:row>8</xdr:row>
      <xdr:rowOff>86813</xdr:rowOff>
    </xdr:from>
    <xdr:to>
      <xdr:col>5</xdr:col>
      <xdr:colOff>675378</xdr:colOff>
      <xdr:row>16</xdr:row>
      <xdr:rowOff>91800</xdr:rowOff>
    </xdr:to>
    <xdr:pic>
      <xdr:nvPicPr>
        <xdr:cNvPr id="19" name="Image 18">
          <a:hlinkClick xmlns:r="http://schemas.openxmlformats.org/officeDocument/2006/relationships" r:id="rId5" tooltip="Cliquez içi pour accédé aux identifiants des membres"/>
          <a:extLst>
            <a:ext uri="{FF2B5EF4-FFF2-40B4-BE49-F238E27FC236}">
              <a16:creationId xmlns:a16="http://schemas.microsoft.com/office/drawing/2014/main" id="{9AFA849F-38A2-E2CB-DF32-FFF4B9EFA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6391" y="1915613"/>
          <a:ext cx="1528987" cy="15289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104775</xdr:colOff>
      <xdr:row>11</xdr:row>
      <xdr:rowOff>0</xdr:rowOff>
    </xdr:to>
    <xdr:pic>
      <xdr:nvPicPr>
        <xdr:cNvPr id="27" name="Imag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68903B-C918-90B1-16AE-D354FD935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00300" cy="24003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13</xdr:col>
      <xdr:colOff>485776</xdr:colOff>
      <xdr:row>8</xdr:row>
      <xdr:rowOff>166530</xdr:rowOff>
    </xdr:from>
    <xdr:to>
      <xdr:col>15</xdr:col>
      <xdr:colOff>333375</xdr:colOff>
      <xdr:row>16</xdr:row>
      <xdr:rowOff>14129</xdr:rowOff>
    </xdr:to>
    <xdr:pic>
      <xdr:nvPicPr>
        <xdr:cNvPr id="21" name="Image 20">
          <a:hlinkClick xmlns:r="http://schemas.openxmlformats.org/officeDocument/2006/relationships" r:id="rId8" tooltip="Cliquez içi pour accéder aux prêts"/>
          <a:extLst>
            <a:ext uri="{FF2B5EF4-FFF2-40B4-BE49-F238E27FC236}">
              <a16:creationId xmlns:a16="http://schemas.microsoft.com/office/drawing/2014/main" id="{E3558F74-D94A-61C2-4548-BA58891C4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1776" y="1995330"/>
          <a:ext cx="1371599" cy="1371599"/>
        </a:xfrm>
        <a:prstGeom prst="rect">
          <a:avLst/>
        </a:prstGeom>
      </xdr:spPr>
    </xdr:pic>
    <xdr:clientData/>
  </xdr:twoCellAnchor>
  <xdr:twoCellAnchor editAs="oneCell">
    <xdr:from>
      <xdr:col>10</xdr:col>
      <xdr:colOff>387073</xdr:colOff>
      <xdr:row>8</xdr:row>
      <xdr:rowOff>161915</xdr:rowOff>
    </xdr:from>
    <xdr:to>
      <xdr:col>12</xdr:col>
      <xdr:colOff>272783</xdr:colOff>
      <xdr:row>16</xdr:row>
      <xdr:rowOff>47625</xdr:rowOff>
    </xdr:to>
    <xdr:pic>
      <xdr:nvPicPr>
        <xdr:cNvPr id="31" name="Image 30">
          <a:hlinkClick xmlns:r="http://schemas.openxmlformats.org/officeDocument/2006/relationships" r:id="rId10" tooltip="Cliquez içi pour accéder aux pénalités"/>
          <a:extLst>
            <a:ext uri="{FF2B5EF4-FFF2-40B4-BE49-F238E27FC236}">
              <a16:creationId xmlns:a16="http://schemas.microsoft.com/office/drawing/2014/main" id="{116EE51C-8016-C881-4857-93795E8D5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598" y="1990715"/>
          <a:ext cx="1409710" cy="1409710"/>
        </a:xfrm>
        <a:prstGeom prst="rect">
          <a:avLst/>
        </a:prstGeom>
      </xdr:spPr>
    </xdr:pic>
    <xdr:clientData/>
  </xdr:twoCellAnchor>
  <xdr:twoCellAnchor>
    <xdr:from>
      <xdr:col>3</xdr:col>
      <xdr:colOff>714375</xdr:colOff>
      <xdr:row>16</xdr:row>
      <xdr:rowOff>76201</xdr:rowOff>
    </xdr:from>
    <xdr:to>
      <xdr:col>5</xdr:col>
      <xdr:colOff>590551</xdr:colOff>
      <xdr:row>17</xdr:row>
      <xdr:rowOff>171450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AE453244-A2C4-00B6-E392-35A267E391D7}"/>
            </a:ext>
          </a:extLst>
        </xdr:cNvPr>
        <xdr:cNvSpPr txBox="1"/>
      </xdr:nvSpPr>
      <xdr:spPr>
        <a:xfrm>
          <a:off x="3000375" y="3429001"/>
          <a:ext cx="1400176" cy="285749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200" b="1">
              <a:latin typeface="Times New Roman" panose="02020603050405020304" pitchFamily="18" charset="0"/>
              <a:cs typeface="Times New Roman" panose="02020603050405020304" pitchFamily="18" charset="0"/>
            </a:rPr>
            <a:t>IDENTIFIANTS</a:t>
          </a:r>
          <a:endParaRPr lang="fr-FR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228600</xdr:colOff>
      <xdr:row>16</xdr:row>
      <xdr:rowOff>85725</xdr:rowOff>
    </xdr:from>
    <xdr:to>
      <xdr:col>9</xdr:col>
      <xdr:colOff>104776</xdr:colOff>
      <xdr:row>17</xdr:row>
      <xdr:rowOff>180974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F2D32C1C-F281-45BA-8EC0-B9CE5AFFE8B4}"/>
            </a:ext>
          </a:extLst>
        </xdr:cNvPr>
        <xdr:cNvSpPr txBox="1"/>
      </xdr:nvSpPr>
      <xdr:spPr>
        <a:xfrm>
          <a:off x="5562600" y="3438525"/>
          <a:ext cx="1400176" cy="285749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200" b="1">
              <a:latin typeface="Times New Roman" panose="02020603050405020304" pitchFamily="18" charset="0"/>
              <a:cs typeface="Times New Roman" panose="02020603050405020304" pitchFamily="18" charset="0"/>
            </a:rPr>
            <a:t>CAISSE</a:t>
          </a:r>
          <a:endParaRPr lang="fr-FR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333375</xdr:colOff>
      <xdr:row>16</xdr:row>
      <xdr:rowOff>57150</xdr:rowOff>
    </xdr:from>
    <xdr:to>
      <xdr:col>12</xdr:col>
      <xdr:colOff>209551</xdr:colOff>
      <xdr:row>17</xdr:row>
      <xdr:rowOff>152399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30B98F84-D85A-4C84-B0C9-1A8F81A98AAC}"/>
            </a:ext>
          </a:extLst>
        </xdr:cNvPr>
        <xdr:cNvSpPr txBox="1"/>
      </xdr:nvSpPr>
      <xdr:spPr>
        <a:xfrm>
          <a:off x="7953375" y="3409950"/>
          <a:ext cx="1400176" cy="285749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200" b="1">
              <a:latin typeface="Times New Roman" panose="02020603050405020304" pitchFamily="18" charset="0"/>
              <a:cs typeface="Times New Roman" panose="02020603050405020304" pitchFamily="18" charset="0"/>
            </a:rPr>
            <a:t>PENALITES</a:t>
          </a:r>
          <a:endParaRPr lang="fr-FR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419100</xdr:colOff>
      <xdr:row>16</xdr:row>
      <xdr:rowOff>66675</xdr:rowOff>
    </xdr:from>
    <xdr:to>
      <xdr:col>15</xdr:col>
      <xdr:colOff>295276</xdr:colOff>
      <xdr:row>17</xdr:row>
      <xdr:rowOff>161924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3A82C126-F9D0-4D34-A593-5E428892458F}"/>
            </a:ext>
          </a:extLst>
        </xdr:cNvPr>
        <xdr:cNvSpPr txBox="1"/>
      </xdr:nvSpPr>
      <xdr:spPr>
        <a:xfrm>
          <a:off x="10325100" y="3419475"/>
          <a:ext cx="1400176" cy="285749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200" b="1">
              <a:latin typeface="Times New Roman" panose="02020603050405020304" pitchFamily="18" charset="0"/>
              <a:cs typeface="Times New Roman" panose="02020603050405020304" pitchFamily="18" charset="0"/>
            </a:rPr>
            <a:t>PRÊT</a:t>
          </a:r>
          <a:endParaRPr lang="fr-FR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476250</xdr:colOff>
      <xdr:row>16</xdr:row>
      <xdr:rowOff>19049</xdr:rowOff>
    </xdr:from>
    <xdr:to>
      <xdr:col>2</xdr:col>
      <xdr:colOff>571499</xdr:colOff>
      <xdr:row>17</xdr:row>
      <xdr:rowOff>114298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5C919187-BA09-432B-B7E1-14A581CE25A5}"/>
            </a:ext>
          </a:extLst>
        </xdr:cNvPr>
        <xdr:cNvSpPr txBox="1"/>
      </xdr:nvSpPr>
      <xdr:spPr>
        <a:xfrm>
          <a:off x="476250" y="3371849"/>
          <a:ext cx="1619249" cy="285749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200" b="1">
              <a:latin typeface="Times New Roman" panose="02020603050405020304" pitchFamily="18" charset="0"/>
              <a:cs typeface="Times New Roman" panose="02020603050405020304" pitchFamily="18" charset="0"/>
            </a:rPr>
            <a:t>MEMBRES</a:t>
          </a:r>
          <a:endParaRPr lang="fr-FR" sz="1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</xdr:colOff>
      <xdr:row>6</xdr:row>
      <xdr:rowOff>30273</xdr:rowOff>
    </xdr:from>
    <xdr:to>
      <xdr:col>3</xdr:col>
      <xdr:colOff>276226</xdr:colOff>
      <xdr:row>19</xdr:row>
      <xdr:rowOff>171450</xdr:rowOff>
    </xdr:to>
    <xdr:pic>
      <xdr:nvPicPr>
        <xdr:cNvPr id="9" name="Image 8">
          <a:hlinkClick xmlns:r="http://schemas.openxmlformats.org/officeDocument/2006/relationships" r:id="rId12" tooltip="Cliquez içi pour accéder aux membres"/>
          <a:extLst>
            <a:ext uri="{FF2B5EF4-FFF2-40B4-BE49-F238E27FC236}">
              <a16:creationId xmlns:a16="http://schemas.microsoft.com/office/drawing/2014/main" id="{A0C36040-FC5B-A91A-A88B-ED5A4E259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478073"/>
          <a:ext cx="2571750" cy="26176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0</xdr:rowOff>
    </xdr:from>
    <xdr:to>
      <xdr:col>1</xdr:col>
      <xdr:colOff>561976</xdr:colOff>
      <xdr:row>5</xdr:row>
      <xdr:rowOff>114365</xdr:rowOff>
    </xdr:to>
    <xdr:pic>
      <xdr:nvPicPr>
        <xdr:cNvPr id="4" name="Image 3">
          <a:hlinkClick xmlns:r="http://schemas.openxmlformats.org/officeDocument/2006/relationships" r:id="rId1" tooltip="Acceuil"/>
          <a:extLst>
            <a:ext uri="{FF2B5EF4-FFF2-40B4-BE49-F238E27FC236}">
              <a16:creationId xmlns:a16="http://schemas.microsoft.com/office/drawing/2014/main" id="{B9F72B20-821E-0D07-6C03-2980E981A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0"/>
          <a:ext cx="1238250" cy="1266890"/>
        </a:xfrm>
        <a:prstGeom prst="rect">
          <a:avLst/>
        </a:prstGeom>
      </xdr:spPr>
    </xdr:pic>
    <xdr:clientData/>
  </xdr:twoCellAnchor>
  <xdr:twoCellAnchor editAs="oneCell">
    <xdr:from>
      <xdr:col>7</xdr:col>
      <xdr:colOff>76199</xdr:colOff>
      <xdr:row>3</xdr:row>
      <xdr:rowOff>85724</xdr:rowOff>
    </xdr:from>
    <xdr:to>
      <xdr:col>8</xdr:col>
      <xdr:colOff>726727</xdr:colOff>
      <xdr:row>8</xdr:row>
      <xdr:rowOff>85724</xdr:rowOff>
    </xdr:to>
    <xdr:pic>
      <xdr:nvPicPr>
        <xdr:cNvPr id="3" name="Imag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E4A6936-2D35-4B62-9863-683EE055F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01224" y="828674"/>
          <a:ext cx="1022003" cy="10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390524</xdr:colOff>
      <xdr:row>3</xdr:row>
      <xdr:rowOff>104775</xdr:rowOff>
    </xdr:from>
    <xdr:to>
      <xdr:col>4</xdr:col>
      <xdr:colOff>104774</xdr:colOff>
      <xdr:row>8</xdr:row>
      <xdr:rowOff>65174</xdr:rowOff>
    </xdr:to>
    <xdr:pic>
      <xdr:nvPicPr>
        <xdr:cNvPr id="6" name="Imag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37011E-0273-4189-94B8-4190AA6A7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4" y="847725"/>
          <a:ext cx="923925" cy="998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28577</xdr:colOff>
      <xdr:row>0</xdr:row>
      <xdr:rowOff>0</xdr:rowOff>
    </xdr:from>
    <xdr:to>
      <xdr:col>0</xdr:col>
      <xdr:colOff>876301</xdr:colOff>
      <xdr:row>3</xdr:row>
      <xdr:rowOff>133906</xdr:rowOff>
    </xdr:to>
    <xdr:pic>
      <xdr:nvPicPr>
        <xdr:cNvPr id="2" name="Image 1">
          <a:hlinkClick xmlns:r="http://schemas.openxmlformats.org/officeDocument/2006/relationships" r:id="rId1" tooltip="Cliquez içi pour accéder à l'acceuil"/>
          <a:extLst>
            <a:ext uri="{FF2B5EF4-FFF2-40B4-BE49-F238E27FC236}">
              <a16:creationId xmlns:a16="http://schemas.microsoft.com/office/drawing/2014/main" id="{FCE2C3D2-E283-49F0-8F66-2597B33E2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7" y="0"/>
          <a:ext cx="847724" cy="867331"/>
        </a:xfrm>
        <a:prstGeom prst="rect">
          <a:avLst/>
        </a:prstGeom>
      </xdr:spPr>
    </xdr:pic>
    <xdr:clientData/>
  </xdr:twoCellAnchor>
  <xdr:twoCellAnchor editAs="oneCell">
    <xdr:from>
      <xdr:col>8</xdr:col>
      <xdr:colOff>409576</xdr:colOff>
      <xdr:row>0</xdr:row>
      <xdr:rowOff>0</xdr:rowOff>
    </xdr:from>
    <xdr:to>
      <xdr:col>8</xdr:col>
      <xdr:colOff>1285876</xdr:colOff>
      <xdr:row>3</xdr:row>
      <xdr:rowOff>142875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48D8149-3340-B801-0832-BE3C64B04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4926" y="0"/>
          <a:ext cx="876300" cy="876300"/>
        </a:xfrm>
        <a:prstGeom prst="rect">
          <a:avLst/>
        </a:prstGeom>
      </xdr:spPr>
    </xdr:pic>
    <xdr:clientData/>
  </xdr:twoCellAnchor>
  <xdr:twoCellAnchor editAs="oneCell">
    <xdr:from>
      <xdr:col>1</xdr:col>
      <xdr:colOff>752475</xdr:colOff>
      <xdr:row>0</xdr:row>
      <xdr:rowOff>0</xdr:rowOff>
    </xdr:from>
    <xdr:to>
      <xdr:col>1</xdr:col>
      <xdr:colOff>1524000</xdr:colOff>
      <xdr:row>3</xdr:row>
      <xdr:rowOff>100478</xdr:rowOff>
    </xdr:to>
    <xdr:pic>
      <xdr:nvPicPr>
        <xdr:cNvPr id="3" name="Imag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8CB4BB5-34AF-4452-9E60-9453AB42D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0"/>
          <a:ext cx="771525" cy="833903"/>
        </a:xfrm>
        <a:prstGeom prst="rect">
          <a:avLst/>
        </a:prstGeom>
      </xdr:spPr>
    </xdr:pic>
    <xdr:clientData/>
  </xdr:twoCellAnchor>
  <xdr:twoCellAnchor editAs="oneCell">
    <xdr:from>
      <xdr:col>6</xdr:col>
      <xdr:colOff>1276351</xdr:colOff>
      <xdr:row>0</xdr:row>
      <xdr:rowOff>0</xdr:rowOff>
    </xdr:from>
    <xdr:to>
      <xdr:col>7</xdr:col>
      <xdr:colOff>857250</xdr:colOff>
      <xdr:row>3</xdr:row>
      <xdr:rowOff>156784</xdr:rowOff>
    </xdr:to>
    <xdr:pic>
      <xdr:nvPicPr>
        <xdr:cNvPr id="5" name="Imag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52AA9A0-253B-4C45-854C-6A59E81F2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668126" y="0"/>
          <a:ext cx="876299" cy="8902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1123950</xdr:colOff>
      <xdr:row>3</xdr:row>
      <xdr:rowOff>82485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0F9248-BB46-49DA-8F09-680205F23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1095375" cy="1120710"/>
        </a:xfrm>
        <a:prstGeom prst="rect">
          <a:avLst/>
        </a:prstGeom>
      </xdr:spPr>
    </xdr:pic>
    <xdr:clientData/>
  </xdr:twoCellAnchor>
  <xdr:twoCellAnchor editAs="oneCell">
    <xdr:from>
      <xdr:col>9</xdr:col>
      <xdr:colOff>8187</xdr:colOff>
      <xdr:row>0</xdr:row>
      <xdr:rowOff>0</xdr:rowOff>
    </xdr:from>
    <xdr:to>
      <xdr:col>10</xdr:col>
      <xdr:colOff>172938</xdr:colOff>
      <xdr:row>2</xdr:row>
      <xdr:rowOff>193728</xdr:rowOff>
    </xdr:to>
    <xdr:pic>
      <xdr:nvPicPr>
        <xdr:cNvPr id="4" name="Imag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B4667D-81DB-4928-8A03-DC1F13219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123737" y="0"/>
          <a:ext cx="1022001" cy="1038225"/>
        </a:xfrm>
        <a:prstGeom prst="rect">
          <a:avLst/>
        </a:prstGeom>
      </xdr:spPr>
    </xdr:pic>
    <xdr:clientData/>
  </xdr:twoCellAnchor>
  <xdr:twoCellAnchor editAs="oneCell">
    <xdr:from>
      <xdr:col>1</xdr:col>
      <xdr:colOff>1695450</xdr:colOff>
      <xdr:row>0</xdr:row>
      <xdr:rowOff>28575</xdr:rowOff>
    </xdr:from>
    <xdr:to>
      <xdr:col>2</xdr:col>
      <xdr:colOff>752475</xdr:colOff>
      <xdr:row>2</xdr:row>
      <xdr:rowOff>178705</xdr:rowOff>
    </xdr:to>
    <xdr:pic>
      <xdr:nvPicPr>
        <xdr:cNvPr id="3" name="Imag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AF2821-E3D8-4D39-8268-FF0B9CE54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28575"/>
          <a:ext cx="914400" cy="9883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0</xdr:rowOff>
    </xdr:from>
    <xdr:to>
      <xdr:col>0</xdr:col>
      <xdr:colOff>993615</xdr:colOff>
      <xdr:row>3</xdr:row>
      <xdr:rowOff>71858</xdr:rowOff>
    </xdr:to>
    <xdr:pic>
      <xdr:nvPicPr>
        <xdr:cNvPr id="2" name="Image 1">
          <a:hlinkClick xmlns:r="http://schemas.openxmlformats.org/officeDocument/2006/relationships" r:id="rId1" tooltip="Cliquez içi pour accéder à l'acceuil"/>
          <a:extLst>
            <a:ext uri="{FF2B5EF4-FFF2-40B4-BE49-F238E27FC236}">
              <a16:creationId xmlns:a16="http://schemas.microsoft.com/office/drawing/2014/main" id="{E2F63342-9448-4812-9597-236C6DCD6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0"/>
          <a:ext cx="917414" cy="938633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1047750</xdr:colOff>
      <xdr:row>0</xdr:row>
      <xdr:rowOff>0</xdr:rowOff>
    </xdr:from>
    <xdr:to>
      <xdr:col>1</xdr:col>
      <xdr:colOff>1819275</xdr:colOff>
      <xdr:row>2</xdr:row>
      <xdr:rowOff>167153</xdr:rowOff>
    </xdr:to>
    <xdr:pic>
      <xdr:nvPicPr>
        <xdr:cNvPr id="4" name="Imag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B37D92B-07AF-4F18-B5B0-9BA51B257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175" y="0"/>
          <a:ext cx="771525" cy="833903"/>
        </a:xfrm>
        <a:prstGeom prst="rect">
          <a:avLst/>
        </a:prstGeom>
      </xdr:spPr>
    </xdr:pic>
    <xdr:clientData/>
  </xdr:twoCellAnchor>
  <xdr:twoCellAnchor editAs="oneCell">
    <xdr:from>
      <xdr:col>3</xdr:col>
      <xdr:colOff>2019299</xdr:colOff>
      <xdr:row>0</xdr:row>
      <xdr:rowOff>1049</xdr:rowOff>
    </xdr:from>
    <xdr:to>
      <xdr:col>4</xdr:col>
      <xdr:colOff>838199</xdr:colOff>
      <xdr:row>3</xdr:row>
      <xdr:rowOff>12709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2694392-6268-462C-9D89-0CEDED01F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24724" y="1049"/>
          <a:ext cx="866775" cy="8784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</xdr:col>
      <xdr:colOff>304800</xdr:colOff>
      <xdr:row>3</xdr:row>
      <xdr:rowOff>195463</xdr:rowOff>
    </xdr:to>
    <xdr:pic>
      <xdr:nvPicPr>
        <xdr:cNvPr id="2" name="Image 1">
          <a:hlinkClick xmlns:r="http://schemas.openxmlformats.org/officeDocument/2006/relationships" r:id="rId1" tooltip="Cliquez içi pour accéder à l'acceuil"/>
          <a:extLst>
            <a:ext uri="{FF2B5EF4-FFF2-40B4-BE49-F238E27FC236}">
              <a16:creationId xmlns:a16="http://schemas.microsoft.com/office/drawing/2014/main" id="{11653563-E3E0-4E6E-B009-6439D30DE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1038225" cy="1062238"/>
        </a:xfrm>
        <a:prstGeom prst="rect">
          <a:avLst/>
        </a:prstGeom>
      </xdr:spPr>
    </xdr:pic>
    <xdr:clientData/>
  </xdr:twoCellAnchor>
  <xdr:twoCellAnchor editAs="oneCell">
    <xdr:from>
      <xdr:col>6</xdr:col>
      <xdr:colOff>142353</xdr:colOff>
      <xdr:row>0</xdr:row>
      <xdr:rowOff>0</xdr:rowOff>
    </xdr:from>
    <xdr:to>
      <xdr:col>6</xdr:col>
      <xdr:colOff>1000125</xdr:colOff>
      <xdr:row>3</xdr:row>
      <xdr:rowOff>4613</xdr:rowOff>
    </xdr:to>
    <xdr:pic>
      <xdr:nvPicPr>
        <xdr:cNvPr id="3" name="Imag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FE5EEEB-B04C-422B-A037-9EE80BEE6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19428" y="0"/>
          <a:ext cx="857772" cy="871388"/>
        </a:xfrm>
        <a:prstGeom prst="rect">
          <a:avLst/>
        </a:prstGeom>
      </xdr:spPr>
    </xdr:pic>
    <xdr:clientData/>
  </xdr:twoCellAnchor>
  <xdr:twoCellAnchor editAs="oneCell">
    <xdr:from>
      <xdr:col>4</xdr:col>
      <xdr:colOff>609599</xdr:colOff>
      <xdr:row>0</xdr:row>
      <xdr:rowOff>0</xdr:rowOff>
    </xdr:from>
    <xdr:to>
      <xdr:col>4</xdr:col>
      <xdr:colOff>1381124</xdr:colOff>
      <xdr:row>2</xdr:row>
      <xdr:rowOff>167153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A5F4683-9840-3430-68FC-53C57D09D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024" y="0"/>
          <a:ext cx="771525" cy="8339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</xdr:col>
      <xdr:colOff>304800</xdr:colOff>
      <xdr:row>3</xdr:row>
      <xdr:rowOff>256761</xdr:rowOff>
    </xdr:to>
    <xdr:pic>
      <xdr:nvPicPr>
        <xdr:cNvPr id="2" name="Image 1">
          <a:hlinkClick xmlns:r="http://schemas.openxmlformats.org/officeDocument/2006/relationships" r:id="rId1" tooltip="Cliquez içi pour accéder à l'acceuil"/>
          <a:extLst>
            <a:ext uri="{FF2B5EF4-FFF2-40B4-BE49-F238E27FC236}">
              <a16:creationId xmlns:a16="http://schemas.microsoft.com/office/drawing/2014/main" id="{AB82AC44-63D8-4CF6-ADDA-FC718E5A7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1038225" cy="1126435"/>
        </a:xfrm>
        <a:prstGeom prst="rect">
          <a:avLst/>
        </a:prstGeom>
      </xdr:spPr>
    </xdr:pic>
    <xdr:clientData/>
  </xdr:twoCellAnchor>
  <xdr:twoCellAnchor editAs="oneCell">
    <xdr:from>
      <xdr:col>6</xdr:col>
      <xdr:colOff>142353</xdr:colOff>
      <xdr:row>0</xdr:row>
      <xdr:rowOff>1</xdr:rowOff>
    </xdr:from>
    <xdr:to>
      <xdr:col>6</xdr:col>
      <xdr:colOff>1000125</xdr:colOff>
      <xdr:row>3</xdr:row>
      <xdr:rowOff>1</xdr:rowOff>
    </xdr:to>
    <xdr:pic>
      <xdr:nvPicPr>
        <xdr:cNvPr id="3" name="Imag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67D949-FA65-4232-B719-B92497385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15701" y="1"/>
          <a:ext cx="857772" cy="869674"/>
        </a:xfrm>
        <a:prstGeom prst="rect">
          <a:avLst/>
        </a:prstGeom>
      </xdr:spPr>
    </xdr:pic>
    <xdr:clientData/>
  </xdr:twoCellAnchor>
  <xdr:twoCellAnchor editAs="oneCell">
    <xdr:from>
      <xdr:col>4</xdr:col>
      <xdr:colOff>609599</xdr:colOff>
      <xdr:row>0</xdr:row>
      <xdr:rowOff>0</xdr:rowOff>
    </xdr:from>
    <xdr:to>
      <xdr:col>4</xdr:col>
      <xdr:colOff>1381124</xdr:colOff>
      <xdr:row>2</xdr:row>
      <xdr:rowOff>182218</xdr:rowOff>
    </xdr:to>
    <xdr:pic>
      <xdr:nvPicPr>
        <xdr:cNvPr id="4" name="Imag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F8A1B9-497A-42BF-A3C3-6C93B90C2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469" y="0"/>
          <a:ext cx="771525" cy="8531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2F6896-779B-447E-BCFE-972BEAF6BC69}" name="Tableau4" displayName="Tableau4" ref="F5:G29" totalsRowShown="0" headerRowDxfId="81" dataDxfId="79" headerRowBorderDxfId="80">
  <autoFilter ref="F5:G29" xr:uid="{152F6896-779B-447E-BCFE-972BEAF6BC69}"/>
  <tableColumns count="2">
    <tableColumn id="1" xr3:uid="{897246BA-CBA7-4BAC-B4BC-EF27062509C0}" name="NOM" dataDxfId="78"/>
    <tableColumn id="2" xr3:uid="{6D99F2F6-3985-47CE-AA57-E4C86AFED8E3}" name="PRENOMS" dataDxfId="77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3361D91-CC43-41E4-9067-CD7FF0E2F30F}" name="Tableau11" displayName="Tableau11" ref="A5:I29" totalsRowShown="0" headerRowDxfId="76">
  <autoFilter ref="A5:I29" xr:uid="{83361D91-CC43-41E4-9067-CD7FF0E2F30F}"/>
  <tableColumns count="9">
    <tableColumn id="1" xr3:uid="{BA3136C5-0204-4A18-A346-2EC0A3AFE39A}" name="NOM"/>
    <tableColumn id="2" xr3:uid="{B86780B0-2E5C-4C29-92F8-044086E4B191}" name="PRENOM"/>
    <tableColumn id="3" xr3:uid="{C3B6F4C5-98CB-4DA2-8960-250FF12B6957}" name="TELEPHONE"/>
    <tableColumn id="4" xr3:uid="{7F266675-D49A-46D6-851F-696AA2BD3C8D}" name="EMAIL"/>
    <tableColumn id="5" xr3:uid="{AF7DB77B-F196-4B8C-8A9E-40EC72A7991B}" name="ID CARTE CIP"/>
    <tableColumn id="6" xr3:uid="{50DB4474-34D0-4B84-86B5-4CC8D71EA7B9}" name="DATE ET LIEU DE NAISSANCE"/>
    <tableColumn id="7" xr3:uid="{D91151B8-FF6F-43A2-AFBC-150E768F72EB}" name="SEXE"/>
    <tableColumn id="8" xr3:uid="{6D2CBEC5-80E8-46AF-991D-A1ED6CE4F2F3}" name="CONTACT D'UN PROCHE"/>
    <tableColumn id="9" xr3:uid="{359795F7-DF80-4A4B-B767-C9E90AF341FA}" name="PROVENANCE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0474A2-0590-4D05-BC96-04777A27E9E9}" name="Tableau5" displayName="Tableau5" ref="A5:BC30" totalsRowShown="0" headerRowDxfId="75" dataDxfId="74">
  <autoFilter ref="A5:BC30" xr:uid="{5E0474A2-0590-4D05-BC96-04777A27E9E9}"/>
  <tableColumns count="55">
    <tableColumn id="1" xr3:uid="{66B0BD41-E56F-4550-B7A2-4185C6E0B0C5}" name="NOM" dataDxfId="73"/>
    <tableColumn id="2" xr3:uid="{E04E6BB6-44D1-485E-8CFD-C93B5F7FE73D}" name="PRENOMS" dataDxfId="72"/>
    <tableColumn id="3" xr3:uid="{B2C6E559-D02B-462E-8BD7-CB94CE652D61}" name="04/01/2026" dataDxfId="71"/>
    <tableColumn id="4" xr3:uid="{5649B014-8D45-4226-A8A4-A80D00DC240C}" name="11/01/2026" dataDxfId="70"/>
    <tableColumn id="5" xr3:uid="{2B1006B2-2BDC-45F5-A4E1-111D62037B9C}" name="18/01/2026" dataDxfId="69"/>
    <tableColumn id="6" xr3:uid="{34983A8E-3E08-40B8-85AF-06D8AB6CD4D7}" name="25/01/2026" dataDxfId="68"/>
    <tableColumn id="7" xr3:uid="{B91C3C6D-9522-4E2C-B724-53A67200926A}" name="01/02/2026" dataDxfId="67"/>
    <tableColumn id="8" xr3:uid="{EDC02112-99AF-4696-8197-FA041C02E6BA}" name="08/02/2026" dataDxfId="66"/>
    <tableColumn id="9" xr3:uid="{8505055E-A82D-48BD-8703-8A34EF90D84E}" name="15/02/2026" dataDxfId="65"/>
    <tableColumn id="10" xr3:uid="{1CA8E8B7-13E1-4BEB-856C-51EB46F1309B}" name="22/02/2026" dataDxfId="64"/>
    <tableColumn id="11" xr3:uid="{90581AAC-8FE4-4EED-89BE-AFE40EB276F9}" name="01/03/2026" dataDxfId="63"/>
    <tableColumn id="12" xr3:uid="{0DCC0031-A0D3-4576-BB24-9EA0213E4A29}" name="08/03/2026" dataDxfId="62"/>
    <tableColumn id="13" xr3:uid="{F595FF25-E78D-4892-BFAB-4970442F5BDC}" name="15/03/2026" dataDxfId="61"/>
    <tableColumn id="14" xr3:uid="{1161AD6E-4FB4-44A4-88BD-2A51C17F611C}" name="22/03/2026" dataDxfId="60"/>
    <tableColumn id="15" xr3:uid="{984C48C6-4CD2-41AF-9712-E1D348686A4E}" name="29/03/2026" dataDxfId="59"/>
    <tableColumn id="16" xr3:uid="{04607EF3-A43B-4155-B462-7AAAEEB44685}" name="05/04/2026" dataDxfId="58"/>
    <tableColumn id="17" xr3:uid="{1260B1FC-4555-45DA-ABBD-AEDD0430F4B1}" name="12/04/2026" dataDxfId="57"/>
    <tableColumn id="18" xr3:uid="{2D583369-502A-42B4-9D89-54666BD83A8C}" name="19/04/2026" dataDxfId="56"/>
    <tableColumn id="19" xr3:uid="{7BD7E7DA-B6CE-40F1-A3E6-16E524A5CB50}" name="26/04/2026" dataDxfId="55"/>
    <tableColumn id="20" xr3:uid="{41C56B6A-4B1A-4329-86D8-9E28E91C1D7D}" name="03/05/2026" dataDxfId="54"/>
    <tableColumn id="21" xr3:uid="{D86046E5-D117-44EE-9319-445253EE8389}" name="10/05/2026" dataDxfId="53"/>
    <tableColumn id="22" xr3:uid="{6964DB02-4F13-453C-AA0E-E0ECA9943F27}" name="17/05/2026" dataDxfId="52"/>
    <tableColumn id="23" xr3:uid="{155208FD-6159-4875-A9E0-9033AC483F9C}" name="24/05/2026" dataDxfId="51"/>
    <tableColumn id="24" xr3:uid="{557A09C0-934E-450E-972A-9698A6FC65C1}" name="31/05/2026" dataDxfId="50"/>
    <tableColumn id="25" xr3:uid="{297AD616-63ED-4974-8CBB-1439248F7776}" name="07/06/2026" dataDxfId="49"/>
    <tableColumn id="26" xr3:uid="{526C8A83-5B00-444B-AFB2-5274E94651B1}" name="14/06/2026" dataDxfId="48"/>
    <tableColumn id="27" xr3:uid="{E1DF6260-D785-4222-B436-C33F6DA918AB}" name="21/06/2026" dataDxfId="47"/>
    <tableColumn id="28" xr3:uid="{456B85F4-CD0D-47C9-902D-20C9B290D133}" name="28/06/2026" dataDxfId="46"/>
    <tableColumn id="29" xr3:uid="{CD3EE76E-A934-4846-9A3F-A837E1C67981}" name="05/07/2026" dataDxfId="45"/>
    <tableColumn id="30" xr3:uid="{499E18E3-4662-4466-8639-DB6A1C89E126}" name="12/07/2026" dataDxfId="44"/>
    <tableColumn id="31" xr3:uid="{2263885E-0AB7-4463-AA29-02DD071B7423}" name="19/07/2026" dataDxfId="43"/>
    <tableColumn id="32" xr3:uid="{489DFA85-E97F-4A9E-BC25-6F4D3C32A792}" name="26/07/2026" dataDxfId="42"/>
    <tableColumn id="33" xr3:uid="{4BCE97F0-71E5-4B0B-89BE-CAE70152002F}" name="02/08/2026" dataDxfId="41"/>
    <tableColumn id="34" xr3:uid="{53864111-4CD1-4610-99BC-EA559FBC8567}" name="09/08/2026" dataDxfId="40"/>
    <tableColumn id="35" xr3:uid="{6F7FCFFB-133C-41F8-9BE5-9B3DA6DAA8A3}" name="16/08/2026" dataDxfId="39"/>
    <tableColumn id="36" xr3:uid="{332E99FD-467B-4705-AD96-F122DFFB8D03}" name="23/08/2026" dataDxfId="38"/>
    <tableColumn id="37" xr3:uid="{5C6972C5-61BA-4F7D-B994-DC8361CD0877}" name="30/08/2026" dataDxfId="37"/>
    <tableColumn id="38" xr3:uid="{701A1DAD-48AD-44DB-90BD-D8E9A4B1EA9C}" name="06/09/2026" dataDxfId="36"/>
    <tableColumn id="39" xr3:uid="{1D436B1E-7FEA-487B-94FC-CFF31110592D}" name="13/09/2026" dataDxfId="35"/>
    <tableColumn id="40" xr3:uid="{10AD63B1-E1FD-4C1E-8AD4-6F3C331702B2}" name="20/09/2026" dataDxfId="34"/>
    <tableColumn id="41" xr3:uid="{03F96EC0-674C-4CDC-B281-31694E7C2E43}" name="27/09/2026" dataDxfId="33"/>
    <tableColumn id="42" xr3:uid="{536633D5-CBA6-47A6-A2C7-9E3CD726E447}" name="04/10/2026" dataDxfId="32"/>
    <tableColumn id="43" xr3:uid="{4431484F-B957-48F6-A911-2BD524DE2982}" name="11/10/2026" dataDxfId="31"/>
    <tableColumn id="44" xr3:uid="{DF7D7F83-3954-49FD-8EFF-B457A3BA1CB5}" name="18/10/2026" dataDxfId="30"/>
    <tableColumn id="45" xr3:uid="{16035221-E17B-4C2F-A583-2DA5415ACC64}" name="25/10/2026" dataDxfId="29"/>
    <tableColumn id="46" xr3:uid="{9363ED27-CC97-400C-B412-D339FBF1283F}" name="01/11/2026" dataDxfId="28"/>
    <tableColumn id="47" xr3:uid="{D084DA3E-C67F-4597-BA29-50425F494B45}" name="08/11/2026" dataDxfId="27"/>
    <tableColumn id="48" xr3:uid="{A23E8907-A76C-415A-AAC5-0BDE18A58DFD}" name="15/11/2026" dataDxfId="26"/>
    <tableColumn id="49" xr3:uid="{A070133A-0278-4714-90FB-DD574F48CF60}" name="22/11/2026" dataDxfId="25"/>
    <tableColumn id="50" xr3:uid="{F065F169-C114-4985-BCB8-B4AA4D6D4BFA}" name="29/11/2026" dataDxfId="24"/>
    <tableColumn id="51" xr3:uid="{646CB1B0-283B-4217-8F4C-FCAC535CC19B}" name="06/12/2026" dataDxfId="23"/>
    <tableColumn id="52" xr3:uid="{DFC41B37-513F-4648-8658-51FE1D2E5B6D}" name="13/12/2026" dataDxfId="22"/>
    <tableColumn id="53" xr3:uid="{528AAF5B-24DE-40B8-863D-AF0C643044A6}" name="20/12/2026" dataDxfId="21"/>
    <tableColumn id="54" xr3:uid="{62E90E70-9DE6-4CCF-A74C-C55445494F16}" name="27/12/2026" dataDxfId="20"/>
    <tableColumn id="55" xr3:uid="{D21482E1-8A5A-4530-A0E0-BB284907112F}" name="TOTAL" dataDxfId="19">
      <calculatedColumnFormula>SUM(Tableau5[[#This Row],[04/01/2026]:[27/12/2026]])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83BA1B-8240-42D6-8E58-37D207F599C6}" name="Tableau8" displayName="Tableau8" ref="E36:F48" totalsRowShown="0" headerRowDxfId="18" dataDxfId="16" headerRowBorderDxfId="17" tableBorderDxfId="15" totalsRowBorderDxfId="14">
  <autoFilter ref="E36:F48" xr:uid="{5F83BA1B-8240-42D6-8E58-37D207F599C6}"/>
  <tableColumns count="2">
    <tableColumn id="1" xr3:uid="{D16DA319-2F83-4C5E-B916-136A6A7FB424}" name="MOIS" dataDxfId="13"/>
    <tableColumn id="2" xr3:uid="{B693A560-5383-4B5D-BBF9-9D97B3CA58A3}" name="TOTAL" dataDxfId="12">
      <calculatedColumnFormula>SUM(C31:I57F48)</calculatedColumnFormula>
    </tableColumn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08625A-3AD5-42D7-8EDD-E75A0692DA5F}" name="Tableau6" displayName="Tableau6" ref="A5:I40" totalsRowShown="0" headerRowDxfId="102" headerRowBorderDxfId="101" tableBorderDxfId="100" totalsRowBorderDxfId="99">
  <autoFilter ref="A5:I40" xr:uid="{1B08625A-3AD5-42D7-8EDD-E75A0692DA5F}"/>
  <tableColumns count="9">
    <tableColumn id="1" xr3:uid="{997C5D6D-557D-419C-A559-881B61F8FD19}" name="NOM" dataDxfId="98"/>
    <tableColumn id="2" xr3:uid="{DB17EF9F-1B9C-4EBF-BB42-903980D84C42}" name="PRENOMS" dataDxfId="97"/>
    <tableColumn id="3" xr3:uid="{658D0C03-111B-432E-A80A-39FD90D640FB}" name="DATE DU PRÊT" dataDxfId="96"/>
    <tableColumn id="4" xr3:uid="{3AA74753-839F-498A-8BFF-7B09586019F5}" name="MONTANTS DEMANDE" dataDxfId="95"/>
    <tableColumn id="5" xr3:uid="{D89D82D2-BDEC-460D-8014-271DADC48BE4}" name="MONTANT DE FRAIS DE RETRAIT" dataDxfId="94"/>
    <tableColumn id="6" xr3:uid="{CF65565D-4696-479F-B665-CC6AB7145DF5}" name="GARENTIE" dataDxfId="93"/>
    <tableColumn id="7" xr3:uid="{8D54E812-0E2A-4DFF-ABD9-40AB2CC5035B}" name="DATE D'ECHEANCE" dataDxfId="92"/>
    <tableColumn id="8" xr3:uid="{28A7DB08-290E-4362-B644-7EA7ADDE25EA}" name="MONTANT DE L'INTERÊT" dataDxfId="91"/>
    <tableColumn id="9" xr3:uid="{2C3783B7-F350-4BA5-BE3C-02FA09571F51}" name="BENEFICE" dataDxfId="90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B588B1D-345E-4639-8F59-0A925FA38446}" name="Tableau10" displayName="Tableau10" ref="D47:G48" totalsRowShown="0" headerRowDxfId="89" headerRowBorderDxfId="88" tableBorderDxfId="87" totalsRowBorderDxfId="86">
  <autoFilter ref="D47:G48" xr:uid="{1B588B1D-345E-4639-8F59-0A925FA38446}"/>
  <tableColumns count="4">
    <tableColumn id="1" xr3:uid="{60BB6375-7917-4DC5-B012-33A1192EACB7}" name="PRÊT" dataDxfId="85">
      <calculatedColumnFormula>SUM(Tableau6[MONTANTS DEMANDE])</calculatedColumnFormula>
    </tableColumn>
    <tableColumn id="2" xr3:uid="{4A9A8C2E-44AD-464F-A869-F099C5A11B1F}" name="FRAIS DE RETRAIT" dataDxfId="84">
      <calculatedColumnFormula>SUM(Tableau6[MONTANT DE FRAIS DE RETRAIT])</calculatedColumnFormula>
    </tableColumn>
    <tableColumn id="3" xr3:uid="{BDCED442-FD85-48A8-A41C-70C13B880197}" name="MONTANT INTERÊT" dataDxfId="83"/>
    <tableColumn id="4" xr3:uid="{87A7FA29-0B31-4083-B09A-BDE197D0E5B0}" name="BENEFICE " dataDxfId="82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56BEBB1-81A2-4B08-A1D0-02B853BBD490}" name="Tableau12" displayName="Tableau12" ref="D4:G44" totalsRowShown="0" headerRowDxfId="11" dataDxfId="10">
  <autoFilter ref="D4:G44" xr:uid="{856BEBB1-81A2-4B08-A1D0-02B853BBD490}"/>
  <tableColumns count="4">
    <tableColumn id="1" xr3:uid="{BAD6AA59-08B8-486A-9FFF-3D5D14D6F3BE}" name="NOM" dataDxfId="9"/>
    <tableColumn id="2" xr3:uid="{2C09B65F-9018-4BAC-B676-401FA6726726}" name="PRENOMS" dataDxfId="8"/>
    <tableColumn id="3" xr3:uid="{131EC377-EB25-4715-B709-6192F4D04168}" name="DATE" dataDxfId="7"/>
    <tableColumn id="4" xr3:uid="{A5E24770-DB8E-4793-8FB5-0645A4AE7B81}" name="MONTANTS" dataDxfId="6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1E117F-74DD-4F19-A27F-C121DBBFA380}" name="Tableau122" displayName="Tableau122" ref="D4:G44" totalsRowShown="0" headerRowDxfId="5" dataDxfId="4">
  <autoFilter ref="D4:G44" xr:uid="{511E117F-74DD-4F19-A27F-C121DBBFA380}"/>
  <tableColumns count="4">
    <tableColumn id="1" xr3:uid="{FA1DC46B-DE6B-401C-A314-40D347AC4988}" name="NOM" dataDxfId="3"/>
    <tableColumn id="2" xr3:uid="{90AD62BC-EB2E-4E1C-9575-A1DAE730C0D1}" name="PRENOMS" dataDxfId="2"/>
    <tableColumn id="3" xr3:uid="{4D6F3176-0ADE-4813-B1F2-24BADCE346BE}" name="DATE" dataDxfId="1"/>
    <tableColumn id="4" xr3:uid="{FC17BDA0-DD5F-44A5-BF25-BFC0AA5707EB}" name="MONTANT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gblevenas@gmail.com" TargetMode="External"/><Relationship Id="rId3" Type="http://schemas.openxmlformats.org/officeDocument/2006/relationships/hyperlink" Target="mailto:agbelejosias@gmail.com" TargetMode="External"/><Relationship Id="rId7" Type="http://schemas.openxmlformats.org/officeDocument/2006/relationships/hyperlink" Target="mailto:sobouratouf@gmail.com" TargetMode="External"/><Relationship Id="rId2" Type="http://schemas.openxmlformats.org/officeDocument/2006/relationships/hyperlink" Target="mailto:uriellesebe1@gmail.com" TargetMode="External"/><Relationship Id="rId1" Type="http://schemas.openxmlformats.org/officeDocument/2006/relationships/hyperlink" Target="mailto:jauresayitondji06@gmail.com" TargetMode="External"/><Relationship Id="rId6" Type="http://schemas.openxmlformats.org/officeDocument/2006/relationships/hyperlink" Target="mailto:batchogermaine229@gmail.com" TargetMode="External"/><Relationship Id="rId5" Type="http://schemas.openxmlformats.org/officeDocument/2006/relationships/hyperlink" Target="mailto:kouhinkpogloria099@gmail.com" TargetMode="External"/><Relationship Id="rId10" Type="http://schemas.openxmlformats.org/officeDocument/2006/relationships/table" Target="../tables/table2.xml"/><Relationship Id="rId4" Type="http://schemas.openxmlformats.org/officeDocument/2006/relationships/hyperlink" Target="mailto:mahutinpascal19@gmail.com" TargetMode="Externa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A81D-9A46-4771-AFF7-79E07968A725}">
  <sheetPr codeName="Feuil1">
    <tabColor rgb="FFFFFF00"/>
  </sheetPr>
  <dimension ref="A1:Q30"/>
  <sheetViews>
    <sheetView zoomScaleNormal="100" workbookViewId="0">
      <selection activeCell="I7" sqref="I7"/>
    </sheetView>
  </sheetViews>
  <sheetFormatPr baseColWidth="10" defaultRowHeight="14.4" x14ac:dyDescent="0.3"/>
  <cols>
    <col min="2" max="2" width="11.5546875" customWidth="1"/>
    <col min="7" max="7" width="11.44140625" customWidth="1"/>
  </cols>
  <sheetData>
    <row r="1" spans="1:17" x14ac:dyDescent="0.3">
      <c r="A1" s="106"/>
      <c r="B1" s="59"/>
      <c r="C1" s="59"/>
      <c r="D1" s="59"/>
      <c r="E1" s="58"/>
      <c r="F1" s="58"/>
      <c r="G1" s="58"/>
      <c r="H1" s="58"/>
      <c r="I1" s="58"/>
      <c r="J1" s="58"/>
      <c r="K1" s="58"/>
      <c r="L1" s="58"/>
      <c r="M1" s="58"/>
      <c r="N1" s="59"/>
      <c r="O1" s="59"/>
      <c r="P1" s="59"/>
      <c r="Q1" s="60"/>
    </row>
    <row r="2" spans="1:17" ht="40.200000000000003" x14ac:dyDescent="0.8">
      <c r="A2" s="66"/>
      <c r="B2" s="61"/>
      <c r="C2" s="62"/>
      <c r="D2" s="61"/>
      <c r="E2" s="56" t="s">
        <v>206</v>
      </c>
      <c r="F2" s="55"/>
      <c r="G2" s="57"/>
      <c r="H2" s="55"/>
      <c r="I2" s="55"/>
      <c r="J2" s="55"/>
      <c r="K2" s="55"/>
      <c r="L2" s="55"/>
      <c r="M2" s="55"/>
      <c r="N2" s="61"/>
      <c r="O2" s="61"/>
      <c r="P2" s="61"/>
      <c r="Q2" s="63"/>
    </row>
    <row r="3" spans="1:17" x14ac:dyDescent="0.3">
      <c r="A3" s="66"/>
      <c r="B3" s="61"/>
      <c r="C3" s="61"/>
      <c r="D3" s="61"/>
      <c r="E3" s="55"/>
      <c r="F3" s="55"/>
      <c r="G3" s="55"/>
      <c r="H3" s="55"/>
      <c r="I3" s="55"/>
      <c r="J3" s="55"/>
      <c r="K3" s="55"/>
      <c r="L3" s="55"/>
      <c r="M3" s="55"/>
      <c r="N3" s="61"/>
      <c r="O3" s="61"/>
      <c r="P3" s="61"/>
      <c r="Q3" s="63"/>
    </row>
    <row r="4" spans="1:17" x14ac:dyDescent="0.3">
      <c r="A4" s="66"/>
      <c r="B4" s="61"/>
      <c r="C4" s="61"/>
      <c r="D4" s="61"/>
      <c r="E4" s="105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3"/>
    </row>
    <row r="5" spans="1:17" x14ac:dyDescent="0.3">
      <c r="A5" s="66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3"/>
    </row>
    <row r="6" spans="1:17" x14ac:dyDescent="0.3">
      <c r="A6" s="66"/>
      <c r="B6" s="61"/>
      <c r="C6" s="61"/>
      <c r="D6" s="105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3"/>
    </row>
    <row r="7" spans="1:17" x14ac:dyDescent="0.3">
      <c r="A7" s="66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3"/>
    </row>
    <row r="8" spans="1:17" x14ac:dyDescent="0.3">
      <c r="A8" s="66"/>
      <c r="B8" s="61"/>
      <c r="C8" s="61"/>
      <c r="D8" s="61"/>
      <c r="E8" s="61"/>
      <c r="F8" s="61"/>
      <c r="G8" s="61"/>
      <c r="H8" s="61"/>
      <c r="I8" s="61"/>
      <c r="J8" s="61" t="s">
        <v>33</v>
      </c>
      <c r="K8" s="61"/>
      <c r="L8" s="61"/>
      <c r="M8" s="61"/>
      <c r="N8" s="61"/>
      <c r="O8" s="61"/>
      <c r="P8" s="61"/>
      <c r="Q8" s="63"/>
    </row>
    <row r="9" spans="1:17" x14ac:dyDescent="0.3">
      <c r="A9" s="66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3"/>
    </row>
    <row r="10" spans="1:17" x14ac:dyDescent="0.3">
      <c r="A10" s="66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3"/>
    </row>
    <row r="11" spans="1:17" x14ac:dyDescent="0.3">
      <c r="A11" s="66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3"/>
    </row>
    <row r="12" spans="1:17" x14ac:dyDescent="0.3">
      <c r="A12" s="66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3"/>
    </row>
    <row r="13" spans="1:17" x14ac:dyDescent="0.3">
      <c r="A13" s="66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3"/>
    </row>
    <row r="14" spans="1:17" x14ac:dyDescent="0.3">
      <c r="A14" s="66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3"/>
    </row>
    <row r="15" spans="1:17" x14ac:dyDescent="0.3">
      <c r="A15" s="66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3"/>
    </row>
    <row r="16" spans="1:17" x14ac:dyDescent="0.3">
      <c r="A16" s="66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3"/>
    </row>
    <row r="17" spans="1:17" x14ac:dyDescent="0.3">
      <c r="A17" s="66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3"/>
    </row>
    <row r="18" spans="1:17" x14ac:dyDescent="0.3">
      <c r="A18" s="66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3"/>
    </row>
    <row r="19" spans="1:17" x14ac:dyDescent="0.3">
      <c r="A19" s="66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3"/>
    </row>
    <row r="20" spans="1:17" x14ac:dyDescent="0.3">
      <c r="A20" s="66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3"/>
    </row>
    <row r="21" spans="1:17" x14ac:dyDescent="0.3">
      <c r="A21" s="66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3"/>
    </row>
    <row r="22" spans="1:17" x14ac:dyDescent="0.3">
      <c r="A22" s="66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3"/>
    </row>
    <row r="23" spans="1:17" x14ac:dyDescent="0.3">
      <c r="A23" s="66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3"/>
    </row>
    <row r="24" spans="1:17" x14ac:dyDescent="0.3">
      <c r="A24" s="66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3"/>
    </row>
    <row r="25" spans="1:17" x14ac:dyDescent="0.3">
      <c r="A25" s="66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3"/>
    </row>
    <row r="26" spans="1:17" x14ac:dyDescent="0.3">
      <c r="A26" s="66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3"/>
    </row>
    <row r="27" spans="1:17" x14ac:dyDescent="0.3">
      <c r="A27" s="66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3"/>
    </row>
    <row r="28" spans="1:17" x14ac:dyDescent="0.3">
      <c r="A28" s="66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3"/>
    </row>
    <row r="29" spans="1:17" x14ac:dyDescent="0.3">
      <c r="A29" s="66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3"/>
    </row>
    <row r="30" spans="1:17" ht="15" thickBot="1" x14ac:dyDescent="0.35">
      <c r="A30" s="67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1470-BE6D-40A2-AF05-EF6D94ABFFEC}">
  <sheetPr codeName="Feuil2">
    <tabColor theme="5" tint="-0.249977111117893"/>
  </sheetPr>
  <dimension ref="A1:M32"/>
  <sheetViews>
    <sheetView topLeftCell="A9" workbookViewId="0">
      <selection activeCell="G29" sqref="G29"/>
    </sheetView>
  </sheetViews>
  <sheetFormatPr baseColWidth="10" defaultRowHeight="14.4" x14ac:dyDescent="0.3"/>
  <cols>
    <col min="3" max="3" width="10" customWidth="1"/>
    <col min="4" max="4" width="8.109375" customWidth="1"/>
    <col min="5" max="5" width="4.109375" customWidth="1"/>
    <col min="6" max="6" width="47" customWidth="1"/>
    <col min="7" max="7" width="53.6640625" customWidth="1"/>
    <col min="8" max="8" width="5.5546875" customWidth="1"/>
  </cols>
  <sheetData>
    <row r="1" spans="1:13" x14ac:dyDescent="0.3">
      <c r="A1" s="18"/>
      <c r="B1" s="18"/>
      <c r="C1" s="18"/>
      <c r="D1" s="9"/>
      <c r="E1" s="7"/>
      <c r="F1" s="7"/>
      <c r="G1" s="7"/>
      <c r="H1" s="7"/>
      <c r="I1" s="10"/>
      <c r="J1" s="23"/>
      <c r="K1" s="18"/>
      <c r="L1" s="18"/>
      <c r="M1" s="18"/>
    </row>
    <row r="2" spans="1:13" ht="28.2" x14ac:dyDescent="0.55000000000000004">
      <c r="A2" s="18"/>
      <c r="B2" s="18"/>
      <c r="C2" s="18"/>
      <c r="D2" s="16" t="s">
        <v>207</v>
      </c>
      <c r="E2" s="8"/>
      <c r="F2" s="8"/>
      <c r="G2" s="8"/>
      <c r="H2" s="8"/>
      <c r="I2" s="11"/>
      <c r="J2" s="23"/>
      <c r="K2" s="18"/>
      <c r="L2" s="18"/>
      <c r="M2" s="18"/>
    </row>
    <row r="3" spans="1:13" ht="15" thickBot="1" x14ac:dyDescent="0.35">
      <c r="A3" s="18"/>
      <c r="B3" s="18"/>
      <c r="C3" s="18"/>
      <c r="D3" s="12"/>
      <c r="E3" s="13"/>
      <c r="F3" s="13"/>
      <c r="G3" s="13"/>
      <c r="H3" s="13"/>
      <c r="I3" s="14"/>
      <c r="J3" s="23"/>
      <c r="K3" s="18"/>
      <c r="L3" s="18"/>
      <c r="M3" s="18"/>
    </row>
    <row r="4" spans="1:13" ht="15" thickBot="1" x14ac:dyDescent="0.35">
      <c r="A4" s="18"/>
      <c r="B4" s="18"/>
      <c r="C4" s="18"/>
      <c r="D4" s="18"/>
      <c r="E4" s="18"/>
      <c r="F4" s="21"/>
      <c r="G4" s="21"/>
      <c r="H4" s="18"/>
      <c r="I4" s="18"/>
      <c r="J4" s="18"/>
      <c r="K4" s="18"/>
      <c r="L4" s="18"/>
      <c r="M4" s="18"/>
    </row>
    <row r="5" spans="1:13" ht="16.2" thickBot="1" x14ac:dyDescent="0.35">
      <c r="A5" s="18"/>
      <c r="B5" s="18"/>
      <c r="C5" s="18"/>
      <c r="D5" s="18"/>
      <c r="E5" s="18"/>
      <c r="F5" s="19" t="s">
        <v>0</v>
      </c>
      <c r="G5" s="20" t="s">
        <v>1</v>
      </c>
      <c r="H5" s="18"/>
      <c r="I5" s="18"/>
      <c r="J5" s="18"/>
      <c r="K5" s="18"/>
      <c r="L5" s="18"/>
      <c r="M5" s="18"/>
    </row>
    <row r="6" spans="1:13" ht="15.6" thickBot="1" x14ac:dyDescent="0.35">
      <c r="A6" s="18"/>
      <c r="B6" s="18"/>
      <c r="C6" s="18"/>
      <c r="D6" s="18"/>
      <c r="E6" s="18"/>
      <c r="F6" s="149" t="s">
        <v>195</v>
      </c>
      <c r="G6" s="149" t="s">
        <v>196</v>
      </c>
      <c r="H6" s="18"/>
      <c r="I6" s="18"/>
      <c r="J6" s="18"/>
      <c r="K6" s="18"/>
      <c r="L6" s="18"/>
      <c r="M6" s="18"/>
    </row>
    <row r="7" spans="1:13" ht="15.6" thickBot="1" x14ac:dyDescent="0.35">
      <c r="A7" s="18"/>
      <c r="B7" s="18"/>
      <c r="C7" s="18"/>
      <c r="D7" s="18"/>
      <c r="E7" s="18"/>
      <c r="F7" s="149" t="s">
        <v>55</v>
      </c>
      <c r="G7" s="149" t="s">
        <v>56</v>
      </c>
      <c r="H7" s="18"/>
      <c r="I7" s="18"/>
      <c r="J7" s="18"/>
      <c r="K7" s="18"/>
      <c r="L7" s="18"/>
      <c r="M7" s="18"/>
    </row>
    <row r="8" spans="1:13" ht="15.6" thickBot="1" x14ac:dyDescent="0.35">
      <c r="A8" s="18"/>
      <c r="B8" s="18"/>
      <c r="C8" s="18"/>
      <c r="D8" s="18"/>
      <c r="E8" s="18"/>
      <c r="F8" s="149" t="s">
        <v>177</v>
      </c>
      <c r="G8" s="149" t="s">
        <v>179</v>
      </c>
      <c r="H8" s="18"/>
      <c r="I8" s="18"/>
      <c r="J8" s="18"/>
      <c r="K8" s="18"/>
      <c r="L8" s="18"/>
      <c r="M8" s="18"/>
    </row>
    <row r="9" spans="1:13" ht="15.6" thickBot="1" x14ac:dyDescent="0.35">
      <c r="A9" s="18"/>
      <c r="B9" s="18"/>
      <c r="C9" s="18"/>
      <c r="D9" s="18"/>
      <c r="E9" s="18"/>
      <c r="F9" s="149" t="s">
        <v>198</v>
      </c>
      <c r="G9" s="149" t="s">
        <v>199</v>
      </c>
      <c r="H9" s="18"/>
      <c r="I9" s="18"/>
      <c r="J9" s="18"/>
      <c r="K9" s="18"/>
      <c r="L9" s="18"/>
      <c r="M9" s="18"/>
    </row>
    <row r="10" spans="1:13" ht="15.6" thickBot="1" x14ac:dyDescent="0.35">
      <c r="A10" s="18"/>
      <c r="B10" s="18"/>
      <c r="C10" s="18"/>
      <c r="D10" s="18"/>
      <c r="E10" s="18"/>
      <c r="F10" s="150" t="s">
        <v>47</v>
      </c>
      <c r="G10" s="150" t="s">
        <v>48</v>
      </c>
      <c r="H10" s="18"/>
      <c r="I10" s="18"/>
      <c r="J10" s="18"/>
      <c r="K10" s="18"/>
      <c r="L10" s="18"/>
      <c r="M10" s="18"/>
    </row>
    <row r="11" spans="1:13" ht="15.6" thickBot="1" x14ac:dyDescent="0.35">
      <c r="A11" s="18"/>
      <c r="B11" s="18"/>
      <c r="C11" s="18"/>
      <c r="D11" s="18"/>
      <c r="E11" s="18"/>
      <c r="F11" s="150" t="s">
        <v>54</v>
      </c>
      <c r="G11" s="150" t="s">
        <v>49</v>
      </c>
      <c r="H11" s="18"/>
      <c r="I11" s="18"/>
      <c r="J11" s="18"/>
      <c r="K11" s="18"/>
      <c r="L11" s="18"/>
      <c r="M11" s="18"/>
    </row>
    <row r="12" spans="1:13" ht="15.6" thickBot="1" x14ac:dyDescent="0.35">
      <c r="A12" s="18"/>
      <c r="B12" s="18"/>
      <c r="C12" s="18"/>
      <c r="D12" s="18"/>
      <c r="E12" s="18"/>
      <c r="F12" s="149" t="s">
        <v>181</v>
      </c>
      <c r="G12" s="149" t="s">
        <v>182</v>
      </c>
      <c r="H12" s="18"/>
      <c r="I12" s="18"/>
      <c r="J12" s="18"/>
      <c r="K12" s="18"/>
      <c r="L12" s="18"/>
      <c r="M12" s="18"/>
    </row>
    <row r="13" spans="1:13" ht="15.6" thickBot="1" x14ac:dyDescent="0.35">
      <c r="A13" s="18"/>
      <c r="B13" s="18"/>
      <c r="C13" s="18"/>
      <c r="D13" s="18"/>
      <c r="E13" s="18"/>
      <c r="F13" s="149" t="s">
        <v>190</v>
      </c>
      <c r="G13" s="149" t="s">
        <v>191</v>
      </c>
      <c r="H13" s="18"/>
      <c r="I13" s="18"/>
      <c r="J13" s="18"/>
      <c r="K13" s="18"/>
      <c r="L13" s="18"/>
      <c r="M13" s="18"/>
    </row>
    <row r="14" spans="1:13" ht="15.6" thickBot="1" x14ac:dyDescent="0.35">
      <c r="A14" s="18"/>
      <c r="B14" s="18"/>
      <c r="C14" s="18"/>
      <c r="D14" s="18"/>
      <c r="E14" s="18"/>
      <c r="F14" s="150" t="s">
        <v>53</v>
      </c>
      <c r="G14" s="150" t="s">
        <v>50</v>
      </c>
      <c r="H14" s="18"/>
      <c r="I14" s="18"/>
      <c r="J14" s="18"/>
      <c r="K14" s="18"/>
      <c r="L14" s="18"/>
      <c r="M14" s="18"/>
    </row>
    <row r="15" spans="1:13" ht="15.6" thickBot="1" x14ac:dyDescent="0.35">
      <c r="A15" s="18"/>
      <c r="B15" s="18"/>
      <c r="C15" s="18"/>
      <c r="D15" s="18"/>
      <c r="E15" s="18"/>
      <c r="F15" s="149" t="s">
        <v>184</v>
      </c>
      <c r="G15" s="149" t="s">
        <v>185</v>
      </c>
      <c r="H15" s="18"/>
      <c r="I15" s="18"/>
      <c r="J15" s="18"/>
      <c r="K15" s="18"/>
      <c r="L15" s="18"/>
      <c r="M15" s="18"/>
    </row>
    <row r="16" spans="1:13" ht="15.6" thickBot="1" x14ac:dyDescent="0.35">
      <c r="A16" s="18"/>
      <c r="B16" s="18"/>
      <c r="C16" s="18"/>
      <c r="D16" s="18"/>
      <c r="E16" s="18"/>
      <c r="F16" s="150" t="s">
        <v>51</v>
      </c>
      <c r="G16" s="150" t="s">
        <v>52</v>
      </c>
      <c r="H16" s="18"/>
      <c r="I16" s="18"/>
      <c r="J16" s="18"/>
      <c r="K16" s="18"/>
      <c r="L16" s="18"/>
      <c r="M16" s="18"/>
    </row>
    <row r="17" spans="1:13" ht="15.6" thickBot="1" x14ac:dyDescent="0.35">
      <c r="A17" s="18"/>
      <c r="B17" s="18"/>
      <c r="C17" s="18"/>
      <c r="D17" s="18"/>
      <c r="E17" s="18"/>
      <c r="F17" s="150" t="s">
        <v>57</v>
      </c>
      <c r="G17" s="150" t="s">
        <v>180</v>
      </c>
      <c r="H17" s="18"/>
      <c r="I17" s="18"/>
      <c r="J17" s="18"/>
      <c r="K17" s="18"/>
      <c r="L17" s="18"/>
      <c r="M17" s="18"/>
    </row>
    <row r="18" spans="1:13" ht="15.6" thickBot="1" x14ac:dyDescent="0.35">
      <c r="A18" s="18"/>
      <c r="B18" s="18"/>
      <c r="C18" s="18"/>
      <c r="D18" s="18"/>
      <c r="E18" s="18"/>
      <c r="F18" s="150" t="s">
        <v>59</v>
      </c>
      <c r="G18" s="150" t="s">
        <v>60</v>
      </c>
      <c r="H18" s="18"/>
      <c r="I18" s="18"/>
      <c r="J18" s="18"/>
      <c r="K18" s="18"/>
      <c r="L18" s="18"/>
      <c r="M18" s="18"/>
    </row>
    <row r="19" spans="1:13" ht="15.6" thickBot="1" x14ac:dyDescent="0.35">
      <c r="A19" s="18"/>
      <c r="B19" s="18"/>
      <c r="C19" s="18"/>
      <c r="D19" s="18"/>
      <c r="E19" s="18"/>
      <c r="F19" s="149" t="s">
        <v>192</v>
      </c>
      <c r="G19" s="149" t="s">
        <v>193</v>
      </c>
      <c r="H19" s="18"/>
      <c r="I19" s="18"/>
      <c r="J19" s="18"/>
      <c r="K19" s="18"/>
      <c r="L19" s="18"/>
      <c r="M19" s="18"/>
    </row>
    <row r="20" spans="1:13" ht="15.6" thickBot="1" x14ac:dyDescent="0.35">
      <c r="A20" s="18"/>
      <c r="B20" s="18"/>
      <c r="C20" s="18"/>
      <c r="D20" s="18"/>
      <c r="E20" s="18"/>
      <c r="F20" s="149" t="s">
        <v>174</v>
      </c>
      <c r="G20" s="149" t="s">
        <v>176</v>
      </c>
      <c r="H20" s="18"/>
      <c r="I20" s="18"/>
      <c r="J20" s="18"/>
      <c r="K20" s="18"/>
      <c r="L20" s="18"/>
      <c r="M20" s="18"/>
    </row>
    <row r="21" spans="1:13" ht="15.6" thickBot="1" x14ac:dyDescent="0.35">
      <c r="A21" s="18"/>
      <c r="B21" s="18"/>
      <c r="C21" s="18"/>
      <c r="D21" s="18"/>
      <c r="E21" s="18"/>
      <c r="F21" s="150" t="s">
        <v>61</v>
      </c>
      <c r="G21" s="150" t="s">
        <v>62</v>
      </c>
      <c r="H21" s="18"/>
      <c r="I21" s="18"/>
      <c r="J21" s="18"/>
      <c r="K21" s="18"/>
      <c r="L21" s="18"/>
      <c r="M21" s="18"/>
    </row>
    <row r="22" spans="1:13" ht="15.6" thickBot="1" x14ac:dyDescent="0.35">
      <c r="A22" s="18"/>
      <c r="B22" s="18"/>
      <c r="C22" s="18"/>
      <c r="D22" s="18"/>
      <c r="E22" s="18"/>
      <c r="F22" s="149" t="s">
        <v>186</v>
      </c>
      <c r="G22" s="149" t="s">
        <v>187</v>
      </c>
      <c r="H22" s="18"/>
      <c r="I22" s="18"/>
      <c r="J22" s="18"/>
      <c r="K22" s="18"/>
      <c r="L22" s="18"/>
      <c r="M22" s="18"/>
    </row>
    <row r="23" spans="1:13" ht="15.6" thickBot="1" x14ac:dyDescent="0.35">
      <c r="A23" s="18"/>
      <c r="B23" s="18"/>
      <c r="C23" s="18"/>
      <c r="D23" s="18"/>
      <c r="E23" s="18"/>
      <c r="F23" s="150" t="s">
        <v>63</v>
      </c>
      <c r="G23" s="150" t="s">
        <v>64</v>
      </c>
      <c r="H23" s="18"/>
      <c r="I23" s="18"/>
      <c r="J23" s="18"/>
      <c r="K23" s="18"/>
      <c r="L23" s="18"/>
      <c r="M23" s="18"/>
    </row>
    <row r="24" spans="1:13" ht="15.6" thickBot="1" x14ac:dyDescent="0.35">
      <c r="A24" s="18"/>
      <c r="B24" s="18"/>
      <c r="C24" s="18"/>
      <c r="D24" s="18"/>
      <c r="E24" s="18"/>
      <c r="F24" s="150" t="s">
        <v>68</v>
      </c>
      <c r="G24" s="150" t="s">
        <v>69</v>
      </c>
      <c r="H24" s="18"/>
      <c r="I24" s="18"/>
      <c r="J24" s="18"/>
      <c r="K24" s="18"/>
      <c r="L24" s="18"/>
      <c r="M24" s="18"/>
    </row>
    <row r="25" spans="1:13" ht="15.6" thickBot="1" x14ac:dyDescent="0.35">
      <c r="A25" s="18"/>
      <c r="B25" s="18"/>
      <c r="C25" s="18"/>
      <c r="D25" s="18"/>
      <c r="E25" s="18"/>
      <c r="F25" s="150" t="s">
        <v>67</v>
      </c>
      <c r="G25" s="150" t="s">
        <v>65</v>
      </c>
      <c r="H25" s="18"/>
      <c r="I25" s="18"/>
      <c r="J25" s="18"/>
      <c r="K25" s="18"/>
      <c r="L25" s="18"/>
      <c r="M25" s="18"/>
    </row>
    <row r="26" spans="1:13" ht="15.6" thickBot="1" x14ac:dyDescent="0.35">
      <c r="A26" s="18"/>
      <c r="B26" s="18"/>
      <c r="C26" s="18"/>
      <c r="D26" s="18"/>
      <c r="E26" s="18"/>
      <c r="F26" s="149" t="s">
        <v>116</v>
      </c>
      <c r="G26" s="149" t="s">
        <v>117</v>
      </c>
      <c r="H26" s="18"/>
      <c r="I26" s="18"/>
      <c r="J26" s="18"/>
      <c r="K26" s="18"/>
      <c r="L26" s="18"/>
      <c r="M26" s="18"/>
    </row>
    <row r="27" spans="1:13" ht="15.6" thickBot="1" x14ac:dyDescent="0.35">
      <c r="A27" s="18"/>
      <c r="B27" s="18"/>
      <c r="C27" s="18"/>
      <c r="D27" s="18"/>
      <c r="E27" s="18"/>
      <c r="F27" s="149" t="s">
        <v>118</v>
      </c>
      <c r="G27" s="149" t="s">
        <v>119</v>
      </c>
      <c r="H27" s="18"/>
      <c r="I27" s="18"/>
      <c r="J27" s="18"/>
      <c r="K27" s="18"/>
      <c r="L27" s="18"/>
      <c r="M27" s="18"/>
    </row>
    <row r="28" spans="1:13" ht="15.6" thickBot="1" x14ac:dyDescent="0.35">
      <c r="F28" s="150" t="s">
        <v>70</v>
      </c>
      <c r="G28" s="150" t="s">
        <v>71</v>
      </c>
    </row>
    <row r="29" spans="1:13" ht="15.6" thickBot="1" x14ac:dyDescent="0.35">
      <c r="F29" s="150" t="s">
        <v>229</v>
      </c>
      <c r="G29" s="150" t="s">
        <v>230</v>
      </c>
    </row>
    <row r="30" spans="1:13" ht="15" thickBot="1" x14ac:dyDescent="0.35">
      <c r="F30" s="22"/>
      <c r="G30" s="22"/>
    </row>
    <row r="31" spans="1:13" ht="15" thickBot="1" x14ac:dyDescent="0.35">
      <c r="F31" s="22"/>
      <c r="G31" s="22"/>
    </row>
    <row r="32" spans="1:13" ht="15" thickBot="1" x14ac:dyDescent="0.35">
      <c r="F32" s="22"/>
      <c r="G32" s="22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CC1E-0C96-4EFF-81B8-FC75C3B5460B}">
  <sheetPr codeName="Feuil3">
    <tabColor theme="4" tint="-0.249977111117893"/>
  </sheetPr>
  <dimension ref="A1:J31"/>
  <sheetViews>
    <sheetView topLeftCell="A5" zoomScaleNormal="100" workbookViewId="0">
      <selection activeCell="C26" sqref="C26"/>
    </sheetView>
  </sheetViews>
  <sheetFormatPr baseColWidth="10" defaultRowHeight="14.4" x14ac:dyDescent="0.3"/>
  <cols>
    <col min="1" max="1" width="22.44140625" customWidth="1"/>
    <col min="2" max="2" width="23.6640625" customWidth="1"/>
    <col min="3" max="3" width="18.5546875" customWidth="1"/>
    <col min="4" max="4" width="33" customWidth="1"/>
    <col min="5" max="5" width="26.88671875" customWidth="1"/>
    <col min="6" max="6" width="31.33203125" customWidth="1"/>
    <col min="7" max="7" width="19.44140625" customWidth="1"/>
    <col min="8" max="8" width="28.109375" customWidth="1"/>
    <col min="9" max="9" width="20.33203125" customWidth="1"/>
  </cols>
  <sheetData>
    <row r="1" spans="1:10" ht="15" x14ac:dyDescent="0.3">
      <c r="A1" s="41"/>
      <c r="B1" s="44"/>
      <c r="C1" s="116"/>
      <c r="D1" s="117"/>
      <c r="E1" s="117"/>
      <c r="F1" s="117"/>
      <c r="G1" s="118"/>
      <c r="H1" s="107"/>
      <c r="I1" s="42"/>
      <c r="J1" s="44"/>
    </row>
    <row r="2" spans="1:10" ht="25.2" x14ac:dyDescent="0.5">
      <c r="A2" s="43"/>
      <c r="B2" s="125"/>
      <c r="C2" s="124" t="s">
        <v>208</v>
      </c>
      <c r="D2" s="119"/>
      <c r="E2" s="119"/>
      <c r="F2" s="119"/>
      <c r="G2" s="120"/>
      <c r="H2" s="107"/>
      <c r="I2" s="45"/>
      <c r="J2" s="44"/>
    </row>
    <row r="3" spans="1:10" ht="15.6" thickBot="1" x14ac:dyDescent="0.35">
      <c r="A3" s="43"/>
      <c r="B3" s="44"/>
      <c r="C3" s="121"/>
      <c r="D3" s="122"/>
      <c r="E3" s="122"/>
      <c r="F3" s="122"/>
      <c r="G3" s="123"/>
      <c r="H3" s="107"/>
      <c r="I3" s="45"/>
      <c r="J3" s="44"/>
    </row>
    <row r="4" spans="1:10" x14ac:dyDescent="0.3">
      <c r="A4" s="43"/>
      <c r="B4" s="44"/>
      <c r="C4" s="44"/>
      <c r="D4" s="44"/>
      <c r="E4" s="44"/>
      <c r="F4" s="44"/>
      <c r="G4" s="44"/>
      <c r="H4" s="44"/>
      <c r="I4" s="45"/>
      <c r="J4" s="44"/>
    </row>
    <row r="5" spans="1:10" x14ac:dyDescent="0.3">
      <c r="A5" s="17" t="s">
        <v>0</v>
      </c>
      <c r="B5" s="15" t="s">
        <v>23</v>
      </c>
      <c r="C5" s="15" t="s">
        <v>2</v>
      </c>
      <c r="D5" s="15" t="s">
        <v>24</v>
      </c>
      <c r="E5" s="15" t="s">
        <v>31</v>
      </c>
      <c r="F5" s="15" t="s">
        <v>30</v>
      </c>
      <c r="G5" s="15" t="s">
        <v>3</v>
      </c>
      <c r="H5" s="15" t="s">
        <v>25</v>
      </c>
      <c r="I5" s="40" t="s">
        <v>4</v>
      </c>
      <c r="J5" s="44"/>
    </row>
    <row r="6" spans="1:10" ht="15" x14ac:dyDescent="0.3">
      <c r="A6" s="158" t="s">
        <v>195</v>
      </c>
      <c r="B6" s="159" t="s">
        <v>197</v>
      </c>
      <c r="C6" s="160">
        <v>92391937</v>
      </c>
      <c r="D6" s="15"/>
      <c r="E6" s="15"/>
      <c r="F6" s="15"/>
      <c r="G6" s="15" t="s">
        <v>85</v>
      </c>
      <c r="H6" s="15"/>
      <c r="I6" s="40"/>
      <c r="J6" s="44"/>
    </row>
    <row r="7" spans="1:10" ht="15" x14ac:dyDescent="0.3">
      <c r="A7" s="151" t="s">
        <v>72</v>
      </c>
      <c r="B7" s="152" t="s">
        <v>56</v>
      </c>
      <c r="C7" t="s">
        <v>89</v>
      </c>
      <c r="E7">
        <v>6264195488</v>
      </c>
      <c r="F7" t="s">
        <v>87</v>
      </c>
      <c r="G7" t="s">
        <v>88</v>
      </c>
      <c r="I7" s="2"/>
      <c r="J7" s="44"/>
    </row>
    <row r="8" spans="1:10" ht="15" x14ac:dyDescent="0.3">
      <c r="A8" s="151" t="s">
        <v>177</v>
      </c>
      <c r="B8" s="152" t="s">
        <v>178</v>
      </c>
      <c r="C8">
        <v>69359987</v>
      </c>
      <c r="G8" t="s">
        <v>88</v>
      </c>
      <c r="I8" s="2"/>
      <c r="J8" s="44"/>
    </row>
    <row r="9" spans="1:10" ht="15" x14ac:dyDescent="0.3">
      <c r="A9" s="151" t="s">
        <v>198</v>
      </c>
      <c r="B9" s="152" t="s">
        <v>199</v>
      </c>
      <c r="I9" s="2"/>
      <c r="J9" s="44"/>
    </row>
    <row r="10" spans="1:10" ht="15" x14ac:dyDescent="0.3">
      <c r="A10" s="151" t="s">
        <v>47</v>
      </c>
      <c r="B10" s="152" t="s">
        <v>48</v>
      </c>
      <c r="D10" s="143" t="s">
        <v>109</v>
      </c>
      <c r="G10" t="s">
        <v>85</v>
      </c>
      <c r="I10" s="2"/>
      <c r="J10" s="44"/>
    </row>
    <row r="11" spans="1:10" ht="15" x14ac:dyDescent="0.3">
      <c r="A11" s="151" t="s">
        <v>47</v>
      </c>
      <c r="B11" s="152" t="s">
        <v>49</v>
      </c>
      <c r="C11" t="s">
        <v>100</v>
      </c>
      <c r="D11" s="143" t="s">
        <v>112</v>
      </c>
      <c r="G11" t="s">
        <v>85</v>
      </c>
      <c r="I11" s="2"/>
      <c r="J11" s="44"/>
    </row>
    <row r="12" spans="1:10" ht="15" x14ac:dyDescent="0.3">
      <c r="A12" s="151" t="s">
        <v>181</v>
      </c>
      <c r="B12" s="152" t="s">
        <v>182</v>
      </c>
      <c r="C12">
        <v>91603519</v>
      </c>
      <c r="D12" s="143"/>
      <c r="G12" t="s">
        <v>88</v>
      </c>
      <c r="I12" s="2"/>
      <c r="J12" s="44"/>
    </row>
    <row r="13" spans="1:10" ht="15" x14ac:dyDescent="0.3">
      <c r="A13" s="151" t="s">
        <v>73</v>
      </c>
      <c r="B13" s="152" t="s">
        <v>50</v>
      </c>
      <c r="C13" t="s">
        <v>106</v>
      </c>
      <c r="D13" s="143" t="s">
        <v>107</v>
      </c>
      <c r="G13" t="s">
        <v>85</v>
      </c>
      <c r="I13" s="2"/>
      <c r="J13" s="44"/>
    </row>
    <row r="14" spans="1:10" ht="15" x14ac:dyDescent="0.3">
      <c r="A14" s="151" t="s">
        <v>184</v>
      </c>
      <c r="B14" s="152" t="s">
        <v>185</v>
      </c>
      <c r="D14" s="143"/>
      <c r="I14" s="2"/>
      <c r="J14" s="44"/>
    </row>
    <row r="15" spans="1:10" ht="15" x14ac:dyDescent="0.3">
      <c r="A15" s="151" t="s">
        <v>51</v>
      </c>
      <c r="B15" s="152" t="s">
        <v>52</v>
      </c>
      <c r="C15" t="s">
        <v>82</v>
      </c>
      <c r="D15" s="143" t="s">
        <v>83</v>
      </c>
      <c r="E15" s="161"/>
      <c r="F15" t="s">
        <v>84</v>
      </c>
      <c r="G15" t="s">
        <v>85</v>
      </c>
      <c r="I15" s="2" t="s">
        <v>86</v>
      </c>
      <c r="J15" s="44"/>
    </row>
    <row r="16" spans="1:10" ht="15" x14ac:dyDescent="0.3">
      <c r="A16" s="151" t="s">
        <v>57</v>
      </c>
      <c r="B16" s="152" t="s">
        <v>58</v>
      </c>
      <c r="C16" t="s">
        <v>92</v>
      </c>
      <c r="E16">
        <v>3158363531</v>
      </c>
      <c r="F16" s="144" t="s">
        <v>93</v>
      </c>
      <c r="G16" t="s">
        <v>88</v>
      </c>
      <c r="I16" s="2"/>
      <c r="J16" s="44"/>
    </row>
    <row r="17" spans="1:10" ht="15" x14ac:dyDescent="0.3">
      <c r="A17" s="151" t="s">
        <v>59</v>
      </c>
      <c r="B17" s="152" t="s">
        <v>60</v>
      </c>
      <c r="C17" t="s">
        <v>95</v>
      </c>
      <c r="D17" s="143" t="s">
        <v>110</v>
      </c>
      <c r="E17">
        <v>2595642965</v>
      </c>
      <c r="F17" t="s">
        <v>94</v>
      </c>
      <c r="G17" t="s">
        <v>88</v>
      </c>
      <c r="I17" s="2"/>
      <c r="J17" s="44"/>
    </row>
    <row r="18" spans="1:10" ht="15" x14ac:dyDescent="0.3">
      <c r="A18" s="151" t="s">
        <v>174</v>
      </c>
      <c r="B18" s="152" t="s">
        <v>175</v>
      </c>
      <c r="C18">
        <v>52018453</v>
      </c>
      <c r="F18" s="144"/>
      <c r="G18" t="s">
        <v>88</v>
      </c>
      <c r="H18" s="157">
        <v>61905621</v>
      </c>
      <c r="I18" s="2"/>
      <c r="J18" s="44"/>
    </row>
    <row r="19" spans="1:10" ht="15" x14ac:dyDescent="0.3">
      <c r="A19" s="151" t="s">
        <v>61</v>
      </c>
      <c r="B19" s="152" t="s">
        <v>74</v>
      </c>
      <c r="C19" t="s">
        <v>99</v>
      </c>
      <c r="D19" s="143" t="s">
        <v>111</v>
      </c>
      <c r="E19">
        <v>1538966532</v>
      </c>
      <c r="F19" t="s">
        <v>96</v>
      </c>
      <c r="G19" t="s">
        <v>88</v>
      </c>
      <c r="H19" t="s">
        <v>97</v>
      </c>
      <c r="I19" s="2" t="s">
        <v>98</v>
      </c>
      <c r="J19" s="44"/>
    </row>
    <row r="20" spans="1:10" ht="15" x14ac:dyDescent="0.3">
      <c r="A20" s="151" t="s">
        <v>63</v>
      </c>
      <c r="B20" s="152" t="s">
        <v>75</v>
      </c>
      <c r="C20" t="s">
        <v>103</v>
      </c>
      <c r="E20">
        <v>4138430222</v>
      </c>
      <c r="F20" t="s">
        <v>102</v>
      </c>
      <c r="G20" t="s">
        <v>88</v>
      </c>
      <c r="H20" t="s">
        <v>104</v>
      </c>
      <c r="I20" s="2" t="s">
        <v>101</v>
      </c>
      <c r="J20" s="44"/>
    </row>
    <row r="21" spans="1:10" ht="15" x14ac:dyDescent="0.3">
      <c r="A21" s="151" t="s">
        <v>76</v>
      </c>
      <c r="B21" s="152" t="s">
        <v>69</v>
      </c>
      <c r="C21" t="s">
        <v>91</v>
      </c>
      <c r="E21">
        <v>267448042</v>
      </c>
      <c r="F21" t="s">
        <v>90</v>
      </c>
      <c r="G21" t="s">
        <v>85</v>
      </c>
      <c r="I21" s="2" t="s">
        <v>105</v>
      </c>
      <c r="J21" s="44"/>
    </row>
    <row r="22" spans="1:10" ht="15" x14ac:dyDescent="0.3">
      <c r="A22" s="151" t="s">
        <v>66</v>
      </c>
      <c r="B22" s="152" t="s">
        <v>77</v>
      </c>
      <c r="C22" t="s">
        <v>115</v>
      </c>
      <c r="D22" s="143" t="s">
        <v>113</v>
      </c>
      <c r="E22">
        <v>2371902884</v>
      </c>
      <c r="F22" t="s">
        <v>114</v>
      </c>
      <c r="G22" t="s">
        <v>88</v>
      </c>
      <c r="H22" t="s">
        <v>82</v>
      </c>
      <c r="I22" s="2" t="s">
        <v>101</v>
      </c>
      <c r="J22" s="44"/>
    </row>
    <row r="23" spans="1:10" ht="15" x14ac:dyDescent="0.3">
      <c r="A23" s="151" t="s">
        <v>116</v>
      </c>
      <c r="B23" s="152" t="s">
        <v>117</v>
      </c>
      <c r="D23" s="143"/>
      <c r="I23" s="2"/>
      <c r="J23" s="44"/>
    </row>
    <row r="24" spans="1:10" ht="15" x14ac:dyDescent="0.3">
      <c r="A24" s="151" t="s">
        <v>118</v>
      </c>
      <c r="B24" s="152" t="s">
        <v>119</v>
      </c>
      <c r="C24" t="s">
        <v>121</v>
      </c>
      <c r="E24">
        <v>8604746322</v>
      </c>
      <c r="F24" t="s">
        <v>120</v>
      </c>
      <c r="G24" t="s">
        <v>88</v>
      </c>
      <c r="I24" s="2"/>
      <c r="J24" s="44"/>
    </row>
    <row r="25" spans="1:10" ht="15" x14ac:dyDescent="0.3">
      <c r="A25" s="151" t="s">
        <v>70</v>
      </c>
      <c r="B25" s="152" t="s">
        <v>71</v>
      </c>
      <c r="D25" s="143" t="s">
        <v>108</v>
      </c>
      <c r="I25" s="2"/>
      <c r="J25" s="44"/>
    </row>
    <row r="26" spans="1:10" x14ac:dyDescent="0.3">
      <c r="A26" s="162" t="s">
        <v>227</v>
      </c>
      <c r="B26" s="163" t="s">
        <v>228</v>
      </c>
      <c r="I26" s="2"/>
      <c r="J26" s="44"/>
    </row>
    <row r="27" spans="1:10" x14ac:dyDescent="0.3">
      <c r="A27" s="1"/>
      <c r="I27" s="2"/>
      <c r="J27" s="44"/>
    </row>
    <row r="28" spans="1:10" x14ac:dyDescent="0.3">
      <c r="A28" s="1"/>
      <c r="I28" s="2"/>
      <c r="J28" s="44"/>
    </row>
    <row r="29" spans="1:10" ht="15" thickBot="1" x14ac:dyDescent="0.35">
      <c r="A29" s="3"/>
      <c r="B29" s="4"/>
      <c r="C29" s="4"/>
      <c r="D29" s="4"/>
      <c r="E29" s="4"/>
      <c r="F29" s="4"/>
      <c r="G29" s="4"/>
      <c r="H29" s="4"/>
      <c r="I29" s="5"/>
    </row>
    <row r="30" spans="1:10" x14ac:dyDescent="0.3">
      <c r="A30" s="44"/>
      <c r="B30" s="44"/>
      <c r="C30" s="44"/>
      <c r="D30" s="44"/>
      <c r="E30" s="44"/>
      <c r="F30" s="44"/>
      <c r="G30" s="44"/>
      <c r="H30" s="44"/>
      <c r="I30" s="44"/>
    </row>
    <row r="31" spans="1:10" x14ac:dyDescent="0.3">
      <c r="A31" s="44"/>
      <c r="B31" s="44"/>
      <c r="C31" s="44"/>
      <c r="D31" s="44"/>
      <c r="E31" s="44"/>
      <c r="F31" s="44"/>
      <c r="G31" s="44"/>
      <c r="H31" s="44"/>
      <c r="I31" s="44"/>
    </row>
  </sheetData>
  <conditionalFormatting sqref="A1">
    <cfRule type="iconSet" priority="1">
      <iconSet iconSet="3Arrows">
        <cfvo type="percent" val="0"/>
        <cfvo type="percent" val="33"/>
        <cfvo type="percent" val="67"/>
      </iconSet>
    </cfRule>
  </conditionalFormatting>
  <hyperlinks>
    <hyperlink ref="D15" r:id="rId1" xr:uid="{D1521360-D81C-4DCC-A0A2-25BD9876FDFD}"/>
    <hyperlink ref="D25" r:id="rId2" xr:uid="{54F54FEE-E879-4EFD-B008-84A265ACDFA3}"/>
    <hyperlink ref="D10" r:id="rId3" xr:uid="{8D20610E-0313-46A8-8408-2AC0FCE3C234}"/>
    <hyperlink ref="D13" r:id="rId4" xr:uid="{3CE9FB28-3E2E-4C0E-9C2E-3420E5049050}"/>
    <hyperlink ref="D22" r:id="rId5" xr:uid="{B784B526-8B55-4284-B07B-F8B35C7964D5}"/>
    <hyperlink ref="D17" r:id="rId6" xr:uid="{11701DC3-E9AD-44FE-9232-9B2E687CD157}"/>
    <hyperlink ref="D19" r:id="rId7" xr:uid="{6C07BA5D-1533-4BC9-ACCA-0F6F18237EC9}"/>
    <hyperlink ref="D11" r:id="rId8" xr:uid="{96B5ED70-9564-4E21-A421-833F63997056}"/>
  </hyperlinks>
  <pageMargins left="0.7" right="0.7" top="0.75" bottom="0.75" header="0.3" footer="0.3"/>
  <drawing r:id="rId9"/>
  <tableParts count="1"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ED91-A91E-4955-850E-CDD115150235}">
  <sheetPr codeName="Feuil4">
    <tabColor theme="6" tint="0.39997558519241921"/>
  </sheetPr>
  <dimension ref="A1:BD49"/>
  <sheetViews>
    <sheetView topLeftCell="A10" zoomScale="106" zoomScaleNormal="118" workbookViewId="0">
      <pane xSplit="1" topLeftCell="AG1" activePane="topRight" state="frozen"/>
      <selection activeCell="A6" sqref="A6"/>
      <selection pane="topRight" activeCell="BD6" sqref="BD6:BD27"/>
    </sheetView>
  </sheetViews>
  <sheetFormatPr baseColWidth="10" defaultRowHeight="14.4" x14ac:dyDescent="0.3"/>
  <cols>
    <col min="1" max="1" width="23.109375" customWidth="1"/>
    <col min="2" max="2" width="27.88671875" customWidth="1"/>
    <col min="3" max="4" width="15" customWidth="1"/>
    <col min="5" max="5" width="18.88671875" customWidth="1"/>
    <col min="6" max="6" width="17.5546875" customWidth="1"/>
    <col min="7" max="7" width="14.5546875" customWidth="1"/>
    <col min="8" max="8" width="12.88671875" customWidth="1"/>
    <col min="9" max="9" width="13" customWidth="1"/>
    <col min="10" max="54" width="12.88671875" customWidth="1"/>
    <col min="55" max="55" width="17.5546875" customWidth="1"/>
    <col min="56" max="56" width="25.44140625" customWidth="1"/>
  </cols>
  <sheetData>
    <row r="1" spans="1:56" x14ac:dyDescent="0.3">
      <c r="A1" s="26"/>
      <c r="B1" s="26"/>
      <c r="C1" s="26"/>
      <c r="D1" s="9"/>
      <c r="E1" s="7"/>
      <c r="F1" s="7"/>
      <c r="G1" s="7"/>
      <c r="H1" s="7"/>
      <c r="I1" s="10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</row>
    <row r="2" spans="1:56" ht="50.4" x14ac:dyDescent="0.95">
      <c r="A2" s="108"/>
      <c r="B2" s="26"/>
      <c r="C2" s="26"/>
      <c r="D2" s="25" t="s">
        <v>7</v>
      </c>
      <c r="E2" s="8"/>
      <c r="F2" s="8"/>
      <c r="G2" s="8"/>
      <c r="H2" s="8"/>
      <c r="I2" s="11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</row>
    <row r="3" spans="1:56" ht="15" thickBot="1" x14ac:dyDescent="0.35">
      <c r="A3" s="26"/>
      <c r="B3" s="26"/>
      <c r="C3" s="26"/>
      <c r="D3" s="12"/>
      <c r="E3" s="13"/>
      <c r="F3" s="13"/>
      <c r="G3" s="13"/>
      <c r="H3" s="13"/>
      <c r="I3" s="14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</row>
    <row r="4" spans="1:56" ht="15" thickBot="1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</row>
    <row r="5" spans="1:56" ht="15.6" thickBot="1" x14ac:dyDescent="0.35">
      <c r="A5" s="28" t="s">
        <v>0</v>
      </c>
      <c r="B5" s="29" t="s">
        <v>1</v>
      </c>
      <c r="C5" s="133" t="s">
        <v>122</v>
      </c>
      <c r="D5" s="30" t="s">
        <v>123</v>
      </c>
      <c r="E5" s="133" t="s">
        <v>124</v>
      </c>
      <c r="F5" s="133" t="s">
        <v>125</v>
      </c>
      <c r="G5" s="133" t="s">
        <v>126</v>
      </c>
      <c r="H5" s="30" t="s">
        <v>127</v>
      </c>
      <c r="I5" s="30" t="s">
        <v>128</v>
      </c>
      <c r="J5" s="30" t="s">
        <v>129</v>
      </c>
      <c r="K5" s="30" t="s">
        <v>130</v>
      </c>
      <c r="L5" s="30" t="s">
        <v>131</v>
      </c>
      <c r="M5" s="30" t="s">
        <v>132</v>
      </c>
      <c r="N5" s="30" t="s">
        <v>133</v>
      </c>
      <c r="O5" s="30" t="s">
        <v>134</v>
      </c>
      <c r="P5" s="30" t="s">
        <v>135</v>
      </c>
      <c r="Q5" s="30" t="s">
        <v>136</v>
      </c>
      <c r="R5" s="30" t="s">
        <v>137</v>
      </c>
      <c r="S5" s="30" t="s">
        <v>138</v>
      </c>
      <c r="T5" s="30" t="s">
        <v>139</v>
      </c>
      <c r="U5" s="30" t="s">
        <v>140</v>
      </c>
      <c r="V5" s="30" t="s">
        <v>141</v>
      </c>
      <c r="W5" s="30" t="s">
        <v>142</v>
      </c>
      <c r="X5" s="30" t="s">
        <v>143</v>
      </c>
      <c r="Y5" s="30" t="s">
        <v>144</v>
      </c>
      <c r="Z5" s="30" t="s">
        <v>145</v>
      </c>
      <c r="AA5" s="30" t="s">
        <v>146</v>
      </c>
      <c r="AB5" s="30" t="s">
        <v>147</v>
      </c>
      <c r="AC5" s="30" t="s">
        <v>148</v>
      </c>
      <c r="AD5" s="30" t="s">
        <v>149</v>
      </c>
      <c r="AE5" s="30" t="s">
        <v>150</v>
      </c>
      <c r="AF5" s="30" t="s">
        <v>151</v>
      </c>
      <c r="AG5" s="30" t="s">
        <v>152</v>
      </c>
      <c r="AH5" s="30" t="s">
        <v>153</v>
      </c>
      <c r="AI5" s="30" t="s">
        <v>154</v>
      </c>
      <c r="AJ5" s="30" t="s">
        <v>155</v>
      </c>
      <c r="AK5" s="30" t="s">
        <v>156</v>
      </c>
      <c r="AL5" s="30" t="s">
        <v>157</v>
      </c>
      <c r="AM5" s="30" t="s">
        <v>158</v>
      </c>
      <c r="AN5" s="30" t="s">
        <v>159</v>
      </c>
      <c r="AO5" s="30" t="s">
        <v>160</v>
      </c>
      <c r="AP5" s="30" t="s">
        <v>161</v>
      </c>
      <c r="AQ5" s="30" t="s">
        <v>162</v>
      </c>
      <c r="AR5" s="30" t="s">
        <v>163</v>
      </c>
      <c r="AS5" s="30" t="s">
        <v>164</v>
      </c>
      <c r="AT5" s="30" t="s">
        <v>165</v>
      </c>
      <c r="AU5" s="30" t="s">
        <v>166</v>
      </c>
      <c r="AV5" s="30" t="s">
        <v>167</v>
      </c>
      <c r="AW5" s="30" t="s">
        <v>168</v>
      </c>
      <c r="AX5" s="30" t="s">
        <v>169</v>
      </c>
      <c r="AY5" s="30" t="s">
        <v>170</v>
      </c>
      <c r="AZ5" s="30" t="s">
        <v>171</v>
      </c>
      <c r="BA5" s="30" t="s">
        <v>172</v>
      </c>
      <c r="BB5" s="30" t="s">
        <v>173</v>
      </c>
      <c r="BC5" s="131" t="s">
        <v>5</v>
      </c>
      <c r="BD5" s="132" t="s">
        <v>6</v>
      </c>
    </row>
    <row r="6" spans="1:56" s="24" customFormat="1" ht="17.25" customHeight="1" thickTop="1" x14ac:dyDescent="0.3">
      <c r="A6" s="147" t="s">
        <v>72</v>
      </c>
      <c r="B6" s="145" t="s">
        <v>56</v>
      </c>
      <c r="C6" s="31">
        <v>500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126"/>
      <c r="BC6" s="127">
        <f>SUM(Tableau5[[#This Row],[04/01/2026]:[27/12/2026]])</f>
        <v>500</v>
      </c>
      <c r="BD6" s="164">
        <f>SUM(Tableau5[TOTAL])</f>
        <v>448500</v>
      </c>
    </row>
    <row r="7" spans="1:56" x14ac:dyDescent="0.3">
      <c r="A7" s="148" t="s">
        <v>195</v>
      </c>
      <c r="B7" s="146" t="s">
        <v>197</v>
      </c>
      <c r="C7" s="27">
        <v>1000</v>
      </c>
      <c r="D7" s="27">
        <v>1000</v>
      </c>
      <c r="E7" s="27">
        <v>1000</v>
      </c>
      <c r="F7" s="27">
        <v>1000</v>
      </c>
      <c r="G7" s="27">
        <v>1000</v>
      </c>
      <c r="H7" s="27">
        <v>1000</v>
      </c>
      <c r="I7" s="27">
        <v>1000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153">
        <f>SUM(Tableau5[[#This Row],[04/01/2026]:[27/12/2026]])</f>
        <v>7000</v>
      </c>
      <c r="BD7" s="165"/>
    </row>
    <row r="8" spans="1:56" x14ac:dyDescent="0.3">
      <c r="A8" s="148" t="s">
        <v>177</v>
      </c>
      <c r="B8" s="146" t="s">
        <v>178</v>
      </c>
      <c r="C8" s="27">
        <v>1000</v>
      </c>
      <c r="D8" s="27">
        <v>1000</v>
      </c>
      <c r="E8" s="27">
        <v>1000</v>
      </c>
      <c r="F8" s="27">
        <v>1000</v>
      </c>
      <c r="G8" s="27">
        <v>1000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153">
        <f>SUM(Tableau5[[#This Row],[04/01/2026]:[27/12/2026]])</f>
        <v>5000</v>
      </c>
      <c r="BD8" s="165"/>
    </row>
    <row r="9" spans="1:56" x14ac:dyDescent="0.3">
      <c r="A9" s="148" t="s">
        <v>200</v>
      </c>
      <c r="B9" s="146" t="s">
        <v>201</v>
      </c>
      <c r="C9" s="27">
        <v>1000</v>
      </c>
      <c r="D9" s="27">
        <v>1000</v>
      </c>
      <c r="E9" s="27">
        <v>1000</v>
      </c>
      <c r="F9" s="27">
        <v>1000</v>
      </c>
      <c r="G9" s="27">
        <v>1000</v>
      </c>
      <c r="H9" s="27">
        <v>1000</v>
      </c>
      <c r="I9" s="27">
        <v>1000</v>
      </c>
      <c r="J9" s="27">
        <v>1000</v>
      </c>
      <c r="K9" s="27">
        <v>1000</v>
      </c>
      <c r="L9" s="27">
        <v>1000</v>
      </c>
      <c r="M9" s="27">
        <v>1000</v>
      </c>
      <c r="N9" s="27">
        <v>1000</v>
      </c>
      <c r="O9" s="27">
        <v>1000</v>
      </c>
      <c r="P9" s="27">
        <v>1000</v>
      </c>
      <c r="Q9" s="27">
        <v>1000</v>
      </c>
      <c r="R9" s="27">
        <v>1000</v>
      </c>
      <c r="S9" s="27">
        <v>1000</v>
      </c>
      <c r="T9" s="27">
        <v>1000</v>
      </c>
      <c r="U9" s="27">
        <v>1000</v>
      </c>
      <c r="V9" s="27">
        <v>1000</v>
      </c>
      <c r="W9" s="27">
        <v>1000</v>
      </c>
      <c r="X9" s="27">
        <v>1000</v>
      </c>
      <c r="Y9" s="27">
        <v>1000</v>
      </c>
      <c r="Z9" s="27">
        <v>1000</v>
      </c>
      <c r="AA9" s="27">
        <v>1000</v>
      </c>
      <c r="AB9" s="27">
        <v>1000</v>
      </c>
      <c r="AC9" s="27">
        <v>1000</v>
      </c>
      <c r="AD9" s="27">
        <v>1000</v>
      </c>
      <c r="AE9" s="27">
        <v>1000</v>
      </c>
      <c r="AF9" s="27">
        <v>1000</v>
      </c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153">
        <f>SUM(Tableau5[[#This Row],[04/01/2026]:[27/12/2026]])</f>
        <v>30000</v>
      </c>
      <c r="BD9" s="165"/>
    </row>
    <row r="10" spans="1:56" x14ac:dyDescent="0.3">
      <c r="A10" s="148" t="s">
        <v>47</v>
      </c>
      <c r="B10" s="146" t="s">
        <v>48</v>
      </c>
      <c r="C10" s="27">
        <v>1000</v>
      </c>
      <c r="D10" s="27">
        <v>2000</v>
      </c>
      <c r="E10" s="27">
        <v>2000</v>
      </c>
      <c r="F10" s="27">
        <v>2000</v>
      </c>
      <c r="G10" s="27">
        <v>2000</v>
      </c>
      <c r="H10" s="27">
        <v>2000</v>
      </c>
      <c r="I10" s="27">
        <v>2000</v>
      </c>
      <c r="J10" s="27">
        <v>2000</v>
      </c>
      <c r="K10" s="27">
        <v>2000</v>
      </c>
      <c r="L10" s="27">
        <v>2000</v>
      </c>
      <c r="M10" s="27">
        <v>2000</v>
      </c>
      <c r="N10" s="27"/>
      <c r="O10" s="27"/>
      <c r="P10" s="27"/>
      <c r="Q10" s="27">
        <v>2000</v>
      </c>
      <c r="R10" s="27">
        <v>2000</v>
      </c>
      <c r="S10" s="27">
        <v>2000</v>
      </c>
      <c r="T10" s="27"/>
      <c r="U10" s="27"/>
      <c r="V10" s="27"/>
      <c r="W10" s="27"/>
      <c r="X10" s="27">
        <v>2000</v>
      </c>
      <c r="Y10" s="27">
        <v>2000</v>
      </c>
      <c r="Z10" s="27">
        <v>2000</v>
      </c>
      <c r="AA10" s="27">
        <v>2000</v>
      </c>
      <c r="AB10" s="27">
        <v>2000</v>
      </c>
      <c r="AC10" s="27">
        <v>2000</v>
      </c>
      <c r="AD10" s="27">
        <v>2000</v>
      </c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126"/>
      <c r="BC10" s="127">
        <f>SUM(Tableau5[[#This Row],[04/01/2026]:[27/12/2026]])</f>
        <v>41000</v>
      </c>
      <c r="BD10" s="165"/>
    </row>
    <row r="11" spans="1:56" x14ac:dyDescent="0.3">
      <c r="A11" s="148" t="s">
        <v>47</v>
      </c>
      <c r="B11" s="146" t="s">
        <v>49</v>
      </c>
      <c r="C11" s="27">
        <v>1000</v>
      </c>
      <c r="D11" s="27">
        <v>1000</v>
      </c>
      <c r="E11" s="27">
        <v>1000</v>
      </c>
      <c r="F11" s="27">
        <v>1000</v>
      </c>
      <c r="G11" s="27">
        <v>1000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126"/>
      <c r="BC11" s="127">
        <f>SUM(Tableau5[[#This Row],[04/01/2026]:[27/12/2026]])</f>
        <v>5000</v>
      </c>
      <c r="BD11" s="165"/>
    </row>
    <row r="12" spans="1:56" x14ac:dyDescent="0.3">
      <c r="A12" s="148" t="s">
        <v>181</v>
      </c>
      <c r="B12" s="146" t="s">
        <v>183</v>
      </c>
      <c r="C12" s="27">
        <v>500</v>
      </c>
      <c r="D12" s="27">
        <v>500</v>
      </c>
      <c r="E12" s="27">
        <v>500</v>
      </c>
      <c r="F12" s="27">
        <v>500</v>
      </c>
      <c r="G12" s="27">
        <v>500</v>
      </c>
      <c r="H12" s="27">
        <v>500</v>
      </c>
      <c r="I12" s="27">
        <v>500</v>
      </c>
      <c r="J12" s="27">
        <v>500</v>
      </c>
      <c r="K12" s="27">
        <v>500</v>
      </c>
      <c r="L12" s="27">
        <v>500</v>
      </c>
      <c r="M12" s="27">
        <v>500</v>
      </c>
      <c r="N12" s="27">
        <v>500</v>
      </c>
      <c r="O12" s="27">
        <v>500</v>
      </c>
      <c r="P12" s="27">
        <v>500</v>
      </c>
      <c r="Q12" s="27">
        <v>500</v>
      </c>
      <c r="R12" s="27">
        <v>500</v>
      </c>
      <c r="S12" s="27">
        <v>500</v>
      </c>
      <c r="T12" s="27">
        <v>500</v>
      </c>
      <c r="U12" s="27">
        <v>500</v>
      </c>
      <c r="V12" s="27">
        <v>500</v>
      </c>
      <c r="W12" s="27">
        <v>500</v>
      </c>
      <c r="X12" s="27">
        <v>500</v>
      </c>
      <c r="Y12" s="27">
        <v>500</v>
      </c>
      <c r="Z12" s="27">
        <v>500</v>
      </c>
      <c r="AA12" s="27">
        <v>500</v>
      </c>
      <c r="AB12" s="27">
        <v>500</v>
      </c>
      <c r="AC12" s="27">
        <v>500</v>
      </c>
      <c r="AD12" s="27">
        <v>500</v>
      </c>
      <c r="AE12" s="27">
        <v>500</v>
      </c>
      <c r="AF12" s="27">
        <v>500</v>
      </c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153">
        <f>SUM(Tableau5[[#This Row],[04/01/2026]:[27/12/2026]])</f>
        <v>15000</v>
      </c>
      <c r="BD12" s="165"/>
    </row>
    <row r="13" spans="1:56" x14ac:dyDescent="0.3">
      <c r="A13" s="148" t="s">
        <v>190</v>
      </c>
      <c r="B13" s="146" t="s">
        <v>191</v>
      </c>
      <c r="C13" s="27">
        <v>1500</v>
      </c>
      <c r="D13" s="27">
        <v>1500</v>
      </c>
      <c r="E13" s="27">
        <v>1500</v>
      </c>
      <c r="F13" s="27">
        <v>1500</v>
      </c>
      <c r="G13" s="27">
        <v>1500</v>
      </c>
      <c r="H13" s="27">
        <v>1500</v>
      </c>
      <c r="I13" s="27">
        <v>1500</v>
      </c>
      <c r="J13" s="27">
        <v>1500</v>
      </c>
      <c r="K13" s="27">
        <v>1500</v>
      </c>
      <c r="L13" s="27">
        <v>1500</v>
      </c>
      <c r="M13" s="27">
        <v>1500</v>
      </c>
      <c r="N13" s="27">
        <v>1500</v>
      </c>
      <c r="O13" s="27">
        <v>1500</v>
      </c>
      <c r="P13" s="27">
        <v>1500</v>
      </c>
      <c r="Q13" s="27">
        <v>1500</v>
      </c>
      <c r="R13" s="27">
        <v>1500</v>
      </c>
      <c r="S13" s="27">
        <v>1500</v>
      </c>
      <c r="T13" s="27">
        <v>1500</v>
      </c>
      <c r="U13" s="27">
        <v>1500</v>
      </c>
      <c r="V13" s="27">
        <v>1500</v>
      </c>
      <c r="W13" s="27">
        <v>1500</v>
      </c>
      <c r="X13" s="27">
        <v>1500</v>
      </c>
      <c r="Y13" s="27">
        <v>1500</v>
      </c>
      <c r="Z13" s="27">
        <v>1500</v>
      </c>
      <c r="AA13" s="27">
        <v>1500</v>
      </c>
      <c r="AB13" s="27">
        <v>1500</v>
      </c>
      <c r="AC13" s="27">
        <v>1500</v>
      </c>
      <c r="AD13" s="27">
        <v>1500</v>
      </c>
      <c r="AE13" s="27">
        <v>1500</v>
      </c>
      <c r="AF13" s="27">
        <v>1500</v>
      </c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153">
        <f>SUM(Tableau5[[#This Row],[04/01/2026]:[27/12/2026]])</f>
        <v>45000</v>
      </c>
      <c r="BD13" s="165"/>
    </row>
    <row r="14" spans="1:56" x14ac:dyDescent="0.3">
      <c r="A14" s="148" t="s">
        <v>73</v>
      </c>
      <c r="B14" s="146" t="s">
        <v>50</v>
      </c>
      <c r="C14" s="27">
        <v>1000</v>
      </c>
      <c r="D14" s="27">
        <v>1000</v>
      </c>
      <c r="E14" s="27">
        <v>1000</v>
      </c>
      <c r="F14" s="27">
        <v>1000</v>
      </c>
      <c r="G14" s="27">
        <v>1000</v>
      </c>
      <c r="H14" s="27"/>
      <c r="I14" s="27"/>
      <c r="J14" s="27"/>
      <c r="K14" s="27"/>
      <c r="L14" s="27"/>
      <c r="M14" s="27"/>
      <c r="N14" s="27"/>
      <c r="O14" s="27"/>
      <c r="P14" s="27"/>
      <c r="Q14" s="27">
        <v>1000</v>
      </c>
      <c r="R14" s="27">
        <v>1000</v>
      </c>
      <c r="S14" s="27">
        <v>1000</v>
      </c>
      <c r="T14" s="27">
        <v>1000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126"/>
      <c r="BC14" s="127">
        <f>SUM(Tableau5[[#This Row],[04/01/2026]:[27/12/2026]])</f>
        <v>9000</v>
      </c>
      <c r="BD14" s="165"/>
    </row>
    <row r="15" spans="1:56" x14ac:dyDescent="0.3">
      <c r="A15" s="148" t="s">
        <v>194</v>
      </c>
      <c r="B15" s="146" t="s">
        <v>188</v>
      </c>
      <c r="C15" s="27">
        <v>1000</v>
      </c>
      <c r="D15" s="27">
        <v>1000</v>
      </c>
      <c r="E15" s="27">
        <v>1000</v>
      </c>
      <c r="F15" s="27">
        <v>1000</v>
      </c>
      <c r="G15" s="27">
        <v>1000</v>
      </c>
      <c r="H15" s="27">
        <v>1000</v>
      </c>
      <c r="I15" s="27">
        <v>1000</v>
      </c>
      <c r="J15" s="27">
        <v>1000</v>
      </c>
      <c r="K15" s="27">
        <v>1000</v>
      </c>
      <c r="L15" s="27">
        <v>1000</v>
      </c>
      <c r="M15" s="27">
        <v>1000</v>
      </c>
      <c r="N15" s="27">
        <v>1000</v>
      </c>
      <c r="O15" s="27">
        <v>1000</v>
      </c>
      <c r="P15" s="27">
        <v>1000</v>
      </c>
      <c r="Q15" s="27">
        <v>1000</v>
      </c>
      <c r="R15" s="27">
        <v>1000</v>
      </c>
      <c r="S15" s="27">
        <v>1000</v>
      </c>
      <c r="T15" s="27">
        <v>1000</v>
      </c>
      <c r="U15" s="27">
        <v>1000</v>
      </c>
      <c r="V15" s="27">
        <v>1000</v>
      </c>
      <c r="W15" s="27">
        <v>1000</v>
      </c>
      <c r="X15" s="27">
        <v>1000</v>
      </c>
      <c r="Y15" s="27">
        <v>1000</v>
      </c>
      <c r="Z15" s="27">
        <v>1000</v>
      </c>
      <c r="AA15" s="27">
        <v>1000</v>
      </c>
      <c r="AB15" s="27">
        <v>1000</v>
      </c>
      <c r="AC15" s="27">
        <v>1000</v>
      </c>
      <c r="AD15" s="27">
        <v>1000</v>
      </c>
      <c r="AE15" s="27">
        <v>1000</v>
      </c>
      <c r="AF15" s="27">
        <v>1000</v>
      </c>
      <c r="AG15" s="27">
        <v>1000</v>
      </c>
      <c r="AH15" s="27">
        <v>1000</v>
      </c>
      <c r="AI15" s="27">
        <v>1000</v>
      </c>
      <c r="AJ15" s="27">
        <v>1000</v>
      </c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153">
        <f>SUM(Tableau5[[#This Row],[04/01/2026]:[27/12/2026]])</f>
        <v>34000</v>
      </c>
      <c r="BD15" s="165"/>
    </row>
    <row r="16" spans="1:56" x14ac:dyDescent="0.3">
      <c r="A16" s="148" t="s">
        <v>78</v>
      </c>
      <c r="B16" s="146" t="s">
        <v>52</v>
      </c>
      <c r="C16" s="27">
        <v>1000</v>
      </c>
      <c r="D16" s="27">
        <v>1000</v>
      </c>
      <c r="E16" s="27">
        <v>1000</v>
      </c>
      <c r="F16" s="27">
        <v>1000</v>
      </c>
      <c r="G16" s="27">
        <v>1000</v>
      </c>
      <c r="H16" s="27">
        <v>1000</v>
      </c>
      <c r="I16" s="27">
        <v>1000</v>
      </c>
      <c r="J16" s="27">
        <v>1000</v>
      </c>
      <c r="K16" s="27">
        <v>1000</v>
      </c>
      <c r="L16" s="27">
        <v>1000</v>
      </c>
      <c r="M16" s="27">
        <v>1000</v>
      </c>
      <c r="N16" s="27">
        <v>1000</v>
      </c>
      <c r="O16" s="27">
        <v>1000</v>
      </c>
      <c r="P16" s="27">
        <v>1000</v>
      </c>
      <c r="Q16" s="27">
        <v>1000</v>
      </c>
      <c r="R16" s="27">
        <v>1000</v>
      </c>
      <c r="S16" s="27">
        <v>1000</v>
      </c>
      <c r="T16" s="27">
        <v>1000</v>
      </c>
      <c r="U16" s="27">
        <v>1000</v>
      </c>
      <c r="V16" s="27">
        <v>1000</v>
      </c>
      <c r="W16" s="27">
        <v>1000</v>
      </c>
      <c r="X16" s="27">
        <v>1000</v>
      </c>
      <c r="Y16" s="27">
        <v>1000</v>
      </c>
      <c r="Z16" s="27">
        <v>1000</v>
      </c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126"/>
      <c r="BC16" s="127">
        <f>SUM(Tableau5[[#This Row],[04/01/2026]:[27/12/2026]])</f>
        <v>24000</v>
      </c>
      <c r="BD16" s="165"/>
    </row>
    <row r="17" spans="1:56" x14ac:dyDescent="0.3">
      <c r="A17" s="148" t="s">
        <v>79</v>
      </c>
      <c r="B17" s="146" t="s">
        <v>58</v>
      </c>
      <c r="C17" s="27">
        <v>500</v>
      </c>
      <c r="D17" s="27">
        <v>500</v>
      </c>
      <c r="E17" s="27">
        <v>500</v>
      </c>
      <c r="F17" s="27">
        <v>500</v>
      </c>
      <c r="G17" s="27">
        <v>500</v>
      </c>
      <c r="H17" s="27">
        <v>500</v>
      </c>
      <c r="I17" s="27">
        <v>500</v>
      </c>
      <c r="J17" s="27">
        <v>500</v>
      </c>
      <c r="K17" s="27">
        <v>500</v>
      </c>
      <c r="L17" s="27">
        <v>500</v>
      </c>
      <c r="M17" s="27">
        <v>500</v>
      </c>
      <c r="N17" s="27">
        <v>500</v>
      </c>
      <c r="O17" s="27">
        <v>500</v>
      </c>
      <c r="P17" s="27">
        <v>500</v>
      </c>
      <c r="Q17" s="27">
        <v>500</v>
      </c>
      <c r="R17" s="27">
        <v>500</v>
      </c>
      <c r="S17" s="27">
        <v>500</v>
      </c>
      <c r="T17" s="27">
        <v>500</v>
      </c>
      <c r="U17" s="27">
        <v>500</v>
      </c>
      <c r="V17" s="27">
        <v>500</v>
      </c>
      <c r="W17" s="27">
        <v>500</v>
      </c>
      <c r="X17" s="27">
        <v>500</v>
      </c>
      <c r="Y17" s="27">
        <v>500</v>
      </c>
      <c r="Z17" s="27">
        <v>500</v>
      </c>
      <c r="AA17" s="27">
        <v>500</v>
      </c>
      <c r="AB17" s="27">
        <v>500</v>
      </c>
      <c r="AC17" s="27">
        <v>500</v>
      </c>
      <c r="AD17" s="27">
        <v>500</v>
      </c>
      <c r="AE17" s="27">
        <v>500</v>
      </c>
      <c r="AF17" s="27">
        <v>500</v>
      </c>
      <c r="AG17" s="27">
        <v>500</v>
      </c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126"/>
      <c r="BC17" s="127">
        <f>SUM(Tableau5[[#This Row],[04/01/2026]:[27/12/2026]])</f>
        <v>15500</v>
      </c>
      <c r="BD17" s="165"/>
    </row>
    <row r="18" spans="1:56" x14ac:dyDescent="0.3">
      <c r="A18" s="148" t="s">
        <v>59</v>
      </c>
      <c r="B18" s="146" t="s">
        <v>60</v>
      </c>
      <c r="C18" s="27">
        <v>1000</v>
      </c>
      <c r="D18" s="27">
        <v>1000</v>
      </c>
      <c r="E18" s="27">
        <v>1000</v>
      </c>
      <c r="F18" s="27">
        <v>1000</v>
      </c>
      <c r="G18" s="27">
        <v>1000</v>
      </c>
      <c r="H18" s="27">
        <v>1000</v>
      </c>
      <c r="I18" s="27">
        <v>1000</v>
      </c>
      <c r="J18" s="27">
        <v>1000</v>
      </c>
      <c r="K18" s="27">
        <v>1000</v>
      </c>
      <c r="L18" s="27">
        <v>1000</v>
      </c>
      <c r="M18" s="27">
        <v>1000</v>
      </c>
      <c r="N18" s="27">
        <v>1000</v>
      </c>
      <c r="O18" s="27">
        <v>1000</v>
      </c>
      <c r="P18" s="27">
        <v>1000</v>
      </c>
      <c r="Q18" s="27">
        <v>1000</v>
      </c>
      <c r="R18" s="27">
        <v>1000</v>
      </c>
      <c r="S18" s="27">
        <v>1000</v>
      </c>
      <c r="T18" s="27">
        <v>1000</v>
      </c>
      <c r="U18" s="27">
        <v>1000</v>
      </c>
      <c r="V18" s="27">
        <v>1000</v>
      </c>
      <c r="W18" s="27">
        <v>1000</v>
      </c>
      <c r="X18" s="27">
        <v>1000</v>
      </c>
      <c r="Y18" s="27">
        <v>1000</v>
      </c>
      <c r="Z18" s="27">
        <v>1000</v>
      </c>
      <c r="AA18" s="27">
        <v>1000</v>
      </c>
      <c r="AB18" s="27">
        <v>1000</v>
      </c>
      <c r="AC18" s="27">
        <v>1000</v>
      </c>
      <c r="AD18" s="27">
        <v>1000</v>
      </c>
      <c r="AE18" s="27">
        <v>1000</v>
      </c>
      <c r="AF18" s="27">
        <v>1000</v>
      </c>
      <c r="AG18" s="27">
        <v>1000</v>
      </c>
      <c r="AH18" s="27">
        <v>1000</v>
      </c>
      <c r="AI18" s="27">
        <v>1000</v>
      </c>
      <c r="AJ18" s="27">
        <v>1000</v>
      </c>
      <c r="AK18" s="27">
        <v>1000</v>
      </c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126"/>
      <c r="BC18" s="127">
        <f>SUM(Tableau5[[#This Row],[04/01/2026]:[27/12/2026]])</f>
        <v>35000</v>
      </c>
      <c r="BD18" s="165"/>
    </row>
    <row r="19" spans="1:56" x14ac:dyDescent="0.3">
      <c r="A19" s="148" t="s">
        <v>192</v>
      </c>
      <c r="B19" s="146" t="s">
        <v>193</v>
      </c>
      <c r="C19" s="27">
        <v>1000</v>
      </c>
      <c r="D19" s="27">
        <v>1000</v>
      </c>
      <c r="E19" s="27">
        <v>1000</v>
      </c>
      <c r="F19" s="27">
        <v>1000</v>
      </c>
      <c r="G19" s="27">
        <v>1000</v>
      </c>
      <c r="H19" s="27">
        <v>1000</v>
      </c>
      <c r="I19" s="27">
        <v>1000</v>
      </c>
      <c r="J19" s="27"/>
      <c r="K19" s="27"/>
      <c r="L19" s="27">
        <v>1000</v>
      </c>
      <c r="M19" s="27"/>
      <c r="N19" s="27">
        <v>1000</v>
      </c>
      <c r="O19" s="27"/>
      <c r="P19" s="27"/>
      <c r="Q19" s="27">
        <v>1000</v>
      </c>
      <c r="R19" s="27">
        <v>1000</v>
      </c>
      <c r="S19" s="27">
        <v>1000</v>
      </c>
      <c r="T19" s="27">
        <v>1000</v>
      </c>
      <c r="U19" s="27">
        <v>1000</v>
      </c>
      <c r="V19" s="27">
        <v>1000</v>
      </c>
      <c r="W19" s="27">
        <v>1000</v>
      </c>
      <c r="X19" s="27">
        <v>1000</v>
      </c>
      <c r="Y19" s="27">
        <v>1000</v>
      </c>
      <c r="Z19" s="27">
        <v>1000</v>
      </c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153">
        <f>SUM(Tableau5[[#This Row],[04/01/2026]:[27/12/2026]])</f>
        <v>19000</v>
      </c>
      <c r="BD19" s="165"/>
    </row>
    <row r="20" spans="1:56" x14ac:dyDescent="0.3">
      <c r="A20" s="148" t="s">
        <v>174</v>
      </c>
      <c r="B20" s="146" t="s">
        <v>175</v>
      </c>
      <c r="C20" s="27">
        <v>500</v>
      </c>
      <c r="D20" s="27">
        <v>500</v>
      </c>
      <c r="E20" s="27">
        <v>500</v>
      </c>
      <c r="F20" s="27">
        <v>500</v>
      </c>
      <c r="G20" s="27">
        <v>500</v>
      </c>
      <c r="H20" s="27">
        <v>500</v>
      </c>
      <c r="I20" s="27">
        <v>500</v>
      </c>
      <c r="J20" s="27">
        <v>500</v>
      </c>
      <c r="K20" s="27">
        <v>500</v>
      </c>
      <c r="L20" s="27">
        <v>500</v>
      </c>
      <c r="M20" s="27">
        <v>500</v>
      </c>
      <c r="N20" s="27">
        <v>500</v>
      </c>
      <c r="O20" s="27">
        <v>500</v>
      </c>
      <c r="P20" s="27">
        <v>500</v>
      </c>
      <c r="Q20" s="27">
        <v>500</v>
      </c>
      <c r="R20" s="27">
        <v>500</v>
      </c>
      <c r="S20" s="27">
        <v>500</v>
      </c>
      <c r="T20" s="27">
        <v>500</v>
      </c>
      <c r="U20" s="27">
        <v>500</v>
      </c>
      <c r="V20" s="27">
        <v>500</v>
      </c>
      <c r="W20" s="27">
        <v>500</v>
      </c>
      <c r="X20" s="27">
        <v>500</v>
      </c>
      <c r="Y20" s="27">
        <v>500</v>
      </c>
      <c r="Z20" s="27">
        <v>500</v>
      </c>
      <c r="AA20" s="27">
        <v>500</v>
      </c>
      <c r="AB20" s="27">
        <v>500</v>
      </c>
      <c r="AC20" s="27">
        <v>500</v>
      </c>
      <c r="AD20" s="27">
        <v>500</v>
      </c>
      <c r="AE20" s="27">
        <v>500</v>
      </c>
      <c r="AF20" s="27">
        <v>500</v>
      </c>
      <c r="AG20" s="27">
        <v>500</v>
      </c>
      <c r="AH20" s="27">
        <v>500</v>
      </c>
      <c r="AI20" s="27">
        <v>500</v>
      </c>
      <c r="AJ20" s="27">
        <v>500</v>
      </c>
      <c r="AK20" s="27">
        <v>500</v>
      </c>
      <c r="AL20" s="27">
        <v>500</v>
      </c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153">
        <f>SUM(Tableau5[[#This Row],[04/01/2026]:[27/12/2026]])</f>
        <v>18000</v>
      </c>
      <c r="BD20" s="165"/>
    </row>
    <row r="21" spans="1:56" x14ac:dyDescent="0.3">
      <c r="A21" s="148" t="s">
        <v>61</v>
      </c>
      <c r="B21" s="146" t="s">
        <v>74</v>
      </c>
      <c r="C21" s="27">
        <v>500</v>
      </c>
      <c r="D21" s="27">
        <v>500</v>
      </c>
      <c r="E21" s="27">
        <v>500</v>
      </c>
      <c r="F21" s="27">
        <v>500</v>
      </c>
      <c r="G21" s="27">
        <v>500</v>
      </c>
      <c r="H21" s="27">
        <v>500</v>
      </c>
      <c r="I21" s="27">
        <v>500</v>
      </c>
      <c r="J21" s="27">
        <v>500</v>
      </c>
      <c r="K21" s="27">
        <v>500</v>
      </c>
      <c r="L21" s="27">
        <v>500</v>
      </c>
      <c r="M21" s="27">
        <v>500</v>
      </c>
      <c r="N21" s="27">
        <v>500</v>
      </c>
      <c r="O21" s="27">
        <v>500</v>
      </c>
      <c r="P21" s="27">
        <v>500</v>
      </c>
      <c r="Q21" s="27">
        <v>500</v>
      </c>
      <c r="R21" s="27">
        <v>500</v>
      </c>
      <c r="S21" s="27">
        <v>500</v>
      </c>
      <c r="T21" s="27">
        <v>500</v>
      </c>
      <c r="U21" s="27">
        <v>500</v>
      </c>
      <c r="V21" s="27">
        <v>500</v>
      </c>
      <c r="W21" s="27">
        <v>500</v>
      </c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126"/>
      <c r="BC21" s="127">
        <f>SUM(Tableau5[[#This Row],[04/01/2026]:[27/12/2026]])</f>
        <v>10500</v>
      </c>
      <c r="BD21" s="165"/>
    </row>
    <row r="22" spans="1:56" x14ac:dyDescent="0.3">
      <c r="A22" s="148" t="s">
        <v>186</v>
      </c>
      <c r="B22" s="146" t="s">
        <v>189</v>
      </c>
      <c r="C22" s="27">
        <v>1000</v>
      </c>
      <c r="D22" s="27">
        <v>1000</v>
      </c>
      <c r="E22" s="27">
        <v>1000</v>
      </c>
      <c r="F22" s="27">
        <v>1000</v>
      </c>
      <c r="G22" s="27">
        <v>1000</v>
      </c>
      <c r="H22" s="27">
        <v>1000</v>
      </c>
      <c r="I22" s="27">
        <v>1000</v>
      </c>
      <c r="J22" s="27">
        <v>1000</v>
      </c>
      <c r="K22" s="27">
        <v>1000</v>
      </c>
      <c r="L22" s="27">
        <v>1000</v>
      </c>
      <c r="M22" s="27">
        <v>1000</v>
      </c>
      <c r="N22" s="27">
        <v>1000</v>
      </c>
      <c r="O22" s="27">
        <v>1000</v>
      </c>
      <c r="P22" s="27">
        <v>1000</v>
      </c>
      <c r="Q22" s="27">
        <v>1000</v>
      </c>
      <c r="R22" s="27">
        <v>1000</v>
      </c>
      <c r="S22" s="27">
        <v>1000</v>
      </c>
      <c r="T22" s="27">
        <v>1000</v>
      </c>
      <c r="U22" s="27">
        <v>1000</v>
      </c>
      <c r="V22" s="27">
        <v>1000</v>
      </c>
      <c r="W22" s="27">
        <v>1000</v>
      </c>
      <c r="X22" s="27">
        <v>1000</v>
      </c>
      <c r="Y22" s="27">
        <v>1000</v>
      </c>
      <c r="Z22" s="27">
        <v>1000</v>
      </c>
      <c r="AA22" s="27">
        <v>1000</v>
      </c>
      <c r="AB22" s="27">
        <v>1000</v>
      </c>
      <c r="AC22" s="27">
        <v>1000</v>
      </c>
      <c r="AD22" s="27">
        <v>1000</v>
      </c>
      <c r="AE22" s="27">
        <v>1000</v>
      </c>
      <c r="AF22" s="27">
        <v>1000</v>
      </c>
      <c r="AG22" s="27">
        <v>1000</v>
      </c>
      <c r="AH22" s="27">
        <v>1000</v>
      </c>
      <c r="AI22" s="27">
        <v>1000</v>
      </c>
      <c r="AJ22" s="27">
        <v>1000</v>
      </c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153">
        <f>SUM(Tableau5[[#This Row],[04/01/2026]:[27/12/2026]])</f>
        <v>34000</v>
      </c>
      <c r="BD22" s="165"/>
    </row>
    <row r="23" spans="1:56" x14ac:dyDescent="0.3">
      <c r="A23" s="148" t="s">
        <v>63</v>
      </c>
      <c r="B23" s="146" t="s">
        <v>80</v>
      </c>
      <c r="C23" s="27">
        <v>500</v>
      </c>
      <c r="D23" s="27">
        <v>500</v>
      </c>
      <c r="E23" s="27">
        <v>500</v>
      </c>
      <c r="F23" s="27">
        <v>500</v>
      </c>
      <c r="G23" s="27">
        <v>500</v>
      </c>
      <c r="H23" s="27">
        <v>500</v>
      </c>
      <c r="I23" s="27">
        <v>500</v>
      </c>
      <c r="J23" s="27">
        <v>500</v>
      </c>
      <c r="K23" s="27">
        <v>500</v>
      </c>
      <c r="L23" s="27">
        <v>500</v>
      </c>
      <c r="M23" s="27">
        <v>500</v>
      </c>
      <c r="N23" s="27">
        <v>500</v>
      </c>
      <c r="O23" s="27">
        <v>500</v>
      </c>
      <c r="P23" s="27">
        <v>500</v>
      </c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126"/>
      <c r="BC23" s="127">
        <f>SUM(Tableau5[[#This Row],[04/01/2026]:[27/12/2026]])</f>
        <v>7000</v>
      </c>
      <c r="BD23" s="165"/>
    </row>
    <row r="24" spans="1:56" x14ac:dyDescent="0.3">
      <c r="A24" s="148" t="s">
        <v>68</v>
      </c>
      <c r="B24" s="146" t="s">
        <v>81</v>
      </c>
      <c r="C24" s="27">
        <v>500</v>
      </c>
      <c r="D24" s="27">
        <v>500</v>
      </c>
      <c r="E24" s="27">
        <v>500</v>
      </c>
      <c r="F24" s="27">
        <v>500</v>
      </c>
      <c r="G24" s="27">
        <v>500</v>
      </c>
      <c r="H24" s="27">
        <v>0</v>
      </c>
      <c r="I24" s="27">
        <v>500</v>
      </c>
      <c r="J24" s="27">
        <v>500</v>
      </c>
      <c r="K24" s="27">
        <v>500</v>
      </c>
      <c r="L24" s="27">
        <v>500</v>
      </c>
      <c r="M24" s="27">
        <v>500</v>
      </c>
      <c r="N24" s="27">
        <v>500</v>
      </c>
      <c r="O24" s="27">
        <v>500</v>
      </c>
      <c r="P24" s="27">
        <v>500</v>
      </c>
      <c r="Q24" s="27">
        <v>500</v>
      </c>
      <c r="R24" s="27">
        <v>500</v>
      </c>
      <c r="S24" s="27">
        <v>500</v>
      </c>
      <c r="T24" s="27">
        <v>500</v>
      </c>
      <c r="U24" s="27">
        <v>500</v>
      </c>
      <c r="V24" s="27">
        <v>500</v>
      </c>
      <c r="W24" s="27">
        <v>500</v>
      </c>
      <c r="X24" s="27">
        <v>500</v>
      </c>
      <c r="Y24" s="27">
        <v>500</v>
      </c>
      <c r="Z24" s="27">
        <v>500</v>
      </c>
      <c r="AA24" s="27">
        <v>500</v>
      </c>
      <c r="AB24" s="27">
        <v>500</v>
      </c>
      <c r="AC24" s="27">
        <v>500</v>
      </c>
      <c r="AD24" s="27">
        <v>500</v>
      </c>
      <c r="AE24" s="27">
        <v>500</v>
      </c>
      <c r="AF24" s="27">
        <v>500</v>
      </c>
      <c r="AG24" s="27">
        <v>500</v>
      </c>
      <c r="AH24" s="27">
        <v>500</v>
      </c>
      <c r="AI24" s="27">
        <v>500</v>
      </c>
      <c r="AJ24" s="27">
        <v>500</v>
      </c>
      <c r="AK24" s="27">
        <v>500</v>
      </c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126"/>
      <c r="BC24" s="127">
        <f>SUM(Tableau5[[#This Row],[04/01/2026]:[27/12/2026]])</f>
        <v>17000</v>
      </c>
      <c r="BD24" s="165"/>
    </row>
    <row r="25" spans="1:56" x14ac:dyDescent="0.3">
      <c r="A25" s="148" t="s">
        <v>66</v>
      </c>
      <c r="B25" s="146" t="s">
        <v>65</v>
      </c>
      <c r="C25" s="27">
        <v>500</v>
      </c>
      <c r="D25" s="27">
        <v>500</v>
      </c>
      <c r="E25" s="27">
        <v>500</v>
      </c>
      <c r="F25" s="27">
        <v>500</v>
      </c>
      <c r="G25" s="27">
        <v>500</v>
      </c>
      <c r="H25" s="27">
        <v>500</v>
      </c>
      <c r="I25" s="27">
        <v>500</v>
      </c>
      <c r="J25" s="27">
        <v>500</v>
      </c>
      <c r="K25" s="27">
        <v>500</v>
      </c>
      <c r="L25" s="27">
        <v>500</v>
      </c>
      <c r="M25" s="27">
        <v>500</v>
      </c>
      <c r="N25" s="27">
        <v>500</v>
      </c>
      <c r="O25" s="27">
        <v>500</v>
      </c>
      <c r="P25" s="27">
        <v>500</v>
      </c>
      <c r="Q25" s="27">
        <v>500</v>
      </c>
      <c r="R25" s="27">
        <v>500</v>
      </c>
      <c r="S25" s="27">
        <v>500</v>
      </c>
      <c r="T25" s="27">
        <v>500</v>
      </c>
      <c r="U25" s="27">
        <v>500</v>
      </c>
      <c r="V25" s="27">
        <v>500</v>
      </c>
      <c r="W25" s="27">
        <v>500</v>
      </c>
      <c r="X25" s="27">
        <v>500</v>
      </c>
      <c r="Y25" s="27">
        <v>500</v>
      </c>
      <c r="Z25" s="27">
        <v>500</v>
      </c>
      <c r="AA25" s="27">
        <v>500</v>
      </c>
      <c r="AB25" s="27">
        <v>500</v>
      </c>
      <c r="AC25" s="27">
        <v>500</v>
      </c>
      <c r="AD25" s="27">
        <v>500</v>
      </c>
      <c r="AE25" s="27">
        <v>500</v>
      </c>
      <c r="AF25" s="27">
        <v>500</v>
      </c>
      <c r="AG25" s="27">
        <v>500</v>
      </c>
      <c r="AH25" s="27">
        <v>500</v>
      </c>
      <c r="AI25" s="27">
        <v>500</v>
      </c>
      <c r="AJ25" s="27">
        <v>500</v>
      </c>
      <c r="AK25" s="27">
        <v>500</v>
      </c>
      <c r="AL25" s="27">
        <v>500</v>
      </c>
      <c r="AM25" s="27">
        <v>500</v>
      </c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126"/>
      <c r="BC25" s="127">
        <f>SUM(Tableau5[[#This Row],[04/01/2026]:[27/12/2026]])</f>
        <v>18500</v>
      </c>
      <c r="BD25" s="165"/>
    </row>
    <row r="26" spans="1:56" ht="18" customHeight="1" x14ac:dyDescent="0.3">
      <c r="A26" s="148" t="s">
        <v>116</v>
      </c>
      <c r="B26" s="146" t="s">
        <v>117</v>
      </c>
      <c r="C26" s="27">
        <v>1000</v>
      </c>
      <c r="D26" s="27">
        <v>1000</v>
      </c>
      <c r="E26" s="27">
        <v>1000</v>
      </c>
      <c r="F26" s="27">
        <v>1000</v>
      </c>
      <c r="G26" s="27">
        <v>1000</v>
      </c>
      <c r="H26" s="27">
        <v>1000</v>
      </c>
      <c r="I26" s="27">
        <v>1000</v>
      </c>
      <c r="J26" s="27">
        <v>1000</v>
      </c>
      <c r="K26" s="27">
        <v>1000</v>
      </c>
      <c r="L26" s="27">
        <v>1000</v>
      </c>
      <c r="M26" s="27">
        <v>1000</v>
      </c>
      <c r="N26" s="27">
        <v>1000</v>
      </c>
      <c r="O26" s="27">
        <v>1000</v>
      </c>
      <c r="P26" s="27">
        <v>1000</v>
      </c>
      <c r="Q26" s="27">
        <v>1000</v>
      </c>
      <c r="R26" s="27">
        <v>1000</v>
      </c>
      <c r="S26" s="27">
        <v>1000</v>
      </c>
      <c r="T26" s="27">
        <v>1000</v>
      </c>
      <c r="U26" s="27">
        <v>1000</v>
      </c>
      <c r="V26" s="27">
        <v>1000</v>
      </c>
      <c r="W26" s="27">
        <v>1000</v>
      </c>
      <c r="X26" s="27">
        <v>1000</v>
      </c>
      <c r="Y26" s="27">
        <v>1000</v>
      </c>
      <c r="Z26" s="27">
        <v>1000</v>
      </c>
      <c r="AA26" s="27">
        <v>1000</v>
      </c>
      <c r="AB26" s="27">
        <v>1000</v>
      </c>
      <c r="AC26" s="27">
        <v>1000</v>
      </c>
      <c r="AD26" s="27">
        <v>1000</v>
      </c>
      <c r="AE26" s="27">
        <v>1000</v>
      </c>
      <c r="AF26" s="27">
        <v>1000</v>
      </c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153">
        <f>SUM(Tableau5[[#This Row],[04/01/2026]:[27/12/2026]])</f>
        <v>30000</v>
      </c>
      <c r="BD26" s="165"/>
    </row>
    <row r="27" spans="1:56" ht="15" thickBot="1" x14ac:dyDescent="0.35">
      <c r="A27" s="148" t="s">
        <v>118</v>
      </c>
      <c r="B27" s="146" t="s">
        <v>119</v>
      </c>
      <c r="C27" s="27">
        <v>500</v>
      </c>
      <c r="D27" s="27">
        <v>500</v>
      </c>
      <c r="E27" s="27">
        <v>500</v>
      </c>
      <c r="F27" s="27">
        <v>500</v>
      </c>
      <c r="G27" s="27">
        <v>500</v>
      </c>
      <c r="H27" s="27">
        <v>500</v>
      </c>
      <c r="I27" s="27">
        <v>500</v>
      </c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153">
        <f>SUM(Tableau5[[#This Row],[04/01/2026]:[27/12/2026]])</f>
        <v>3500</v>
      </c>
      <c r="BD27" s="166"/>
    </row>
    <row r="28" spans="1:56" x14ac:dyDescent="0.3">
      <c r="A28" s="148" t="s">
        <v>70</v>
      </c>
      <c r="B28" s="146" t="s">
        <v>71</v>
      </c>
      <c r="C28" s="27">
        <v>500</v>
      </c>
      <c r="D28" s="27">
        <v>500</v>
      </c>
      <c r="E28" s="27">
        <v>500</v>
      </c>
      <c r="F28" s="27">
        <v>500</v>
      </c>
      <c r="G28" s="27">
        <v>500</v>
      </c>
      <c r="H28" s="27">
        <v>500</v>
      </c>
      <c r="I28" s="27">
        <v>500</v>
      </c>
      <c r="J28" s="27">
        <v>500</v>
      </c>
      <c r="K28" s="27">
        <v>500</v>
      </c>
      <c r="L28" s="27">
        <v>500</v>
      </c>
      <c r="M28" s="27">
        <v>500</v>
      </c>
      <c r="N28" s="27">
        <v>500</v>
      </c>
      <c r="O28" s="27">
        <v>500</v>
      </c>
      <c r="P28" s="27">
        <v>500</v>
      </c>
      <c r="Q28" s="27">
        <v>500</v>
      </c>
      <c r="R28" s="27">
        <v>500</v>
      </c>
      <c r="S28" s="27">
        <v>500</v>
      </c>
      <c r="T28" s="27">
        <v>500</v>
      </c>
      <c r="U28" s="27">
        <v>500</v>
      </c>
      <c r="V28" s="27">
        <v>500</v>
      </c>
      <c r="W28" s="27">
        <v>500</v>
      </c>
      <c r="X28" s="27">
        <v>500</v>
      </c>
      <c r="Y28" s="27">
        <v>500</v>
      </c>
      <c r="Z28" s="27">
        <v>500</v>
      </c>
      <c r="AA28" s="27">
        <v>500</v>
      </c>
      <c r="AB28" s="27">
        <v>500</v>
      </c>
      <c r="AC28" s="27">
        <v>500</v>
      </c>
      <c r="AD28" s="27">
        <v>500</v>
      </c>
      <c r="AE28" s="27">
        <v>500</v>
      </c>
      <c r="AF28" s="27">
        <v>500</v>
      </c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126"/>
      <c r="BC28" s="127">
        <f>SUM(Tableau5[[#This Row],[04/01/2026]:[27/12/2026]])</f>
        <v>15000</v>
      </c>
      <c r="BD28" s="26"/>
    </row>
    <row r="29" spans="1:56" x14ac:dyDescent="0.3">
      <c r="A29" s="148" t="s">
        <v>227</v>
      </c>
      <c r="B29" s="146" t="s">
        <v>228</v>
      </c>
      <c r="C29" s="27">
        <v>500</v>
      </c>
      <c r="D29" s="27">
        <v>500</v>
      </c>
      <c r="E29" s="27">
        <v>500</v>
      </c>
      <c r="F29" s="27">
        <v>500</v>
      </c>
      <c r="G29" s="27">
        <v>500</v>
      </c>
      <c r="H29" s="27">
        <v>500</v>
      </c>
      <c r="I29" s="27">
        <v>500</v>
      </c>
      <c r="J29" s="27">
        <v>500</v>
      </c>
      <c r="K29" s="27">
        <v>500</v>
      </c>
      <c r="L29" s="27">
        <v>500</v>
      </c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>
        <v>500</v>
      </c>
      <c r="X29" s="27">
        <v>500</v>
      </c>
      <c r="Y29" s="27">
        <v>500</v>
      </c>
      <c r="Z29" s="27">
        <v>500</v>
      </c>
      <c r="AA29" s="27">
        <v>500</v>
      </c>
      <c r="AB29" s="27">
        <v>500</v>
      </c>
      <c r="AC29" s="27">
        <v>500</v>
      </c>
      <c r="AD29" s="27">
        <v>500</v>
      </c>
      <c r="AE29" s="27">
        <v>500</v>
      </c>
      <c r="AF29" s="27">
        <v>500</v>
      </c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126"/>
      <c r="BC29" s="127">
        <f>SUM(Tableau5[[#This Row],[04/01/2026]:[27/12/2026]])</f>
        <v>10000</v>
      </c>
      <c r="BD29" s="26"/>
    </row>
    <row r="30" spans="1:56" ht="15" thickBot="1" x14ac:dyDescent="0.35">
      <c r="A30" s="32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126"/>
      <c r="BC30" s="128">
        <f>SUM(Tableau5[[#This Row],[04/01/2026]:[27/12/2026]])</f>
        <v>0</v>
      </c>
      <c r="BD30" s="26"/>
    </row>
    <row r="31" spans="1:56" ht="16.2" thickTop="1" thickBot="1" x14ac:dyDescent="0.35">
      <c r="A31" s="73" t="s">
        <v>8</v>
      </c>
      <c r="B31" s="74"/>
      <c r="C31" s="129">
        <f t="shared" ref="C31:AH31" si="0">SUM(C6:C29)</f>
        <v>19000</v>
      </c>
      <c r="D31" s="130">
        <f t="shared" si="0"/>
        <v>19500</v>
      </c>
      <c r="E31" s="130">
        <f t="shared" si="0"/>
        <v>19500</v>
      </c>
      <c r="F31" s="130" t="s">
        <v>202</v>
      </c>
      <c r="G31" s="130">
        <f t="shared" si="0"/>
        <v>19500</v>
      </c>
      <c r="H31" s="130">
        <f t="shared" si="0"/>
        <v>16000</v>
      </c>
      <c r="I31" s="130">
        <f t="shared" si="0"/>
        <v>16500</v>
      </c>
      <c r="J31" s="130">
        <f t="shared" si="0"/>
        <v>14000</v>
      </c>
      <c r="K31" s="130">
        <f t="shared" si="0"/>
        <v>14000</v>
      </c>
      <c r="L31" s="130">
        <f t="shared" si="0"/>
        <v>15000</v>
      </c>
      <c r="M31" s="130">
        <f t="shared" si="0"/>
        <v>13500</v>
      </c>
      <c r="N31" s="130">
        <f t="shared" si="0"/>
        <v>12500</v>
      </c>
      <c r="O31" s="130">
        <f t="shared" si="0"/>
        <v>11500</v>
      </c>
      <c r="P31" s="130">
        <f t="shared" si="0"/>
        <v>11500</v>
      </c>
      <c r="Q31" s="130">
        <f t="shared" si="0"/>
        <v>15000</v>
      </c>
      <c r="R31" s="130">
        <f t="shared" si="0"/>
        <v>15000</v>
      </c>
      <c r="S31" s="130">
        <f t="shared" si="0"/>
        <v>15000</v>
      </c>
      <c r="T31" s="130">
        <f t="shared" si="0"/>
        <v>13000</v>
      </c>
      <c r="U31" s="130">
        <f t="shared" si="0"/>
        <v>12000</v>
      </c>
      <c r="V31" s="130">
        <f t="shared" si="0"/>
        <v>12000</v>
      </c>
      <c r="W31" s="130">
        <f t="shared" si="0"/>
        <v>12500</v>
      </c>
      <c r="X31" s="130">
        <f t="shared" si="0"/>
        <v>14000</v>
      </c>
      <c r="Y31" s="130">
        <f t="shared" si="0"/>
        <v>14000</v>
      </c>
      <c r="Z31" s="130">
        <f t="shared" si="0"/>
        <v>14000</v>
      </c>
      <c r="AA31" s="130">
        <f t="shared" si="0"/>
        <v>12000</v>
      </c>
      <c r="AB31" s="130">
        <f t="shared" si="0"/>
        <v>12000</v>
      </c>
      <c r="AC31" s="130">
        <f t="shared" si="0"/>
        <v>12000</v>
      </c>
      <c r="AD31" s="130">
        <f t="shared" si="0"/>
        <v>12000</v>
      </c>
      <c r="AE31" s="130">
        <f t="shared" si="0"/>
        <v>10000</v>
      </c>
      <c r="AF31" s="130">
        <f t="shared" si="0"/>
        <v>10000</v>
      </c>
      <c r="AG31" s="130">
        <f t="shared" si="0"/>
        <v>5000</v>
      </c>
      <c r="AH31" s="130">
        <f t="shared" si="0"/>
        <v>4500</v>
      </c>
      <c r="AI31" s="130">
        <f t="shared" ref="AI31:BB31" si="1">SUM(AI6:AI29)</f>
        <v>4500</v>
      </c>
      <c r="AJ31" s="130">
        <f t="shared" si="1"/>
        <v>4500</v>
      </c>
      <c r="AK31" s="130">
        <f t="shared" si="1"/>
        <v>2500</v>
      </c>
      <c r="AL31" s="130">
        <f t="shared" si="1"/>
        <v>1000</v>
      </c>
      <c r="AM31" s="130">
        <f t="shared" si="1"/>
        <v>500</v>
      </c>
      <c r="AN31" s="130">
        <f t="shared" si="1"/>
        <v>0</v>
      </c>
      <c r="AO31" s="130">
        <f t="shared" si="1"/>
        <v>0</v>
      </c>
      <c r="AP31" s="130">
        <f t="shared" si="1"/>
        <v>0</v>
      </c>
      <c r="AQ31" s="130">
        <f t="shared" si="1"/>
        <v>0</v>
      </c>
      <c r="AR31" s="130">
        <f t="shared" si="1"/>
        <v>0</v>
      </c>
      <c r="AS31" s="130">
        <f t="shared" si="1"/>
        <v>0</v>
      </c>
      <c r="AT31" s="130">
        <f t="shared" si="1"/>
        <v>0</v>
      </c>
      <c r="AU31" s="130">
        <f t="shared" si="1"/>
        <v>0</v>
      </c>
      <c r="AV31" s="130">
        <f t="shared" si="1"/>
        <v>0</v>
      </c>
      <c r="AW31" s="130">
        <f t="shared" si="1"/>
        <v>0</v>
      </c>
      <c r="AX31" s="130">
        <f t="shared" si="1"/>
        <v>0</v>
      </c>
      <c r="AY31" s="130">
        <f t="shared" si="1"/>
        <v>0</v>
      </c>
      <c r="AZ31" s="130">
        <f t="shared" si="1"/>
        <v>0</v>
      </c>
      <c r="BA31" s="130">
        <f t="shared" si="1"/>
        <v>0</v>
      </c>
      <c r="BB31" s="130">
        <f t="shared" si="1"/>
        <v>0</v>
      </c>
      <c r="BC31" s="136"/>
      <c r="BD31" s="26"/>
    </row>
    <row r="32" spans="1:56" ht="15" thickTop="1" x14ac:dyDescent="0.3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</row>
    <row r="33" spans="1:56" ht="18.75" customHeight="1" x14ac:dyDescent="0.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</row>
    <row r="34" spans="1:56" x14ac:dyDescent="0.3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</row>
    <row r="35" spans="1:56" ht="22.8" x14ac:dyDescent="0.45">
      <c r="A35" s="26"/>
      <c r="B35" s="26"/>
      <c r="C35" s="26"/>
      <c r="D35" s="26"/>
      <c r="E35" s="33" t="s">
        <v>9</v>
      </c>
      <c r="F35" s="34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</row>
    <row r="36" spans="1:56" ht="18.600000000000001" thickBot="1" x14ac:dyDescent="0.4">
      <c r="A36" s="26"/>
      <c r="B36" s="26"/>
      <c r="C36" s="26"/>
      <c r="D36" s="26"/>
      <c r="E36" s="38" t="s">
        <v>22</v>
      </c>
      <c r="F36" s="39" t="s">
        <v>5</v>
      </c>
      <c r="G36" s="26"/>
      <c r="H36" s="72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</row>
    <row r="37" spans="1:56" ht="19.2" thickTop="1" thickBot="1" x14ac:dyDescent="0.4">
      <c r="A37" s="26"/>
      <c r="B37" s="26"/>
      <c r="C37" s="26"/>
      <c r="D37" s="26"/>
      <c r="E37" s="35" t="s">
        <v>10</v>
      </c>
      <c r="F37" s="134">
        <f>SUM(C31:F31)</f>
        <v>58000</v>
      </c>
      <c r="G37" s="3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</row>
    <row r="38" spans="1:56" ht="19.2" thickTop="1" thickBot="1" x14ac:dyDescent="0.4">
      <c r="A38" s="26"/>
      <c r="B38" s="26"/>
      <c r="C38" s="26"/>
      <c r="D38" s="26"/>
      <c r="E38" s="35" t="s">
        <v>11</v>
      </c>
      <c r="F38" s="134">
        <f>SUM(G31:J31)</f>
        <v>66000</v>
      </c>
      <c r="G38" s="3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</row>
    <row r="39" spans="1:56" ht="19.2" thickTop="1" thickBot="1" x14ac:dyDescent="0.4">
      <c r="A39" s="26"/>
      <c r="B39" s="26"/>
      <c r="C39" s="26"/>
      <c r="D39" s="26"/>
      <c r="E39" s="35" t="s">
        <v>12</v>
      </c>
      <c r="F39" s="134">
        <f>SUM(K31:O31)</f>
        <v>66500</v>
      </c>
      <c r="G39" s="3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</row>
    <row r="40" spans="1:56" ht="19.2" thickTop="1" thickBot="1" x14ac:dyDescent="0.4">
      <c r="A40" s="26"/>
      <c r="B40" s="26"/>
      <c r="C40" s="26"/>
      <c r="D40" s="26"/>
      <c r="E40" s="35" t="s">
        <v>13</v>
      </c>
      <c r="F40" s="134">
        <f>SUM(P31:S31)</f>
        <v>56500</v>
      </c>
      <c r="G40" s="3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</row>
    <row r="41" spans="1:56" ht="19.2" thickTop="1" thickBot="1" x14ac:dyDescent="0.4">
      <c r="A41" s="26"/>
      <c r="B41" s="26"/>
      <c r="C41" s="26"/>
      <c r="D41" s="26"/>
      <c r="E41" s="35" t="s">
        <v>14</v>
      </c>
      <c r="F41" s="134">
        <f>SUM(T31:W31)</f>
        <v>49500</v>
      </c>
      <c r="G41" s="3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</row>
    <row r="42" spans="1:56" ht="19.2" thickTop="1" thickBot="1" x14ac:dyDescent="0.4">
      <c r="A42" s="26"/>
      <c r="B42" s="26"/>
      <c r="C42" s="26"/>
      <c r="D42" s="26"/>
      <c r="E42" s="35" t="s">
        <v>15</v>
      </c>
      <c r="F42" s="134">
        <f>SUM(X31:AB31)</f>
        <v>66000</v>
      </c>
      <c r="G42" s="3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</row>
    <row r="43" spans="1:56" ht="19.2" thickTop="1" thickBot="1" x14ac:dyDescent="0.4">
      <c r="A43" s="26"/>
      <c r="B43" s="26"/>
      <c r="C43" s="26"/>
      <c r="D43" s="26"/>
      <c r="E43" s="35" t="s">
        <v>16</v>
      </c>
      <c r="F43" s="134">
        <f>SUM(AC31:AF31)</f>
        <v>44000</v>
      </c>
      <c r="G43" s="3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</row>
    <row r="44" spans="1:56" ht="19.2" thickTop="1" thickBot="1" x14ac:dyDescent="0.4">
      <c r="A44" s="26"/>
      <c r="B44" s="26"/>
      <c r="C44" s="26"/>
      <c r="D44" s="26"/>
      <c r="E44" s="35" t="s">
        <v>21</v>
      </c>
      <c r="F44" s="134">
        <f>SUM(AG31:AK31)</f>
        <v>21000</v>
      </c>
      <c r="G44" s="3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</row>
    <row r="45" spans="1:56" ht="19.2" thickTop="1" thickBot="1" x14ac:dyDescent="0.4">
      <c r="A45" s="26"/>
      <c r="B45" s="26"/>
      <c r="C45" s="26"/>
      <c r="D45" s="26"/>
      <c r="E45" s="35" t="s">
        <v>17</v>
      </c>
      <c r="F45" s="134">
        <f>SUM(AL31:AO31)</f>
        <v>1500</v>
      </c>
      <c r="G45" s="3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</row>
    <row r="46" spans="1:56" ht="19.2" thickTop="1" thickBot="1" x14ac:dyDescent="0.4">
      <c r="A46" s="26"/>
      <c r="B46" s="26"/>
      <c r="C46" s="26"/>
      <c r="D46" s="26"/>
      <c r="E46" s="35" t="s">
        <v>18</v>
      </c>
      <c r="F46" s="134">
        <f>SUM(AP31:AS31)</f>
        <v>0</v>
      </c>
      <c r="G46" s="3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</row>
    <row r="47" spans="1:56" ht="19.2" thickTop="1" thickBot="1" x14ac:dyDescent="0.4">
      <c r="A47" s="26"/>
      <c r="B47" s="26"/>
      <c r="C47" s="26"/>
      <c r="D47" s="26"/>
      <c r="E47" s="35" t="s">
        <v>19</v>
      </c>
      <c r="F47" s="134">
        <f>SUM(AT31:AX31)</f>
        <v>0</v>
      </c>
      <c r="G47" s="3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</row>
    <row r="48" spans="1:56" ht="18.600000000000001" thickTop="1" x14ac:dyDescent="0.35">
      <c r="A48" s="26"/>
      <c r="B48" s="26"/>
      <c r="C48" s="26"/>
      <c r="D48" s="26"/>
      <c r="E48" s="37" t="s">
        <v>20</v>
      </c>
      <c r="F48" s="135">
        <f>SUM(AY31:BB31)</f>
        <v>0</v>
      </c>
      <c r="G48" s="3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</row>
    <row r="49" spans="1:55" x14ac:dyDescent="0.3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</row>
  </sheetData>
  <mergeCells count="1">
    <mergeCell ref="BD6:BD27"/>
  </mergeCells>
  <phoneticPr fontId="14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FACC-FC83-410F-9FDD-9BFD33F96080}">
  <sheetPr codeName="Feuil6">
    <tabColor theme="5"/>
  </sheetPr>
  <dimension ref="A1:L66"/>
  <sheetViews>
    <sheetView topLeftCell="B1" zoomScaleNormal="100" workbookViewId="0">
      <selection activeCell="D9" sqref="D9"/>
    </sheetView>
  </sheetViews>
  <sheetFormatPr baseColWidth="10" defaultRowHeight="14.4" x14ac:dyDescent="0.3"/>
  <cols>
    <col min="1" max="1" width="28.109375" customWidth="1"/>
    <col min="2" max="2" width="27.6640625" customWidth="1"/>
    <col min="3" max="3" width="23.6640625" customWidth="1"/>
    <col min="4" max="4" width="30.6640625" customWidth="1"/>
    <col min="5" max="5" width="51.44140625" customWidth="1"/>
    <col min="6" max="6" width="31.109375" customWidth="1"/>
    <col min="7" max="7" width="28.5546875" customWidth="1"/>
    <col min="8" max="8" width="35.44140625" customWidth="1"/>
    <col min="9" max="9" width="21.6640625" customWidth="1"/>
  </cols>
  <sheetData>
    <row r="1" spans="1:12" x14ac:dyDescent="0.3">
      <c r="A1" s="61"/>
      <c r="B1" s="61"/>
      <c r="C1" s="109"/>
      <c r="D1" s="110"/>
      <c r="E1" s="61"/>
      <c r="F1" s="61"/>
      <c r="G1" s="61"/>
      <c r="H1" s="61"/>
      <c r="I1" s="61"/>
      <c r="J1" s="61"/>
      <c r="K1" s="61"/>
    </row>
    <row r="2" spans="1:12" ht="37.200000000000003" x14ac:dyDescent="0.75">
      <c r="A2" s="61"/>
      <c r="B2" s="61"/>
      <c r="C2" s="115" t="s">
        <v>46</v>
      </c>
      <c r="D2" s="113"/>
      <c r="E2" s="114"/>
      <c r="F2" s="140" t="s">
        <v>45</v>
      </c>
      <c r="G2" s="141">
        <v>0.12</v>
      </c>
      <c r="H2" s="104"/>
      <c r="I2" s="61"/>
      <c r="J2" s="61"/>
      <c r="K2" s="61"/>
    </row>
    <row r="3" spans="1:12" ht="15" thickBot="1" x14ac:dyDescent="0.35">
      <c r="A3" s="61"/>
      <c r="B3" s="61"/>
      <c r="C3" s="111"/>
      <c r="D3" s="112"/>
      <c r="E3" s="61"/>
      <c r="F3" s="61"/>
      <c r="G3" s="61"/>
      <c r="H3" s="61"/>
      <c r="I3" s="61"/>
      <c r="J3" s="61"/>
      <c r="K3" s="61"/>
    </row>
    <row r="4" spans="1:12" x14ac:dyDescent="0.3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</row>
    <row r="5" spans="1:12" x14ac:dyDescent="0.3">
      <c r="A5" s="75" t="s">
        <v>0</v>
      </c>
      <c r="B5" s="76" t="s">
        <v>1</v>
      </c>
      <c r="C5" s="76" t="s">
        <v>36</v>
      </c>
      <c r="D5" s="76" t="s">
        <v>34</v>
      </c>
      <c r="E5" s="76" t="s">
        <v>35</v>
      </c>
      <c r="F5" s="76" t="s">
        <v>39</v>
      </c>
      <c r="G5" s="76" t="s">
        <v>44</v>
      </c>
      <c r="H5" s="76" t="s">
        <v>37</v>
      </c>
      <c r="I5" s="77" t="s">
        <v>38</v>
      </c>
      <c r="J5" s="61"/>
      <c r="K5" s="61"/>
      <c r="L5" s="61"/>
    </row>
    <row r="6" spans="1:12" x14ac:dyDescent="0.3">
      <c r="A6" s="78" t="s">
        <v>47</v>
      </c>
      <c r="B6" s="80" t="s">
        <v>49</v>
      </c>
      <c r="C6" s="154"/>
      <c r="D6" s="84" t="s">
        <v>225</v>
      </c>
      <c r="E6" s="86">
        <v>200</v>
      </c>
      <c r="F6" s="88"/>
      <c r="G6" s="90"/>
      <c r="H6" s="94"/>
      <c r="I6" s="92"/>
      <c r="J6" s="61"/>
      <c r="K6" s="61"/>
      <c r="L6" s="61"/>
    </row>
    <row r="7" spans="1:12" x14ac:dyDescent="0.3">
      <c r="A7" s="78" t="s">
        <v>47</v>
      </c>
      <c r="B7" s="80" t="s">
        <v>48</v>
      </c>
      <c r="C7" s="82"/>
      <c r="D7" s="84">
        <v>15000</v>
      </c>
      <c r="E7" s="86">
        <v>100</v>
      </c>
      <c r="F7" s="88"/>
      <c r="G7" s="90"/>
      <c r="H7" s="94"/>
      <c r="I7" s="92"/>
      <c r="J7" s="61"/>
      <c r="K7" s="61"/>
      <c r="L7" s="61"/>
    </row>
    <row r="8" spans="1:12" x14ac:dyDescent="0.3">
      <c r="A8" s="78" t="s">
        <v>73</v>
      </c>
      <c r="B8" s="80" t="s">
        <v>209</v>
      </c>
      <c r="C8" s="82"/>
      <c r="D8" s="84">
        <v>10000</v>
      </c>
      <c r="E8" s="86">
        <v>200</v>
      </c>
      <c r="F8" s="88"/>
      <c r="G8" s="90"/>
      <c r="H8" s="94"/>
      <c r="I8" s="92"/>
      <c r="J8" s="61"/>
      <c r="K8" s="61"/>
      <c r="L8" s="61"/>
    </row>
    <row r="9" spans="1:12" x14ac:dyDescent="0.3">
      <c r="A9" s="78" t="s">
        <v>118</v>
      </c>
      <c r="B9" s="80" t="s">
        <v>119</v>
      </c>
      <c r="C9" s="82"/>
      <c r="D9" s="84" t="s">
        <v>220</v>
      </c>
      <c r="E9" s="86">
        <v>100</v>
      </c>
      <c r="F9" s="88"/>
      <c r="G9" s="90"/>
      <c r="H9" s="94"/>
      <c r="I9" s="92"/>
      <c r="J9" s="61"/>
      <c r="K9" s="61"/>
      <c r="L9" s="61"/>
    </row>
    <row r="10" spans="1:12" x14ac:dyDescent="0.3">
      <c r="A10" s="78" t="s">
        <v>194</v>
      </c>
      <c r="B10" s="80" t="s">
        <v>211</v>
      </c>
      <c r="C10" s="82"/>
      <c r="D10" s="84"/>
      <c r="E10" s="86"/>
      <c r="F10" s="88"/>
      <c r="G10" s="90"/>
      <c r="H10" s="94"/>
      <c r="I10" s="92"/>
      <c r="J10" s="61"/>
      <c r="K10" s="61"/>
      <c r="L10" s="61"/>
    </row>
    <row r="11" spans="1:12" x14ac:dyDescent="0.3">
      <c r="A11" s="78" t="s">
        <v>51</v>
      </c>
      <c r="B11" s="80" t="s">
        <v>210</v>
      </c>
      <c r="C11" s="82"/>
      <c r="D11" s="84">
        <v>111900</v>
      </c>
      <c r="E11" s="86"/>
      <c r="F11" s="88"/>
      <c r="G11" s="90"/>
      <c r="H11" s="94"/>
      <c r="I11" s="92"/>
      <c r="J11" s="61"/>
      <c r="K11" s="61"/>
      <c r="L11" s="61"/>
    </row>
    <row r="12" spans="1:12" x14ac:dyDescent="0.3">
      <c r="A12" s="78" t="s">
        <v>65</v>
      </c>
      <c r="B12" s="80"/>
      <c r="C12" s="82"/>
      <c r="D12" s="84">
        <v>28000</v>
      </c>
      <c r="E12" s="86">
        <v>300</v>
      </c>
      <c r="F12" s="88"/>
      <c r="G12" s="90"/>
      <c r="H12" s="94"/>
      <c r="I12" s="92"/>
      <c r="J12" s="61"/>
      <c r="K12" s="61"/>
      <c r="L12" s="61"/>
    </row>
    <row r="13" spans="1:12" x14ac:dyDescent="0.3">
      <c r="A13" s="78" t="s">
        <v>62</v>
      </c>
      <c r="B13" s="80"/>
      <c r="C13" s="82"/>
      <c r="D13" s="84">
        <v>70000</v>
      </c>
      <c r="E13" s="86">
        <v>1000</v>
      </c>
      <c r="F13" s="88"/>
      <c r="G13" s="90"/>
      <c r="H13" s="94"/>
      <c r="I13" s="92"/>
      <c r="J13" s="61"/>
      <c r="K13" s="61"/>
      <c r="L13" s="61"/>
    </row>
    <row r="14" spans="1:12" x14ac:dyDescent="0.3">
      <c r="A14" s="78" t="s">
        <v>60</v>
      </c>
      <c r="B14" s="80"/>
      <c r="C14" s="82"/>
      <c r="D14" s="84">
        <v>30000</v>
      </c>
      <c r="E14" s="86">
        <v>100</v>
      </c>
      <c r="F14" s="88"/>
      <c r="G14" s="90"/>
      <c r="H14" s="94"/>
      <c r="I14" s="92"/>
      <c r="J14" s="61"/>
      <c r="K14" s="61"/>
      <c r="L14" s="61"/>
    </row>
    <row r="15" spans="1:12" x14ac:dyDescent="0.3">
      <c r="A15" s="78" t="s">
        <v>71</v>
      </c>
      <c r="B15" s="80"/>
      <c r="C15" s="82"/>
      <c r="D15" s="84">
        <v>10000</v>
      </c>
      <c r="E15" s="86">
        <v>100</v>
      </c>
      <c r="F15" s="88"/>
      <c r="G15" s="90"/>
      <c r="H15" s="94"/>
      <c r="I15" s="92"/>
      <c r="J15" s="61"/>
      <c r="K15" s="61"/>
      <c r="L15" s="61"/>
    </row>
    <row r="16" spans="1:12" x14ac:dyDescent="0.3">
      <c r="A16" s="78"/>
      <c r="B16" s="80" t="s">
        <v>49</v>
      </c>
      <c r="C16" s="82"/>
      <c r="D16" s="84">
        <v>68125</v>
      </c>
      <c r="E16" s="86"/>
      <c r="F16" s="88"/>
      <c r="G16" s="90"/>
      <c r="H16" s="94"/>
      <c r="I16" s="92"/>
      <c r="J16" s="61"/>
      <c r="K16" s="61"/>
      <c r="L16" s="61"/>
    </row>
    <row r="17" spans="1:12" x14ac:dyDescent="0.3">
      <c r="A17" s="78"/>
      <c r="B17" s="80"/>
      <c r="C17" s="82"/>
      <c r="D17" s="84"/>
      <c r="E17" s="86"/>
      <c r="F17" s="88"/>
      <c r="G17" s="90"/>
      <c r="H17" s="94"/>
      <c r="I17" s="92"/>
      <c r="J17" s="61"/>
      <c r="K17" s="61"/>
      <c r="L17" s="61"/>
    </row>
    <row r="18" spans="1:12" x14ac:dyDescent="0.3">
      <c r="A18" s="78"/>
      <c r="B18" s="80"/>
      <c r="C18" s="82"/>
      <c r="D18" s="84"/>
      <c r="E18" s="86"/>
      <c r="F18" s="88"/>
      <c r="G18" s="90"/>
      <c r="H18" s="94"/>
      <c r="I18" s="92"/>
      <c r="J18" s="61"/>
      <c r="K18" s="61"/>
      <c r="L18" s="61"/>
    </row>
    <row r="19" spans="1:12" x14ac:dyDescent="0.3">
      <c r="A19" s="78"/>
      <c r="B19" s="80"/>
      <c r="C19" s="82"/>
      <c r="D19" s="84"/>
      <c r="E19" s="86"/>
      <c r="F19" s="88"/>
      <c r="G19" s="90"/>
      <c r="H19" s="94"/>
      <c r="I19" s="92"/>
      <c r="J19" s="61"/>
      <c r="K19" s="61"/>
      <c r="L19" s="61"/>
    </row>
    <row r="20" spans="1:12" x14ac:dyDescent="0.3">
      <c r="A20" s="78"/>
      <c r="B20" s="80"/>
      <c r="C20" s="82"/>
      <c r="D20" s="84"/>
      <c r="E20" s="86"/>
      <c r="F20" s="88"/>
      <c r="G20" s="90"/>
      <c r="H20" s="94"/>
      <c r="I20" s="92"/>
      <c r="J20" s="61"/>
      <c r="K20" s="61"/>
      <c r="L20" s="61"/>
    </row>
    <row r="21" spans="1:12" x14ac:dyDescent="0.3">
      <c r="A21" s="78"/>
      <c r="B21" s="80"/>
      <c r="C21" s="82"/>
      <c r="D21" s="84"/>
      <c r="E21" s="86"/>
      <c r="F21" s="88"/>
      <c r="G21" s="90"/>
      <c r="H21" s="94"/>
      <c r="I21" s="92"/>
      <c r="J21" s="61"/>
      <c r="K21" s="61"/>
      <c r="L21" s="61"/>
    </row>
    <row r="22" spans="1:12" x14ac:dyDescent="0.3">
      <c r="A22" s="78"/>
      <c r="B22" s="80"/>
      <c r="C22" s="82"/>
      <c r="D22" s="84"/>
      <c r="E22" s="86"/>
      <c r="F22" s="88"/>
      <c r="G22" s="90"/>
      <c r="H22" s="94"/>
      <c r="I22" s="92"/>
      <c r="J22" s="61"/>
      <c r="K22" s="61"/>
      <c r="L22" s="61"/>
    </row>
    <row r="23" spans="1:12" x14ac:dyDescent="0.3">
      <c r="A23" s="78"/>
      <c r="B23" s="80"/>
      <c r="C23" s="82"/>
      <c r="D23" s="84"/>
      <c r="E23" s="86"/>
      <c r="F23" s="88"/>
      <c r="G23" s="90"/>
      <c r="H23" s="94"/>
      <c r="I23" s="92"/>
      <c r="J23" s="61"/>
      <c r="K23" s="61"/>
      <c r="L23" s="61"/>
    </row>
    <row r="24" spans="1:12" x14ac:dyDescent="0.3">
      <c r="A24" s="78"/>
      <c r="B24" s="80"/>
      <c r="C24" s="82"/>
      <c r="D24" s="84"/>
      <c r="E24" s="86"/>
      <c r="F24" s="88"/>
      <c r="G24" s="90"/>
      <c r="H24" s="94"/>
      <c r="I24" s="92"/>
      <c r="J24" s="61"/>
      <c r="K24" s="61"/>
      <c r="L24" s="61"/>
    </row>
    <row r="25" spans="1:12" x14ac:dyDescent="0.3">
      <c r="A25" s="78"/>
      <c r="B25" s="80"/>
      <c r="C25" s="82"/>
      <c r="D25" s="84"/>
      <c r="E25" s="86"/>
      <c r="F25" s="88"/>
      <c r="G25" s="90"/>
      <c r="H25" s="94"/>
      <c r="I25" s="92"/>
      <c r="J25" s="61"/>
      <c r="K25" s="61"/>
      <c r="L25" s="61"/>
    </row>
    <row r="26" spans="1:12" x14ac:dyDescent="0.3">
      <c r="A26" s="78"/>
      <c r="B26" s="80"/>
      <c r="C26" s="82"/>
      <c r="D26" s="84"/>
      <c r="E26" s="86"/>
      <c r="F26" s="88"/>
      <c r="G26" s="90"/>
      <c r="H26" s="94"/>
      <c r="I26" s="92"/>
      <c r="J26" s="61"/>
      <c r="K26" s="61"/>
      <c r="L26" s="61"/>
    </row>
    <row r="27" spans="1:12" x14ac:dyDescent="0.3">
      <c r="A27" s="78"/>
      <c r="B27" s="80"/>
      <c r="C27" s="82"/>
      <c r="D27" s="84"/>
      <c r="E27" s="86"/>
      <c r="F27" s="88"/>
      <c r="G27" s="90"/>
      <c r="H27" s="94"/>
      <c r="I27" s="92"/>
      <c r="J27" s="61"/>
      <c r="K27" s="61"/>
      <c r="L27" s="61"/>
    </row>
    <row r="28" spans="1:12" x14ac:dyDescent="0.3">
      <c r="A28" s="78"/>
      <c r="B28" s="80"/>
      <c r="C28" s="82"/>
      <c r="D28" s="84"/>
      <c r="E28" s="86"/>
      <c r="F28" s="88"/>
      <c r="G28" s="90"/>
      <c r="H28" s="94"/>
      <c r="I28" s="92"/>
      <c r="J28" s="61"/>
      <c r="K28" s="61"/>
      <c r="L28" s="61"/>
    </row>
    <row r="29" spans="1:12" x14ac:dyDescent="0.3">
      <c r="A29" s="78"/>
      <c r="B29" s="80"/>
      <c r="C29" s="82"/>
      <c r="D29" s="84"/>
      <c r="E29" s="86"/>
      <c r="F29" s="88"/>
      <c r="G29" s="90"/>
      <c r="H29" s="94"/>
      <c r="I29" s="92"/>
      <c r="J29" s="61"/>
      <c r="K29" s="61"/>
      <c r="L29" s="61"/>
    </row>
    <row r="30" spans="1:12" x14ac:dyDescent="0.3">
      <c r="A30" s="78"/>
      <c r="B30" s="80"/>
      <c r="C30" s="82"/>
      <c r="D30" s="84"/>
      <c r="E30" s="86"/>
      <c r="F30" s="88"/>
      <c r="G30" s="90"/>
      <c r="H30" s="94"/>
      <c r="I30" s="92"/>
      <c r="J30" s="61"/>
      <c r="K30" s="61"/>
      <c r="L30" s="61"/>
    </row>
    <row r="31" spans="1:12" x14ac:dyDescent="0.3">
      <c r="A31" s="78"/>
      <c r="B31" s="80"/>
      <c r="C31" s="82"/>
      <c r="D31" s="84"/>
      <c r="E31" s="86"/>
      <c r="F31" s="88"/>
      <c r="G31" s="90"/>
      <c r="H31" s="94"/>
      <c r="I31" s="92"/>
      <c r="J31" s="61"/>
      <c r="K31" s="61"/>
      <c r="L31" s="61"/>
    </row>
    <row r="32" spans="1:12" x14ac:dyDescent="0.3">
      <c r="A32" s="78"/>
      <c r="B32" s="80"/>
      <c r="C32" s="82"/>
      <c r="D32" s="84"/>
      <c r="E32" s="86"/>
      <c r="F32" s="88"/>
      <c r="G32" s="90"/>
      <c r="H32" s="94"/>
      <c r="I32" s="92"/>
      <c r="J32" s="61"/>
      <c r="K32" s="61"/>
      <c r="L32" s="61"/>
    </row>
    <row r="33" spans="1:12" x14ac:dyDescent="0.3">
      <c r="A33" s="78"/>
      <c r="B33" s="80"/>
      <c r="C33" s="82"/>
      <c r="D33" s="84"/>
      <c r="E33" s="86"/>
      <c r="F33" s="88"/>
      <c r="G33" s="90"/>
      <c r="H33" s="94"/>
      <c r="I33" s="92"/>
      <c r="J33" s="61"/>
      <c r="K33" s="61"/>
      <c r="L33" s="61"/>
    </row>
    <row r="34" spans="1:12" x14ac:dyDescent="0.3">
      <c r="A34" s="78"/>
      <c r="B34" s="80"/>
      <c r="C34" s="82"/>
      <c r="D34" s="84"/>
      <c r="E34" s="86"/>
      <c r="F34" s="88"/>
      <c r="G34" s="90"/>
      <c r="H34" s="94"/>
      <c r="I34" s="92"/>
      <c r="J34" s="61"/>
      <c r="K34" s="61"/>
      <c r="L34" s="61"/>
    </row>
    <row r="35" spans="1:12" x14ac:dyDescent="0.3">
      <c r="A35" s="78"/>
      <c r="B35" s="80"/>
      <c r="C35" s="82"/>
      <c r="D35" s="84"/>
      <c r="E35" s="86"/>
      <c r="F35" s="88"/>
      <c r="G35" s="90"/>
      <c r="H35" s="94"/>
      <c r="I35" s="92"/>
      <c r="J35" s="61"/>
      <c r="K35" s="61"/>
      <c r="L35" s="61"/>
    </row>
    <row r="36" spans="1:12" x14ac:dyDescent="0.3">
      <c r="A36" s="78"/>
      <c r="B36" s="80"/>
      <c r="C36" s="82"/>
      <c r="D36" s="84"/>
      <c r="E36" s="86"/>
      <c r="F36" s="88"/>
      <c r="G36" s="90"/>
      <c r="H36" s="94"/>
      <c r="I36" s="92"/>
      <c r="J36" s="61"/>
      <c r="K36" s="61"/>
      <c r="L36" s="61"/>
    </row>
    <row r="37" spans="1:12" x14ac:dyDescent="0.3">
      <c r="A37" s="78"/>
      <c r="B37" s="80"/>
      <c r="C37" s="82"/>
      <c r="D37" s="84"/>
      <c r="E37" s="86"/>
      <c r="F37" s="88"/>
      <c r="G37" s="90"/>
      <c r="H37" s="94"/>
      <c r="I37" s="92"/>
      <c r="J37" s="61"/>
      <c r="K37" s="61"/>
      <c r="L37" s="61"/>
    </row>
    <row r="38" spans="1:12" x14ac:dyDescent="0.3">
      <c r="A38" s="78"/>
      <c r="B38" s="80"/>
      <c r="C38" s="82"/>
      <c r="D38" s="84"/>
      <c r="E38" s="86"/>
      <c r="F38" s="88"/>
      <c r="G38" s="90"/>
      <c r="H38" s="94"/>
      <c r="I38" s="92"/>
      <c r="J38" s="61"/>
      <c r="K38" s="61"/>
      <c r="L38" s="61"/>
    </row>
    <row r="39" spans="1:12" x14ac:dyDescent="0.3">
      <c r="A39" s="78"/>
      <c r="B39" s="80"/>
      <c r="C39" s="82"/>
      <c r="D39" s="84"/>
      <c r="E39" s="86"/>
      <c r="F39" s="88"/>
      <c r="G39" s="90"/>
      <c r="H39" s="94"/>
      <c r="I39" s="92"/>
      <c r="J39" s="61"/>
      <c r="K39" s="61"/>
      <c r="L39" s="61"/>
    </row>
    <row r="40" spans="1:12" x14ac:dyDescent="0.3">
      <c r="A40" s="79"/>
      <c r="B40" s="81"/>
      <c r="C40" s="83"/>
      <c r="D40" s="85"/>
      <c r="E40" s="87"/>
      <c r="F40" s="89"/>
      <c r="G40" s="91"/>
      <c r="H40" s="95"/>
      <c r="I40" s="93"/>
      <c r="J40" s="61"/>
      <c r="K40" s="61"/>
      <c r="L40" s="61"/>
    </row>
    <row r="41" spans="1:12" x14ac:dyDescent="0.3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</row>
    <row r="42" spans="1:12" x14ac:dyDescent="0.3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</row>
    <row r="43" spans="1:12" x14ac:dyDescent="0.3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</row>
    <row r="44" spans="1:12" x14ac:dyDescent="0.3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</row>
    <row r="45" spans="1:12" x14ac:dyDescent="0.3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</row>
    <row r="46" spans="1:12" x14ac:dyDescent="0.3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</row>
    <row r="47" spans="1:12" ht="31.5" customHeight="1" x14ac:dyDescent="0.3">
      <c r="A47" s="61"/>
      <c r="B47" s="61"/>
      <c r="C47" s="96"/>
      <c r="D47" s="99" t="s">
        <v>40</v>
      </c>
      <c r="E47" s="101" t="s">
        <v>41</v>
      </c>
      <c r="F47" s="100" t="s">
        <v>42</v>
      </c>
      <c r="G47" s="102" t="s">
        <v>43</v>
      </c>
      <c r="H47" s="61"/>
      <c r="I47" s="61"/>
      <c r="J47" s="61"/>
      <c r="K47" s="61"/>
      <c r="L47" s="61"/>
    </row>
    <row r="48" spans="1:12" ht="54" customHeight="1" x14ac:dyDescent="0.3">
      <c r="A48" s="61"/>
      <c r="B48" s="61"/>
      <c r="C48" s="98" t="s">
        <v>5</v>
      </c>
      <c r="D48" s="138">
        <f>SUM(Tableau6[MONTANTS DEMANDE])</f>
        <v>343025</v>
      </c>
      <c r="E48" s="139">
        <f>SUM(Tableau6[MONTANT DE FRAIS DE RETRAIT])</f>
        <v>2100</v>
      </c>
      <c r="F48" s="95"/>
      <c r="G48" s="97"/>
      <c r="H48" s="61"/>
      <c r="I48" s="61"/>
      <c r="J48" s="61"/>
      <c r="K48" s="61"/>
      <c r="L48" s="61"/>
    </row>
    <row r="49" spans="1:12" x14ac:dyDescent="0.3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</row>
    <row r="50" spans="1:12" x14ac:dyDescent="0.3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</row>
    <row r="51" spans="1:12" x14ac:dyDescent="0.3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</row>
    <row r="52" spans="1:12" x14ac:dyDescent="0.3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</row>
    <row r="53" spans="1:12" x14ac:dyDescent="0.3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</row>
    <row r="54" spans="1:12" x14ac:dyDescent="0.3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</row>
    <row r="62" spans="1:12" x14ac:dyDescent="0.3">
      <c r="H62" t="s">
        <v>214</v>
      </c>
    </row>
    <row r="64" spans="1:12" x14ac:dyDescent="0.3">
      <c r="H64" t="s">
        <v>215</v>
      </c>
    </row>
    <row r="66" spans="8:9" x14ac:dyDescent="0.3">
      <c r="H66" t="s">
        <v>216</v>
      </c>
      <c r="I66">
        <f>SUM(I62+I64)</f>
        <v>0</v>
      </c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2E3B6-4C93-43FD-8ABB-24AAED6F1E4D}">
  <sheetPr codeName="Feuil5">
    <tabColor rgb="FFFF0000"/>
  </sheetPr>
  <dimension ref="A1:L47"/>
  <sheetViews>
    <sheetView tabSelected="1" topLeftCell="A18" workbookViewId="0">
      <selection activeCell="F32" sqref="F32"/>
    </sheetView>
  </sheetViews>
  <sheetFormatPr baseColWidth="10" defaultRowHeight="14.4" x14ac:dyDescent="0.3"/>
  <cols>
    <col min="3" max="3" width="5" customWidth="1"/>
    <col min="4" max="4" width="23.109375" customWidth="1"/>
    <col min="5" max="5" width="24.109375" customWidth="1"/>
    <col min="6" max="6" width="31" customWidth="1"/>
    <col min="7" max="7" width="25.44140625" customWidth="1"/>
    <col min="8" max="8" width="23.6640625" customWidth="1"/>
  </cols>
  <sheetData>
    <row r="1" spans="1:12" x14ac:dyDescent="0.3">
      <c r="A1" s="46"/>
      <c r="B1" s="46"/>
      <c r="C1" s="46"/>
      <c r="D1" s="46"/>
      <c r="E1" s="46"/>
      <c r="F1" s="52"/>
      <c r="G1" s="46"/>
      <c r="H1" s="46"/>
      <c r="I1" s="46"/>
      <c r="J1" s="46"/>
      <c r="K1" s="46"/>
      <c r="L1" s="46"/>
    </row>
    <row r="2" spans="1:12" ht="37.200000000000003" x14ac:dyDescent="0.75">
      <c r="A2" s="46"/>
      <c r="B2" s="46"/>
      <c r="C2" s="46"/>
      <c r="D2" s="46"/>
      <c r="E2" s="47"/>
      <c r="F2" s="69" t="s">
        <v>26</v>
      </c>
      <c r="G2" s="46"/>
      <c r="H2" s="46"/>
      <c r="I2" s="46"/>
      <c r="J2" s="46"/>
      <c r="K2" s="46"/>
      <c r="L2" s="46"/>
    </row>
    <row r="3" spans="1:12" ht="15" thickBot="1" x14ac:dyDescent="0.35">
      <c r="A3" s="46"/>
      <c r="B3" s="46"/>
      <c r="C3" s="46"/>
      <c r="D3" s="46"/>
      <c r="E3" s="46"/>
      <c r="F3" s="54"/>
      <c r="G3" s="46"/>
      <c r="H3" s="46"/>
      <c r="I3" s="46"/>
      <c r="J3" s="46"/>
      <c r="K3" s="46"/>
      <c r="L3" s="46"/>
    </row>
    <row r="4" spans="1:12" ht="28.8" thickTop="1" thickBot="1" x14ac:dyDescent="0.5">
      <c r="A4" s="46"/>
      <c r="B4" s="46"/>
      <c r="C4" s="46"/>
      <c r="D4" s="49" t="s">
        <v>0</v>
      </c>
      <c r="E4" s="49" t="s">
        <v>1</v>
      </c>
      <c r="F4" s="68" t="s">
        <v>27</v>
      </c>
      <c r="G4" s="50" t="s">
        <v>28</v>
      </c>
      <c r="H4" s="51" t="s">
        <v>29</v>
      </c>
      <c r="I4" s="46"/>
      <c r="J4" s="46"/>
      <c r="K4" s="46"/>
    </row>
    <row r="5" spans="1:12" ht="15.6" thickTop="1" thickBot="1" x14ac:dyDescent="0.35">
      <c r="A5" s="46"/>
      <c r="B5" s="46"/>
      <c r="C5" s="46"/>
      <c r="D5" s="48" t="s">
        <v>47</v>
      </c>
      <c r="E5" s="48" t="s">
        <v>203</v>
      </c>
      <c r="F5" s="155">
        <v>46055</v>
      </c>
      <c r="G5" s="142">
        <v>100</v>
      </c>
      <c r="H5" s="52"/>
      <c r="I5" s="46"/>
      <c r="J5" s="46"/>
      <c r="K5" s="46"/>
    </row>
    <row r="6" spans="1:12" ht="15.6" thickTop="1" thickBot="1" x14ac:dyDescent="0.35">
      <c r="A6" s="46"/>
      <c r="B6" s="46"/>
      <c r="C6" s="46"/>
      <c r="D6" s="48" t="s">
        <v>204</v>
      </c>
      <c r="E6" s="48" t="s">
        <v>185</v>
      </c>
      <c r="F6" s="155"/>
      <c r="G6" s="142">
        <v>100</v>
      </c>
      <c r="H6" s="53"/>
      <c r="I6" s="46"/>
      <c r="J6" s="46"/>
      <c r="K6" s="46"/>
    </row>
    <row r="7" spans="1:12" ht="15.6" thickTop="1" thickBot="1" x14ac:dyDescent="0.35">
      <c r="A7" s="46"/>
      <c r="B7" s="46"/>
      <c r="C7" s="46"/>
      <c r="D7" s="48"/>
      <c r="E7" s="48" t="s">
        <v>187</v>
      </c>
      <c r="F7" s="155"/>
      <c r="G7" s="142">
        <v>100</v>
      </c>
      <c r="H7" s="53"/>
      <c r="I7" s="46"/>
      <c r="J7" s="46"/>
      <c r="K7" s="46"/>
    </row>
    <row r="8" spans="1:12" ht="15.6" thickTop="1" thickBot="1" x14ac:dyDescent="0.35">
      <c r="A8" s="46"/>
      <c r="B8" s="46"/>
      <c r="C8" s="46"/>
      <c r="D8" s="48"/>
      <c r="E8" s="48" t="s">
        <v>205</v>
      </c>
      <c r="F8" s="155"/>
      <c r="G8" s="142">
        <v>100</v>
      </c>
      <c r="H8" s="53"/>
      <c r="I8" s="46"/>
      <c r="J8" s="46"/>
      <c r="K8" s="46"/>
    </row>
    <row r="9" spans="1:12" ht="15.6" thickTop="1" thickBot="1" x14ac:dyDescent="0.35">
      <c r="A9" s="46"/>
      <c r="B9" s="46"/>
      <c r="C9" s="46"/>
      <c r="D9" s="48"/>
      <c r="E9" s="48" t="s">
        <v>179</v>
      </c>
      <c r="F9" s="155"/>
      <c r="G9" s="142">
        <v>100</v>
      </c>
      <c r="H9" s="53"/>
      <c r="I9" s="46"/>
      <c r="J9" s="46"/>
      <c r="K9" s="46"/>
    </row>
    <row r="10" spans="1:12" ht="15.6" thickTop="1" thickBot="1" x14ac:dyDescent="0.35">
      <c r="A10" s="46"/>
      <c r="B10" s="46"/>
      <c r="C10" s="46"/>
      <c r="D10" s="48"/>
      <c r="E10" s="48" t="s">
        <v>212</v>
      </c>
      <c r="F10" s="155"/>
      <c r="G10" s="142">
        <v>2200</v>
      </c>
      <c r="H10" s="53"/>
      <c r="I10" s="46"/>
      <c r="J10" s="46"/>
      <c r="K10" s="46"/>
    </row>
    <row r="11" spans="1:12" ht="15.6" thickTop="1" thickBot="1" x14ac:dyDescent="0.35">
      <c r="A11" s="46"/>
      <c r="B11" s="46"/>
      <c r="C11" s="46"/>
      <c r="D11" s="48"/>
      <c r="E11" s="48" t="s">
        <v>213</v>
      </c>
      <c r="F11" s="48"/>
      <c r="G11" s="142">
        <v>200</v>
      </c>
      <c r="H11" s="53"/>
      <c r="I11" s="46"/>
      <c r="J11" s="46"/>
      <c r="K11" s="46"/>
    </row>
    <row r="12" spans="1:12" ht="15.6" thickTop="1" thickBot="1" x14ac:dyDescent="0.35">
      <c r="A12" s="46"/>
      <c r="B12" s="46"/>
      <c r="C12" s="46"/>
      <c r="D12" s="48"/>
      <c r="E12" s="48" t="s">
        <v>58</v>
      </c>
      <c r="F12" s="48"/>
      <c r="G12" s="142">
        <v>100</v>
      </c>
      <c r="H12" s="53"/>
      <c r="I12" s="46"/>
      <c r="J12" s="46"/>
      <c r="K12" s="46"/>
    </row>
    <row r="13" spans="1:12" ht="15.6" thickTop="1" thickBot="1" x14ac:dyDescent="0.35">
      <c r="A13" s="46"/>
      <c r="B13" s="46"/>
      <c r="C13" s="46"/>
      <c r="D13" s="48"/>
      <c r="E13" s="48" t="s">
        <v>205</v>
      </c>
      <c r="F13" s="155">
        <v>46117</v>
      </c>
      <c r="G13" s="142">
        <v>200</v>
      </c>
      <c r="H13" s="53"/>
      <c r="I13" s="46"/>
      <c r="J13" s="46"/>
      <c r="K13" s="46"/>
    </row>
    <row r="14" spans="1:12" ht="15.6" thickTop="1" thickBot="1" x14ac:dyDescent="0.35">
      <c r="A14" s="46"/>
      <c r="B14" s="46"/>
      <c r="C14" s="46"/>
      <c r="D14" s="48"/>
      <c r="E14" s="48" t="s">
        <v>117</v>
      </c>
      <c r="F14" s="155">
        <v>46117</v>
      </c>
      <c r="G14" s="142">
        <v>100</v>
      </c>
      <c r="H14" s="53"/>
      <c r="I14" s="46"/>
      <c r="J14" s="46"/>
      <c r="K14" s="46"/>
    </row>
    <row r="15" spans="1:12" ht="15.6" thickTop="1" thickBot="1" x14ac:dyDescent="0.35">
      <c r="A15" s="46"/>
      <c r="B15" s="46"/>
      <c r="C15" s="46"/>
      <c r="D15" s="48"/>
      <c r="E15" s="48" t="s">
        <v>217</v>
      </c>
      <c r="F15" s="155"/>
      <c r="G15" s="142">
        <v>200</v>
      </c>
      <c r="H15" s="53"/>
      <c r="I15" s="46"/>
      <c r="J15" s="46"/>
      <c r="K15" s="46"/>
    </row>
    <row r="16" spans="1:12" ht="15.6" thickTop="1" thickBot="1" x14ac:dyDescent="0.35">
      <c r="A16" s="46"/>
      <c r="B16" s="46"/>
      <c r="C16" s="46"/>
      <c r="D16" s="48"/>
      <c r="E16" s="48" t="s">
        <v>193</v>
      </c>
      <c r="F16" s="155"/>
      <c r="G16" s="142">
        <v>100</v>
      </c>
      <c r="H16" s="53"/>
      <c r="I16" s="46"/>
      <c r="J16" s="46"/>
      <c r="K16" s="46"/>
    </row>
    <row r="17" spans="1:11" ht="15.6" thickTop="1" thickBot="1" x14ac:dyDescent="0.35">
      <c r="A17" s="46"/>
      <c r="B17" s="46"/>
      <c r="C17" s="46"/>
      <c r="D17" s="48"/>
      <c r="E17" s="48" t="s">
        <v>48</v>
      </c>
      <c r="F17" s="155">
        <v>45766</v>
      </c>
      <c r="G17" s="142">
        <v>100</v>
      </c>
      <c r="H17" s="53"/>
      <c r="I17" s="46"/>
      <c r="J17" s="46"/>
      <c r="K17" s="46"/>
    </row>
    <row r="18" spans="1:11" ht="15.6" thickTop="1" thickBot="1" x14ac:dyDescent="0.35">
      <c r="A18" s="46"/>
      <c r="B18" s="46"/>
      <c r="C18" s="46"/>
      <c r="D18" s="48"/>
      <c r="E18" s="48" t="s">
        <v>217</v>
      </c>
      <c r="F18" s="155"/>
      <c r="G18" s="142">
        <v>100</v>
      </c>
      <c r="H18" s="53"/>
      <c r="I18" s="46"/>
      <c r="J18" s="46"/>
      <c r="K18" s="46"/>
    </row>
    <row r="19" spans="1:11" ht="15.6" thickTop="1" thickBot="1" x14ac:dyDescent="0.35">
      <c r="A19" s="46"/>
      <c r="B19" s="46"/>
      <c r="C19" s="46"/>
      <c r="D19" s="48"/>
      <c r="E19" s="48" t="s">
        <v>217</v>
      </c>
      <c r="F19" s="155" t="s">
        <v>219</v>
      </c>
      <c r="G19" s="142">
        <v>500</v>
      </c>
      <c r="H19" s="53"/>
      <c r="I19" s="46"/>
      <c r="J19" s="46"/>
      <c r="K19" s="46"/>
    </row>
    <row r="20" spans="1:11" ht="15.6" thickTop="1" thickBot="1" x14ac:dyDescent="0.35">
      <c r="A20" s="46"/>
      <c r="B20" s="46"/>
      <c r="C20" s="46"/>
      <c r="D20" s="48"/>
      <c r="E20" s="48" t="s">
        <v>221</v>
      </c>
      <c r="F20" s="155"/>
      <c r="G20" s="142"/>
      <c r="H20" s="53"/>
      <c r="I20" s="46"/>
      <c r="J20" s="46"/>
      <c r="K20" s="46"/>
    </row>
    <row r="21" spans="1:11" ht="15.6" thickTop="1" thickBot="1" x14ac:dyDescent="0.35">
      <c r="A21" s="46"/>
      <c r="B21" s="46"/>
      <c r="C21" s="46"/>
      <c r="D21" s="48"/>
      <c r="E21" s="48" t="s">
        <v>217</v>
      </c>
      <c r="F21" s="155"/>
      <c r="G21" s="142">
        <v>200</v>
      </c>
      <c r="H21" s="53"/>
      <c r="I21" s="46"/>
      <c r="J21" s="46"/>
      <c r="K21" s="46"/>
    </row>
    <row r="22" spans="1:11" ht="15.6" thickTop="1" thickBot="1" x14ac:dyDescent="0.35">
      <c r="A22" s="46"/>
      <c r="B22" s="46"/>
      <c r="C22" s="46"/>
      <c r="D22" s="48"/>
      <c r="E22" s="48" t="s">
        <v>222</v>
      </c>
      <c r="F22" s="155" t="s">
        <v>219</v>
      </c>
      <c r="G22" s="142">
        <v>500</v>
      </c>
      <c r="H22" s="53"/>
      <c r="I22" s="46"/>
      <c r="J22" s="46"/>
      <c r="K22" s="46"/>
    </row>
    <row r="23" spans="1:11" ht="15.6" thickTop="1" thickBot="1" x14ac:dyDescent="0.35">
      <c r="A23" s="46"/>
      <c r="B23" s="46"/>
      <c r="C23" s="46"/>
      <c r="D23" s="48"/>
      <c r="E23" s="48" t="s">
        <v>223</v>
      </c>
      <c r="F23" s="48" t="s">
        <v>224</v>
      </c>
      <c r="G23" s="142">
        <v>1500</v>
      </c>
      <c r="H23" s="53"/>
      <c r="I23" s="46"/>
      <c r="J23" s="46"/>
      <c r="K23" s="46"/>
    </row>
    <row r="24" spans="1:11" ht="15.6" thickTop="1" thickBot="1" x14ac:dyDescent="0.35">
      <c r="A24" s="46"/>
      <c r="B24" s="46"/>
      <c r="C24" s="46"/>
      <c r="D24" s="48"/>
      <c r="E24" s="48" t="s">
        <v>203</v>
      </c>
      <c r="F24" s="46" t="s">
        <v>226</v>
      </c>
      <c r="G24" s="46">
        <v>1000</v>
      </c>
      <c r="H24" s="53"/>
      <c r="I24" s="46"/>
      <c r="J24" s="46"/>
      <c r="K24" s="46"/>
    </row>
    <row r="25" spans="1:11" ht="15.6" thickTop="1" thickBot="1" x14ac:dyDescent="0.35">
      <c r="A25" s="46"/>
      <c r="B25" s="46"/>
      <c r="C25" s="46"/>
      <c r="D25" s="48"/>
      <c r="E25" s="48" t="s">
        <v>201</v>
      </c>
      <c r="F25" s="155"/>
      <c r="G25" s="142">
        <v>500</v>
      </c>
      <c r="H25" s="53"/>
      <c r="I25" s="46"/>
      <c r="J25" s="46"/>
      <c r="K25" s="46"/>
    </row>
    <row r="26" spans="1:11" ht="15.6" thickTop="1" thickBot="1" x14ac:dyDescent="0.35">
      <c r="A26" s="46"/>
      <c r="B26" s="46"/>
      <c r="C26" s="46"/>
      <c r="D26" s="48"/>
      <c r="E26" s="48" t="s">
        <v>65</v>
      </c>
      <c r="F26" s="48"/>
      <c r="G26" s="142">
        <v>500</v>
      </c>
      <c r="H26" s="53"/>
      <c r="I26" s="46"/>
      <c r="J26" s="46"/>
      <c r="K26" s="46"/>
    </row>
    <row r="27" spans="1:11" ht="15.6" thickTop="1" thickBot="1" x14ac:dyDescent="0.35">
      <c r="A27" s="46"/>
      <c r="B27" s="46"/>
      <c r="C27" s="46"/>
      <c r="D27" s="48"/>
      <c r="E27" s="48"/>
      <c r="F27" s="48"/>
      <c r="G27" s="142"/>
      <c r="H27" s="53"/>
      <c r="I27" s="46"/>
      <c r="J27" s="46"/>
      <c r="K27" s="46"/>
    </row>
    <row r="28" spans="1:11" ht="15.6" thickTop="1" thickBot="1" x14ac:dyDescent="0.35">
      <c r="A28" s="46"/>
      <c r="B28" s="46"/>
      <c r="C28" s="46"/>
      <c r="D28" s="48"/>
      <c r="E28" s="48"/>
      <c r="F28" s="48"/>
      <c r="G28" s="142"/>
      <c r="H28" s="53"/>
      <c r="I28" s="46"/>
      <c r="J28" s="46"/>
      <c r="K28" s="46"/>
    </row>
    <row r="29" spans="1:11" ht="15.6" thickTop="1" thickBot="1" x14ac:dyDescent="0.35">
      <c r="A29" s="46"/>
      <c r="B29" s="46"/>
      <c r="C29" s="46"/>
      <c r="D29" s="48"/>
      <c r="E29" s="48"/>
      <c r="F29" s="48"/>
      <c r="G29" s="142"/>
      <c r="H29" s="53"/>
      <c r="I29" s="46"/>
      <c r="J29" s="46"/>
      <c r="K29" s="46"/>
    </row>
    <row r="30" spans="1:11" ht="15.6" thickTop="1" thickBot="1" x14ac:dyDescent="0.35">
      <c r="A30" s="46"/>
      <c r="B30" s="46"/>
      <c r="C30" s="46"/>
      <c r="D30" s="48"/>
      <c r="E30" s="48"/>
      <c r="F30" s="48"/>
      <c r="G30" s="142"/>
      <c r="H30" s="53"/>
      <c r="I30" s="46"/>
      <c r="J30" s="46"/>
      <c r="K30" s="46"/>
    </row>
    <row r="31" spans="1:11" ht="15.6" thickTop="1" thickBot="1" x14ac:dyDescent="0.35">
      <c r="A31" s="46"/>
      <c r="B31" s="46"/>
      <c r="C31" s="46"/>
      <c r="D31" s="48"/>
      <c r="E31" s="48"/>
      <c r="F31" s="48"/>
      <c r="G31" s="142"/>
      <c r="H31" s="53"/>
      <c r="I31" s="46"/>
      <c r="J31" s="46"/>
      <c r="K31" s="46"/>
    </row>
    <row r="32" spans="1:11" ht="15.6" thickTop="1" thickBot="1" x14ac:dyDescent="0.35">
      <c r="A32" s="46"/>
      <c r="B32" s="46"/>
      <c r="C32" s="46"/>
      <c r="D32" s="48"/>
      <c r="E32" s="48"/>
      <c r="F32" s="48"/>
      <c r="G32" s="142"/>
      <c r="H32" s="53"/>
      <c r="I32" s="46"/>
      <c r="J32" s="46"/>
      <c r="K32" s="46"/>
    </row>
    <row r="33" spans="1:12" ht="15.6" thickTop="1" thickBot="1" x14ac:dyDescent="0.35">
      <c r="A33" s="46"/>
      <c r="B33" s="46"/>
      <c r="C33" s="46"/>
      <c r="D33" s="48"/>
      <c r="E33" s="48"/>
      <c r="F33" s="48"/>
      <c r="G33" s="142"/>
      <c r="H33" s="53"/>
      <c r="I33" s="46"/>
      <c r="J33" s="46"/>
      <c r="K33" s="46"/>
    </row>
    <row r="34" spans="1:12" ht="15.6" thickTop="1" thickBot="1" x14ac:dyDescent="0.35">
      <c r="A34" s="46"/>
      <c r="B34" s="46"/>
      <c r="C34" s="46"/>
      <c r="D34" s="48"/>
      <c r="E34" s="48"/>
      <c r="F34" s="48"/>
      <c r="G34" s="142"/>
      <c r="H34" s="53"/>
      <c r="I34" s="46"/>
      <c r="J34" s="46"/>
      <c r="K34" s="46"/>
    </row>
    <row r="35" spans="1:12" ht="15.6" thickTop="1" thickBot="1" x14ac:dyDescent="0.35">
      <c r="A35" s="46"/>
      <c r="B35" s="46"/>
      <c r="C35" s="46"/>
      <c r="D35" s="48"/>
      <c r="E35" s="48"/>
      <c r="F35" s="48"/>
      <c r="G35" s="142"/>
      <c r="H35" s="53"/>
      <c r="I35" s="46"/>
      <c r="J35" s="46"/>
      <c r="K35" s="46"/>
    </row>
    <row r="36" spans="1:12" ht="15.6" thickTop="1" thickBot="1" x14ac:dyDescent="0.35">
      <c r="A36" s="46"/>
      <c r="B36" s="46"/>
      <c r="C36" s="46"/>
      <c r="D36" s="48"/>
      <c r="E36" s="48"/>
      <c r="F36" s="48"/>
      <c r="G36" s="142"/>
      <c r="H36" s="53"/>
      <c r="I36" s="46"/>
      <c r="J36" s="46"/>
      <c r="K36" s="46"/>
    </row>
    <row r="37" spans="1:12" ht="15.6" thickTop="1" thickBot="1" x14ac:dyDescent="0.35">
      <c r="A37" s="46"/>
      <c r="B37" s="46"/>
      <c r="C37" s="46"/>
      <c r="D37" s="48"/>
      <c r="E37" s="48"/>
      <c r="F37" s="48"/>
      <c r="G37" s="142"/>
      <c r="H37" s="53"/>
      <c r="I37" s="46"/>
      <c r="J37" s="46"/>
      <c r="K37" s="46"/>
    </row>
    <row r="38" spans="1:12" ht="15.6" thickTop="1" thickBot="1" x14ac:dyDescent="0.35">
      <c r="A38" s="46"/>
      <c r="B38" s="46"/>
      <c r="C38" s="46"/>
      <c r="D38" s="48"/>
      <c r="E38" s="48"/>
      <c r="F38" s="48"/>
      <c r="G38" s="142"/>
      <c r="H38" s="53"/>
      <c r="I38" s="46"/>
      <c r="J38" s="46"/>
      <c r="K38" s="46"/>
    </row>
    <row r="39" spans="1:12" ht="15.6" thickTop="1" thickBot="1" x14ac:dyDescent="0.35">
      <c r="A39" s="46"/>
      <c r="B39" s="46"/>
      <c r="C39" s="46"/>
      <c r="D39" s="48"/>
      <c r="E39" s="48"/>
      <c r="F39" s="48"/>
      <c r="G39" s="142"/>
      <c r="H39" s="53"/>
      <c r="I39" s="46"/>
      <c r="J39" s="46"/>
      <c r="K39" s="46"/>
    </row>
    <row r="40" spans="1:12" ht="15.6" thickTop="1" thickBot="1" x14ac:dyDescent="0.35">
      <c r="A40" s="46"/>
      <c r="B40" s="46"/>
      <c r="C40" s="46"/>
      <c r="D40" s="48"/>
      <c r="E40" s="48"/>
      <c r="F40" s="155"/>
      <c r="G40" s="142"/>
      <c r="H40" s="53"/>
      <c r="I40" s="46"/>
      <c r="J40" s="46"/>
      <c r="K40" s="46"/>
    </row>
    <row r="41" spans="1:12" ht="15.6" thickTop="1" thickBot="1" x14ac:dyDescent="0.35">
      <c r="A41" s="46"/>
      <c r="B41" s="46"/>
      <c r="C41" s="46"/>
      <c r="D41" s="48"/>
      <c r="E41" s="48"/>
      <c r="F41" s="155"/>
      <c r="G41" s="142"/>
      <c r="H41" s="53"/>
      <c r="I41" s="46"/>
      <c r="J41" s="46"/>
      <c r="K41" s="46"/>
    </row>
    <row r="42" spans="1:12" ht="15.6" thickTop="1" thickBot="1" x14ac:dyDescent="0.35">
      <c r="A42" s="46"/>
      <c r="B42" s="46"/>
      <c r="C42" s="46"/>
      <c r="D42" s="48"/>
      <c r="E42" s="48"/>
      <c r="F42" s="155"/>
      <c r="G42" s="142"/>
      <c r="H42" s="53"/>
      <c r="I42" s="46"/>
      <c r="J42" s="46"/>
      <c r="K42" s="46"/>
    </row>
    <row r="43" spans="1:12" ht="15.6" thickTop="1" thickBot="1" x14ac:dyDescent="0.35">
      <c r="A43" s="46"/>
      <c r="B43" s="46"/>
      <c r="C43" s="46"/>
      <c r="D43" s="48"/>
      <c r="E43" s="48"/>
      <c r="F43" s="48"/>
      <c r="G43" s="142"/>
      <c r="H43" s="54"/>
      <c r="I43" s="46"/>
      <c r="J43" s="46"/>
      <c r="K43" s="46"/>
    </row>
    <row r="44" spans="1:12" ht="15" thickTop="1" x14ac:dyDescent="0.3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2" ht="15.6" x14ac:dyDescent="0.3">
      <c r="A45" s="46"/>
      <c r="B45" s="46"/>
      <c r="C45" s="46"/>
      <c r="D45" s="46"/>
      <c r="E45" s="70"/>
      <c r="F45" s="6"/>
      <c r="G45" s="103"/>
      <c r="H45" s="46"/>
      <c r="I45" s="46"/>
      <c r="J45" s="46"/>
      <c r="K45" s="46"/>
      <c r="L45" s="46"/>
    </row>
    <row r="46" spans="1:12" ht="31.2" x14ac:dyDescent="0.6">
      <c r="A46" s="46"/>
      <c r="B46" s="46"/>
      <c r="C46" s="46"/>
      <c r="D46" s="46"/>
      <c r="E46" s="71" t="s">
        <v>32</v>
      </c>
      <c r="F46" s="6"/>
      <c r="G46" s="137">
        <f>SUM(G5:G43)</f>
        <v>8500</v>
      </c>
      <c r="H46" s="46"/>
      <c r="I46" s="46"/>
      <c r="J46" s="46" t="s">
        <v>218</v>
      </c>
      <c r="K46" s="46"/>
      <c r="L46" s="46"/>
    </row>
    <row r="47" spans="1:12" ht="15.6" x14ac:dyDescent="0.3">
      <c r="A47" s="46"/>
      <c r="B47" s="46"/>
      <c r="C47" s="46"/>
      <c r="D47" s="46"/>
      <c r="E47" s="70"/>
      <c r="F47" s="6"/>
      <c r="G47" s="103"/>
      <c r="H47" s="46"/>
      <c r="I47" s="46"/>
      <c r="J47" s="46"/>
      <c r="K47" s="46"/>
      <c r="L47" s="46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E467-EDC1-4904-97A1-6892D90545DD}">
  <sheetPr>
    <tabColor rgb="FFC00000"/>
  </sheetPr>
  <dimension ref="A1:L47"/>
  <sheetViews>
    <sheetView topLeftCell="A9" zoomScale="115" zoomScaleNormal="115" workbookViewId="0">
      <selection activeCell="F17" sqref="F17"/>
    </sheetView>
  </sheetViews>
  <sheetFormatPr baseColWidth="10" defaultRowHeight="14.4" x14ac:dyDescent="0.3"/>
  <cols>
    <col min="3" max="3" width="5" customWidth="1"/>
    <col min="4" max="4" width="23.109375" customWidth="1"/>
    <col min="5" max="5" width="24.109375" customWidth="1"/>
    <col min="6" max="6" width="31" customWidth="1"/>
    <col min="7" max="7" width="25.44140625" customWidth="1"/>
    <col min="8" max="8" width="23.6640625" customWidth="1"/>
  </cols>
  <sheetData>
    <row r="1" spans="1:12" x14ac:dyDescent="0.3">
      <c r="A1" s="46"/>
      <c r="B1" s="46"/>
      <c r="C1" s="46"/>
      <c r="D1" s="46"/>
      <c r="E1" s="46"/>
      <c r="F1" s="52"/>
      <c r="G1" s="46"/>
      <c r="H1" s="46"/>
      <c r="I1" s="46"/>
      <c r="J1" s="46"/>
      <c r="K1" s="46"/>
      <c r="L1" s="46"/>
    </row>
    <row r="2" spans="1:12" ht="37.200000000000003" x14ac:dyDescent="0.75">
      <c r="A2" s="46"/>
      <c r="B2" s="46"/>
      <c r="C2" s="46"/>
      <c r="D2" s="46"/>
      <c r="E2" s="47"/>
      <c r="F2" s="69" t="s">
        <v>26</v>
      </c>
      <c r="G2" s="46"/>
      <c r="H2" s="46"/>
      <c r="I2" s="46"/>
      <c r="J2" s="46"/>
      <c r="K2" s="46"/>
      <c r="L2" s="46"/>
    </row>
    <row r="3" spans="1:12" ht="15" thickBot="1" x14ac:dyDescent="0.35">
      <c r="A3" s="46"/>
      <c r="B3" s="46"/>
      <c r="C3" s="46"/>
      <c r="D3" s="46"/>
      <c r="E3" s="46"/>
      <c r="F3" s="54"/>
      <c r="G3" s="46"/>
      <c r="H3" s="46"/>
      <c r="I3" s="46"/>
      <c r="J3" s="46"/>
      <c r="K3" s="46"/>
      <c r="L3" s="46"/>
    </row>
    <row r="4" spans="1:12" ht="28.8" thickTop="1" thickBot="1" x14ac:dyDescent="0.5">
      <c r="A4" s="46"/>
      <c r="B4" s="46"/>
      <c r="C4" s="46"/>
      <c r="D4" s="49" t="s">
        <v>0</v>
      </c>
      <c r="E4" s="49" t="s">
        <v>1</v>
      </c>
      <c r="F4" s="68" t="s">
        <v>27</v>
      </c>
      <c r="G4" s="50" t="s">
        <v>28</v>
      </c>
      <c r="H4" s="51" t="s">
        <v>29</v>
      </c>
      <c r="I4" s="46"/>
      <c r="J4" s="46"/>
      <c r="K4" s="46"/>
    </row>
    <row r="5" spans="1:12" ht="15.6" thickTop="1" thickBot="1" x14ac:dyDescent="0.35">
      <c r="A5" s="46"/>
      <c r="B5" s="46"/>
      <c r="C5" s="46"/>
      <c r="D5" s="48"/>
      <c r="E5" s="48"/>
      <c r="F5" s="155"/>
      <c r="G5" s="142"/>
      <c r="H5" s="52"/>
      <c r="I5" s="46"/>
      <c r="J5" s="46"/>
      <c r="K5" s="46"/>
    </row>
    <row r="6" spans="1:12" ht="15.6" thickTop="1" thickBot="1" x14ac:dyDescent="0.35">
      <c r="A6" s="46"/>
      <c r="B6" s="46"/>
      <c r="C6" s="46"/>
      <c r="D6" s="48"/>
      <c r="E6" s="48"/>
      <c r="F6" s="155"/>
      <c r="G6" s="142"/>
      <c r="H6" s="53"/>
      <c r="I6" s="46"/>
      <c r="J6" s="46"/>
      <c r="K6" s="46"/>
    </row>
    <row r="7" spans="1:12" ht="15.6" thickTop="1" thickBot="1" x14ac:dyDescent="0.35">
      <c r="A7" s="46"/>
      <c r="B7" s="46"/>
      <c r="C7" s="46"/>
      <c r="D7" s="48"/>
      <c r="E7" s="48"/>
      <c r="F7" s="155"/>
      <c r="G7" s="142"/>
      <c r="H7" s="53"/>
      <c r="I7" s="46"/>
      <c r="J7" s="46"/>
      <c r="K7" s="46"/>
    </row>
    <row r="8" spans="1:12" ht="15.6" thickTop="1" thickBot="1" x14ac:dyDescent="0.35">
      <c r="A8" s="46"/>
      <c r="B8" s="46"/>
      <c r="C8" s="46"/>
      <c r="D8" s="48"/>
      <c r="E8" s="48"/>
      <c r="F8" s="155"/>
      <c r="G8" s="142"/>
      <c r="H8" s="53"/>
      <c r="I8" s="46"/>
      <c r="J8" s="46"/>
      <c r="K8" s="46"/>
    </row>
    <row r="9" spans="1:12" ht="15.6" thickTop="1" thickBot="1" x14ac:dyDescent="0.35">
      <c r="A9" s="46"/>
      <c r="B9" s="46"/>
      <c r="C9" s="46"/>
      <c r="D9" s="48"/>
      <c r="E9" s="48"/>
      <c r="F9" s="155"/>
      <c r="G9" s="142"/>
      <c r="H9" s="53"/>
      <c r="I9" s="46"/>
      <c r="J9" s="46"/>
      <c r="K9" s="46"/>
    </row>
    <row r="10" spans="1:12" ht="15.6" thickTop="1" thickBot="1" x14ac:dyDescent="0.35">
      <c r="A10" s="46"/>
      <c r="B10" s="46"/>
      <c r="C10" s="46"/>
      <c r="D10" s="48"/>
      <c r="E10" s="48"/>
      <c r="F10" s="155"/>
      <c r="G10" s="142"/>
      <c r="H10" s="53"/>
      <c r="I10" s="46"/>
      <c r="J10" s="46"/>
      <c r="K10" s="46"/>
    </row>
    <row r="11" spans="1:12" ht="15.6" thickTop="1" thickBot="1" x14ac:dyDescent="0.35">
      <c r="A11" s="46"/>
      <c r="B11" s="46"/>
      <c r="C11" s="46"/>
      <c r="D11" s="48"/>
      <c r="E11" s="48"/>
      <c r="F11" s="48"/>
      <c r="G11" s="142"/>
      <c r="H11" s="53"/>
      <c r="I11" s="46"/>
      <c r="J11" s="46"/>
      <c r="K11" s="46"/>
    </row>
    <row r="12" spans="1:12" ht="15.6" thickTop="1" thickBot="1" x14ac:dyDescent="0.35">
      <c r="A12" s="46"/>
      <c r="B12" s="46"/>
      <c r="C12" s="46"/>
      <c r="D12" s="156"/>
      <c r="E12" s="48"/>
      <c r="F12" s="48"/>
      <c r="G12" s="142"/>
      <c r="H12" s="53"/>
      <c r="I12" s="46"/>
      <c r="J12" s="46"/>
      <c r="K12" s="46"/>
    </row>
    <row r="13" spans="1:12" ht="15.6" thickTop="1" thickBot="1" x14ac:dyDescent="0.35">
      <c r="A13" s="46"/>
      <c r="B13" s="46"/>
      <c r="C13" s="46"/>
      <c r="D13" s="48"/>
      <c r="E13" s="48"/>
      <c r="F13" s="48"/>
      <c r="G13" s="142"/>
      <c r="H13" s="53"/>
      <c r="I13" s="46"/>
      <c r="J13" s="46"/>
      <c r="K13" s="46"/>
    </row>
    <row r="14" spans="1:12" ht="15.6" thickTop="1" thickBot="1" x14ac:dyDescent="0.35">
      <c r="A14" s="46"/>
      <c r="B14" s="46"/>
      <c r="C14" s="46"/>
      <c r="D14" s="48"/>
      <c r="E14" s="48"/>
      <c r="F14" s="155"/>
      <c r="G14" s="142"/>
      <c r="H14" s="53"/>
      <c r="I14" s="46"/>
      <c r="J14" s="46"/>
      <c r="K14" s="46"/>
    </row>
    <row r="15" spans="1:12" ht="15.6" thickTop="1" thickBot="1" x14ac:dyDescent="0.35">
      <c r="A15" s="46"/>
      <c r="B15" s="46"/>
      <c r="C15" s="46"/>
      <c r="D15" s="48"/>
      <c r="E15" s="48"/>
      <c r="F15" s="155"/>
      <c r="G15" s="142"/>
      <c r="H15" s="53"/>
      <c r="I15" s="46"/>
      <c r="J15" s="46"/>
      <c r="K15" s="46"/>
    </row>
    <row r="16" spans="1:12" ht="15.6" thickTop="1" thickBot="1" x14ac:dyDescent="0.35">
      <c r="A16" s="46"/>
      <c r="B16" s="46"/>
      <c r="C16" s="46"/>
      <c r="D16" s="48"/>
      <c r="E16" s="48"/>
      <c r="F16" s="155"/>
      <c r="G16" s="142"/>
      <c r="H16" s="53"/>
      <c r="I16" s="46"/>
      <c r="J16" s="46"/>
      <c r="K16" s="46"/>
    </row>
    <row r="17" spans="1:11" ht="15.6" thickTop="1" thickBot="1" x14ac:dyDescent="0.35">
      <c r="A17" s="46"/>
      <c r="B17" s="46"/>
      <c r="C17" s="46"/>
      <c r="D17" s="48"/>
      <c r="E17" s="48"/>
      <c r="F17" s="155"/>
      <c r="G17" s="142"/>
      <c r="H17" s="53"/>
      <c r="I17" s="46"/>
      <c r="J17" s="46"/>
      <c r="K17" s="46"/>
    </row>
    <row r="18" spans="1:11" ht="15.6" thickTop="1" thickBot="1" x14ac:dyDescent="0.35">
      <c r="A18" s="46"/>
      <c r="B18" s="46"/>
      <c r="C18" s="46"/>
      <c r="D18" s="48"/>
      <c r="E18" s="48"/>
      <c r="F18" s="155"/>
      <c r="G18" s="142"/>
      <c r="H18" s="53"/>
      <c r="I18" s="46"/>
      <c r="J18" s="46"/>
      <c r="K18" s="46"/>
    </row>
    <row r="19" spans="1:11" ht="15.6" thickTop="1" thickBot="1" x14ac:dyDescent="0.35">
      <c r="A19" s="46"/>
      <c r="B19" s="46"/>
      <c r="C19" s="46"/>
      <c r="D19" s="48"/>
      <c r="E19" s="48"/>
      <c r="F19" s="155"/>
      <c r="G19" s="142"/>
      <c r="H19" s="53"/>
      <c r="I19" s="46"/>
      <c r="J19" s="46"/>
      <c r="K19" s="46"/>
    </row>
    <row r="20" spans="1:11" ht="15.6" thickTop="1" thickBot="1" x14ac:dyDescent="0.35">
      <c r="A20" s="46"/>
      <c r="B20" s="46"/>
      <c r="C20" s="46"/>
      <c r="D20" s="48"/>
      <c r="E20" s="48"/>
      <c r="F20" s="155"/>
      <c r="G20" s="142"/>
      <c r="H20" s="53"/>
      <c r="I20" s="46"/>
      <c r="J20" s="46"/>
      <c r="K20" s="46"/>
    </row>
    <row r="21" spans="1:11" ht="15.6" thickTop="1" thickBot="1" x14ac:dyDescent="0.35">
      <c r="A21" s="46"/>
      <c r="B21" s="46"/>
      <c r="C21" s="46"/>
      <c r="D21" s="48"/>
      <c r="E21" s="48"/>
      <c r="F21" s="155"/>
      <c r="G21" s="142"/>
      <c r="H21" s="53"/>
      <c r="I21" s="46"/>
      <c r="J21" s="46"/>
      <c r="K21" s="46"/>
    </row>
    <row r="22" spans="1:11" ht="15.6" thickTop="1" thickBot="1" x14ac:dyDescent="0.35">
      <c r="A22" s="46"/>
      <c r="B22" s="46"/>
      <c r="C22" s="46"/>
      <c r="D22" s="48"/>
      <c r="E22" s="48"/>
      <c r="F22" s="155"/>
      <c r="G22" s="142"/>
      <c r="H22" s="53"/>
      <c r="I22" s="46"/>
      <c r="J22" s="46"/>
      <c r="K22" s="46"/>
    </row>
    <row r="23" spans="1:11" ht="15.6" thickTop="1" thickBot="1" x14ac:dyDescent="0.35">
      <c r="A23" s="46"/>
      <c r="B23" s="46"/>
      <c r="C23" s="46"/>
      <c r="D23" s="48"/>
      <c r="E23" s="48"/>
      <c r="F23" s="48"/>
      <c r="G23" s="142"/>
      <c r="H23" s="53"/>
      <c r="I23" s="46"/>
      <c r="J23" s="46"/>
      <c r="K23" s="46"/>
    </row>
    <row r="24" spans="1:11" ht="15.6" thickTop="1" thickBot="1" x14ac:dyDescent="0.35">
      <c r="A24" s="46"/>
      <c r="B24" s="46"/>
      <c r="C24" s="46"/>
      <c r="D24" s="48"/>
      <c r="E24" s="48"/>
      <c r="F24" s="48"/>
      <c r="G24" s="142"/>
      <c r="H24" s="53"/>
      <c r="I24" s="46"/>
      <c r="J24" s="46"/>
      <c r="K24" s="46"/>
    </row>
    <row r="25" spans="1:11" ht="15.6" thickTop="1" thickBot="1" x14ac:dyDescent="0.35">
      <c r="A25" s="46"/>
      <c r="B25" s="46"/>
      <c r="C25" s="46"/>
      <c r="D25" s="48"/>
      <c r="E25" s="48"/>
      <c r="F25" s="155"/>
      <c r="G25" s="142"/>
      <c r="H25" s="53"/>
      <c r="I25" s="46"/>
      <c r="J25" s="46"/>
      <c r="K25" s="46"/>
    </row>
    <row r="26" spans="1:11" ht="15.6" thickTop="1" thickBot="1" x14ac:dyDescent="0.35">
      <c r="A26" s="46"/>
      <c r="B26" s="46"/>
      <c r="C26" s="46"/>
      <c r="D26" s="48"/>
      <c r="E26" s="48"/>
      <c r="F26" s="48"/>
      <c r="G26" s="142"/>
      <c r="H26" s="53"/>
      <c r="I26" s="46"/>
      <c r="J26" s="46"/>
      <c r="K26" s="46"/>
    </row>
    <row r="27" spans="1:11" ht="15.6" thickTop="1" thickBot="1" x14ac:dyDescent="0.35">
      <c r="A27" s="46"/>
      <c r="B27" s="46"/>
      <c r="C27" s="46"/>
      <c r="D27" s="48"/>
      <c r="E27" s="48"/>
      <c r="F27" s="48"/>
      <c r="G27" s="142"/>
      <c r="H27" s="53"/>
      <c r="I27" s="46"/>
      <c r="J27" s="46"/>
      <c r="K27" s="46"/>
    </row>
    <row r="28" spans="1:11" ht="15.6" thickTop="1" thickBot="1" x14ac:dyDescent="0.35">
      <c r="A28" s="46"/>
      <c r="B28" s="46"/>
      <c r="C28" s="46"/>
      <c r="D28" s="48"/>
      <c r="E28" s="48"/>
      <c r="F28" s="48"/>
      <c r="G28" s="142"/>
      <c r="H28" s="53"/>
      <c r="I28" s="46"/>
      <c r="J28" s="46"/>
      <c r="K28" s="46"/>
    </row>
    <row r="29" spans="1:11" ht="15.6" thickTop="1" thickBot="1" x14ac:dyDescent="0.35">
      <c r="A29" s="46"/>
      <c r="B29" s="46"/>
      <c r="C29" s="46"/>
      <c r="D29" s="48"/>
      <c r="E29" s="48"/>
      <c r="F29" s="48"/>
      <c r="G29" s="142"/>
      <c r="H29" s="53"/>
      <c r="I29" s="46"/>
      <c r="J29" s="46"/>
      <c r="K29" s="46"/>
    </row>
    <row r="30" spans="1:11" ht="15.6" thickTop="1" thickBot="1" x14ac:dyDescent="0.35">
      <c r="A30" s="46"/>
      <c r="B30" s="46"/>
      <c r="C30" s="46"/>
      <c r="D30" s="48"/>
      <c r="E30" s="48"/>
      <c r="F30" s="48"/>
      <c r="G30" s="142"/>
      <c r="H30" s="53"/>
      <c r="I30" s="46"/>
      <c r="J30" s="46"/>
      <c r="K30" s="46"/>
    </row>
    <row r="31" spans="1:11" ht="15.6" thickTop="1" thickBot="1" x14ac:dyDescent="0.35">
      <c r="A31" s="46"/>
      <c r="B31" s="46"/>
      <c r="C31" s="46"/>
      <c r="D31" s="48"/>
      <c r="E31" s="48"/>
      <c r="F31" s="48"/>
      <c r="G31" s="142"/>
      <c r="H31" s="53"/>
      <c r="I31" s="46"/>
      <c r="J31" s="46"/>
      <c r="K31" s="46"/>
    </row>
    <row r="32" spans="1:11" ht="15.6" thickTop="1" thickBot="1" x14ac:dyDescent="0.35">
      <c r="A32" s="46"/>
      <c r="B32" s="46"/>
      <c r="C32" s="46"/>
      <c r="D32" s="48"/>
      <c r="E32" s="48"/>
      <c r="F32" s="48"/>
      <c r="G32" s="142"/>
      <c r="H32" s="53"/>
      <c r="I32" s="46"/>
      <c r="J32" s="46"/>
      <c r="K32" s="46"/>
    </row>
    <row r="33" spans="1:12" ht="15.6" thickTop="1" thickBot="1" x14ac:dyDescent="0.35">
      <c r="A33" s="46"/>
      <c r="B33" s="46"/>
      <c r="C33" s="46"/>
      <c r="D33" s="48"/>
      <c r="E33" s="48"/>
      <c r="F33" s="48"/>
      <c r="G33" s="142"/>
      <c r="H33" s="53"/>
      <c r="I33" s="46"/>
      <c r="J33" s="46"/>
      <c r="K33" s="46"/>
    </row>
    <row r="34" spans="1:12" ht="15.6" thickTop="1" thickBot="1" x14ac:dyDescent="0.35">
      <c r="A34" s="46"/>
      <c r="B34" s="46"/>
      <c r="C34" s="46"/>
      <c r="D34" s="48"/>
      <c r="E34" s="48"/>
      <c r="F34" s="48"/>
      <c r="G34" s="142"/>
      <c r="H34" s="53"/>
      <c r="I34" s="46"/>
      <c r="J34" s="46"/>
      <c r="K34" s="46"/>
    </row>
    <row r="35" spans="1:12" ht="15.6" thickTop="1" thickBot="1" x14ac:dyDescent="0.35">
      <c r="A35" s="46"/>
      <c r="B35" s="46"/>
      <c r="C35" s="46"/>
      <c r="D35" s="48"/>
      <c r="E35" s="48"/>
      <c r="F35" s="48"/>
      <c r="G35" s="142"/>
      <c r="H35" s="53"/>
      <c r="I35" s="46"/>
      <c r="J35" s="46"/>
      <c r="K35" s="46"/>
    </row>
    <row r="36" spans="1:12" ht="15.6" thickTop="1" thickBot="1" x14ac:dyDescent="0.35">
      <c r="A36" s="46"/>
      <c r="B36" s="46"/>
      <c r="C36" s="46"/>
      <c r="D36" s="48"/>
      <c r="E36" s="48"/>
      <c r="F36" s="48"/>
      <c r="G36" s="142"/>
      <c r="H36" s="53"/>
      <c r="I36" s="46"/>
      <c r="J36" s="46"/>
      <c r="K36" s="46"/>
    </row>
    <row r="37" spans="1:12" ht="15.6" thickTop="1" thickBot="1" x14ac:dyDescent="0.35">
      <c r="A37" s="46"/>
      <c r="B37" s="46"/>
      <c r="C37" s="46"/>
      <c r="D37" s="48"/>
      <c r="E37" s="48"/>
      <c r="F37" s="48"/>
      <c r="G37" s="142"/>
      <c r="H37" s="53"/>
      <c r="I37" s="46"/>
      <c r="J37" s="46"/>
      <c r="K37" s="46"/>
    </row>
    <row r="38" spans="1:12" ht="15.6" thickTop="1" thickBot="1" x14ac:dyDescent="0.35">
      <c r="A38" s="46"/>
      <c r="B38" s="46"/>
      <c r="C38" s="46"/>
      <c r="D38" s="48"/>
      <c r="E38" s="48"/>
      <c r="F38" s="48"/>
      <c r="G38" s="142"/>
      <c r="H38" s="53"/>
      <c r="I38" s="46"/>
      <c r="J38" s="46"/>
      <c r="K38" s="46"/>
    </row>
    <row r="39" spans="1:12" ht="15.6" thickTop="1" thickBot="1" x14ac:dyDescent="0.35">
      <c r="A39" s="46"/>
      <c r="B39" s="46"/>
      <c r="C39" s="46"/>
      <c r="D39" s="48"/>
      <c r="E39" s="48"/>
      <c r="F39" s="48"/>
      <c r="G39" s="142"/>
      <c r="H39" s="53"/>
      <c r="I39" s="46"/>
      <c r="J39" s="46"/>
      <c r="K39" s="46"/>
    </row>
    <row r="40" spans="1:12" ht="15.6" thickTop="1" thickBot="1" x14ac:dyDescent="0.35">
      <c r="A40" s="46"/>
      <c r="B40" s="46"/>
      <c r="C40" s="46"/>
      <c r="D40" s="48"/>
      <c r="E40" s="48"/>
      <c r="F40" s="155"/>
      <c r="G40" s="142"/>
      <c r="H40" s="53"/>
      <c r="I40" s="46"/>
      <c r="J40" s="46"/>
      <c r="K40" s="46"/>
    </row>
    <row r="41" spans="1:12" ht="15.6" thickTop="1" thickBot="1" x14ac:dyDescent="0.35">
      <c r="A41" s="46"/>
      <c r="B41" s="46"/>
      <c r="C41" s="46"/>
      <c r="D41" s="48"/>
      <c r="E41" s="48"/>
      <c r="F41" s="155"/>
      <c r="G41" s="142"/>
      <c r="H41" s="53"/>
      <c r="I41" s="46"/>
      <c r="J41" s="46"/>
      <c r="K41" s="46"/>
    </row>
    <row r="42" spans="1:12" ht="15.6" thickTop="1" thickBot="1" x14ac:dyDescent="0.35">
      <c r="A42" s="46"/>
      <c r="B42" s="46"/>
      <c r="C42" s="46"/>
      <c r="D42" s="48"/>
      <c r="E42" s="48"/>
      <c r="F42" s="155"/>
      <c r="G42" s="142"/>
      <c r="H42" s="53"/>
      <c r="I42" s="46"/>
      <c r="J42" s="46"/>
      <c r="K42" s="46"/>
    </row>
    <row r="43" spans="1:12" ht="15.6" thickTop="1" thickBot="1" x14ac:dyDescent="0.35">
      <c r="A43" s="46"/>
      <c r="B43" s="46"/>
      <c r="C43" s="46"/>
      <c r="D43" s="48"/>
      <c r="E43" s="48"/>
      <c r="F43" s="48"/>
      <c r="G43" s="142"/>
      <c r="H43" s="54"/>
      <c r="I43" s="46"/>
      <c r="J43" s="46"/>
      <c r="K43" s="46"/>
    </row>
    <row r="44" spans="1:12" ht="15" thickTop="1" x14ac:dyDescent="0.3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2" ht="15.6" x14ac:dyDescent="0.3">
      <c r="A45" s="46"/>
      <c r="B45" s="46"/>
      <c r="C45" s="46"/>
      <c r="D45" s="46"/>
      <c r="E45" s="70"/>
      <c r="F45" s="6"/>
      <c r="G45" s="103"/>
      <c r="H45" s="46"/>
      <c r="I45" s="46"/>
      <c r="J45" s="46"/>
      <c r="K45" s="46"/>
      <c r="L45" s="46"/>
    </row>
    <row r="46" spans="1:12" ht="31.2" x14ac:dyDescent="0.6">
      <c r="A46" s="46"/>
      <c r="B46" s="46"/>
      <c r="C46" s="46"/>
      <c r="D46" s="46"/>
      <c r="E46" s="71" t="s">
        <v>32</v>
      </c>
      <c r="F46" s="6"/>
      <c r="G46" s="137">
        <f>SUM(G5:G43)</f>
        <v>0</v>
      </c>
      <c r="H46" s="46"/>
      <c r="I46" s="46"/>
      <c r="J46" s="46"/>
      <c r="K46" s="46"/>
      <c r="L46" s="46"/>
    </row>
    <row r="47" spans="1:12" ht="15.6" x14ac:dyDescent="0.3">
      <c r="A47" s="46"/>
      <c r="B47" s="46"/>
      <c r="C47" s="46"/>
      <c r="D47" s="46"/>
      <c r="E47" s="70"/>
      <c r="F47" s="6"/>
      <c r="G47" s="103"/>
      <c r="H47" s="46"/>
      <c r="I47" s="46"/>
      <c r="J47" s="46"/>
      <c r="K47" s="46"/>
      <c r="L47" s="46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2038EC-87E9-4EEA-8F30-63B8B8B572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ACCEUIL</vt:lpstr>
      <vt:lpstr>LES MEMBRES</vt:lpstr>
      <vt:lpstr>IDENTITE</vt:lpstr>
      <vt:lpstr>CAISSE</vt:lpstr>
      <vt:lpstr>LES PRÊTS</vt:lpstr>
      <vt:lpstr>PENALITE</vt:lpstr>
      <vt:lpstr>PENALITE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Jaures Ayitondji</dc:creator>
  <cp:lastModifiedBy>Jaures Ayitondji</cp:lastModifiedBy>
  <dcterms:created xsi:type="dcterms:W3CDTF">2024-10-30T08:06:35Z</dcterms:created>
  <dcterms:modified xsi:type="dcterms:W3CDTF">2026-07-28T20:38:55Z</dcterms:modified>
</cp:coreProperties>
</file>